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Of Naga\Desktop\"/>
    </mc:Choice>
  </mc:AlternateContent>
  <xr:revisionPtr revIDLastSave="0" documentId="8_{7108FECE-BCAC-45C9-9B8A-731FDC33BC0E}" xr6:coauthVersionLast="47" xr6:coauthVersionMax="47" xr10:uidLastSave="{00000000-0000-0000-0000-000000000000}"/>
  <bookViews>
    <workbookView xWindow="-108" yWindow="-108" windowWidth="23256" windowHeight="12456" activeTab="1" xr2:uid="{A949557A-950C-442D-8494-F79F1434FC59}"/>
  </bookViews>
  <sheets>
    <sheet name="AUGUST 2026" sheetId="9" r:id="rId1"/>
    <sheet name="SEPT 2026" sheetId="12" r:id="rId2"/>
    <sheet name="Sheet2" sheetId="10" r:id="rId3"/>
    <sheet name="JULY 2026" sheetId="8" r:id="rId4"/>
    <sheet name="June 2026" sheetId="7" r:id="rId5"/>
    <sheet name="MAY 2026" sheetId="6" r:id="rId6"/>
    <sheet name="APRIL 2026" sheetId="5" r:id="rId7"/>
    <sheet name="MARCH 2026" sheetId="4" r:id="rId8"/>
    <sheet name="FEBRUARY 2026.." sheetId="3" r:id="rId9"/>
    <sheet name="FEBRUARY 2026" sheetId="1" r:id="rId10"/>
    <sheet name="JANUARY 2026.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4" i="12" l="1"/>
  <c r="M14" i="12"/>
  <c r="S13" i="12"/>
  <c r="V13" i="12" s="1"/>
  <c r="W13" i="12" s="1"/>
  <c r="R13" i="12"/>
  <c r="AE13" i="12" s="1"/>
  <c r="S12" i="12"/>
  <c r="R12" i="12"/>
  <c r="AE12" i="12" s="1"/>
  <c r="S11" i="12"/>
  <c r="R11" i="12"/>
  <c r="AE11" i="12" s="1"/>
  <c r="S10" i="12"/>
  <c r="R10" i="12"/>
  <c r="AE10" i="12" s="1"/>
  <c r="AE9" i="12"/>
  <c r="S9" i="12"/>
  <c r="AF9" i="12" s="1"/>
  <c r="R9" i="12"/>
  <c r="S8" i="12"/>
  <c r="R8" i="12"/>
  <c r="AE8" i="12" s="1"/>
  <c r="S7" i="12"/>
  <c r="R7" i="12"/>
  <c r="AE7" i="12" s="1"/>
  <c r="S6" i="12"/>
  <c r="R6" i="12"/>
  <c r="AE6" i="12" s="1"/>
  <c r="S5" i="12"/>
  <c r="AF5" i="12" s="1"/>
  <c r="R5" i="12"/>
  <c r="AE5" i="12" s="1"/>
  <c r="AG5" i="12" s="1"/>
  <c r="S4" i="12"/>
  <c r="R4" i="12"/>
  <c r="AE4" i="12" s="1"/>
  <c r="T5" i="12" l="1"/>
  <c r="V5" i="12"/>
  <c r="W5" i="12" s="1"/>
  <c r="AH5" i="12" s="1"/>
  <c r="T6" i="12"/>
  <c r="T12" i="12"/>
  <c r="V6" i="12"/>
  <c r="W6" i="12" s="1"/>
  <c r="AF6" i="12"/>
  <c r="AG6" i="12" s="1"/>
  <c r="T10" i="12"/>
  <c r="T13" i="12"/>
  <c r="V10" i="12"/>
  <c r="W10" i="12" s="1"/>
  <c r="AF13" i="12"/>
  <c r="AG13" i="12" s="1"/>
  <c r="AH13" i="12" s="1"/>
  <c r="T9" i="12"/>
  <c r="V9" i="12"/>
  <c r="W9" i="12" s="1"/>
  <c r="AG9" i="12"/>
  <c r="AF10" i="12"/>
  <c r="AG10" i="12" s="1"/>
  <c r="AF7" i="12"/>
  <c r="AG7" i="12" s="1"/>
  <c r="V7" i="12"/>
  <c r="W7" i="12" s="1"/>
  <c r="T7" i="12"/>
  <c r="AH7" i="12" s="1"/>
  <c r="AF12" i="12"/>
  <c r="AG12" i="12" s="1"/>
  <c r="V12" i="12"/>
  <c r="W12" i="12" s="1"/>
  <c r="AH12" i="12" s="1"/>
  <c r="AF8" i="12"/>
  <c r="AG8" i="12" s="1"/>
  <c r="V8" i="12"/>
  <c r="W8" i="12" s="1"/>
  <c r="T8" i="12"/>
  <c r="AF11" i="12"/>
  <c r="AG11" i="12" s="1"/>
  <c r="T11" i="12"/>
  <c r="V11" i="12"/>
  <c r="W11" i="12" s="1"/>
  <c r="AF4" i="12"/>
  <c r="AG4" i="12" s="1"/>
  <c r="V4" i="12"/>
  <c r="W4" i="12" s="1"/>
  <c r="T4" i="12"/>
  <c r="P14" i="12"/>
  <c r="AH9" i="12" l="1"/>
  <c r="AH6" i="12"/>
  <c r="AH10" i="12"/>
  <c r="AH4" i="12"/>
  <c r="AH11" i="12"/>
  <c r="AH8" i="12"/>
  <c r="AG14" i="12"/>
  <c r="W14" i="12"/>
  <c r="T14" i="12" l="1"/>
  <c r="AH14" i="12" s="1"/>
  <c r="U84" i="9"/>
  <c r="R5" i="9"/>
  <c r="AE5" i="9" s="1"/>
  <c r="S5" i="9"/>
  <c r="AF5" i="9" s="1"/>
  <c r="R6" i="9"/>
  <c r="AE6" i="9" s="1"/>
  <c r="S6" i="9"/>
  <c r="R7" i="9"/>
  <c r="AE7" i="9" s="1"/>
  <c r="S7" i="9"/>
  <c r="V7" i="9" s="1"/>
  <c r="W7" i="9" s="1"/>
  <c r="R8" i="9"/>
  <c r="AE8" i="9" s="1"/>
  <c r="S8" i="9"/>
  <c r="R9" i="9"/>
  <c r="T9" i="9" s="1"/>
  <c r="S9" i="9"/>
  <c r="R10" i="9"/>
  <c r="AE10" i="9" s="1"/>
  <c r="S10" i="9"/>
  <c r="R11" i="9"/>
  <c r="AE11" i="9" s="1"/>
  <c r="S11" i="9"/>
  <c r="R12" i="9"/>
  <c r="AE12" i="9" s="1"/>
  <c r="S12" i="9"/>
  <c r="R13" i="9"/>
  <c r="AE13" i="9" s="1"/>
  <c r="S13" i="9"/>
  <c r="V13" i="9" s="1"/>
  <c r="W13" i="9" s="1"/>
  <c r="R14" i="9"/>
  <c r="AE14" i="9" s="1"/>
  <c r="S14" i="9"/>
  <c r="R15" i="9"/>
  <c r="AE15" i="9" s="1"/>
  <c r="S15" i="9"/>
  <c r="R16" i="9"/>
  <c r="AE16" i="9" s="1"/>
  <c r="S16" i="9"/>
  <c r="R17" i="9"/>
  <c r="AE17" i="9" s="1"/>
  <c r="S17" i="9"/>
  <c r="R18" i="9"/>
  <c r="AE18" i="9" s="1"/>
  <c r="S18" i="9"/>
  <c r="R19" i="9"/>
  <c r="AE19" i="9" s="1"/>
  <c r="S19" i="9"/>
  <c r="R20" i="9"/>
  <c r="AE20" i="9" s="1"/>
  <c r="S20" i="9"/>
  <c r="R21" i="9"/>
  <c r="AE21" i="9" s="1"/>
  <c r="S21" i="9"/>
  <c r="R22" i="9"/>
  <c r="AE22" i="9" s="1"/>
  <c r="S22" i="9"/>
  <c r="R23" i="9"/>
  <c r="AE23" i="9" s="1"/>
  <c r="S23" i="9"/>
  <c r="R24" i="9"/>
  <c r="AE24" i="9" s="1"/>
  <c r="S24" i="9"/>
  <c r="R25" i="9"/>
  <c r="AE25" i="9" s="1"/>
  <c r="S25" i="9"/>
  <c r="R26" i="9"/>
  <c r="AE26" i="9" s="1"/>
  <c r="S26" i="9"/>
  <c r="R27" i="9"/>
  <c r="AE27" i="9" s="1"/>
  <c r="S27" i="9"/>
  <c r="R28" i="9"/>
  <c r="AE28" i="9" s="1"/>
  <c r="S28" i="9"/>
  <c r="R29" i="9"/>
  <c r="AE29" i="9" s="1"/>
  <c r="S29" i="9"/>
  <c r="R33" i="9"/>
  <c r="AE33" i="9" s="1"/>
  <c r="S33" i="9"/>
  <c r="V33" i="9" s="1"/>
  <c r="W33" i="9" s="1"/>
  <c r="R34" i="9"/>
  <c r="AE34" i="9" s="1"/>
  <c r="S34" i="9"/>
  <c r="R35" i="9"/>
  <c r="AE35" i="9" s="1"/>
  <c r="S35" i="9"/>
  <c r="R36" i="9"/>
  <c r="AE36" i="9" s="1"/>
  <c r="S36" i="9"/>
  <c r="R37" i="9"/>
  <c r="AE37" i="9" s="1"/>
  <c r="S37" i="9"/>
  <c r="R38" i="9"/>
  <c r="AE38" i="9" s="1"/>
  <c r="S38" i="9"/>
  <c r="R39" i="9"/>
  <c r="AE39" i="9" s="1"/>
  <c r="S39" i="9"/>
  <c r="R40" i="9"/>
  <c r="AE40" i="9" s="1"/>
  <c r="S40" i="9"/>
  <c r="R41" i="9"/>
  <c r="AE41" i="9" s="1"/>
  <c r="S41" i="9"/>
  <c r="R42" i="9"/>
  <c r="AE42" i="9" s="1"/>
  <c r="S42" i="9"/>
  <c r="R43" i="9"/>
  <c r="AE43" i="9" s="1"/>
  <c r="S43" i="9"/>
  <c r="R44" i="9"/>
  <c r="AE44" i="9" s="1"/>
  <c r="S44" i="9"/>
  <c r="AF44" i="9" s="1"/>
  <c r="R45" i="9"/>
  <c r="AE45" i="9" s="1"/>
  <c r="S45" i="9"/>
  <c r="R46" i="9"/>
  <c r="AE46" i="9" s="1"/>
  <c r="S46" i="9"/>
  <c r="R47" i="9"/>
  <c r="AE47" i="9" s="1"/>
  <c r="S47" i="9"/>
  <c r="R48" i="9"/>
  <c r="AE48" i="9" s="1"/>
  <c r="S48" i="9"/>
  <c r="R49" i="9"/>
  <c r="AE49" i="9" s="1"/>
  <c r="S49" i="9"/>
  <c r="R50" i="9"/>
  <c r="AE50" i="9" s="1"/>
  <c r="S50" i="9"/>
  <c r="R51" i="9"/>
  <c r="AE51" i="9" s="1"/>
  <c r="S51" i="9"/>
  <c r="V51" i="9" s="1"/>
  <c r="W51" i="9" s="1"/>
  <c r="R52" i="9"/>
  <c r="AE52" i="9" s="1"/>
  <c r="S52" i="9"/>
  <c r="R53" i="9"/>
  <c r="AE53" i="9" s="1"/>
  <c r="S53" i="9"/>
  <c r="R54" i="9"/>
  <c r="AE54" i="9" s="1"/>
  <c r="S54" i="9"/>
  <c r="R55" i="9"/>
  <c r="AE55" i="9" s="1"/>
  <c r="S55" i="9"/>
  <c r="R56" i="9"/>
  <c r="AE56" i="9" s="1"/>
  <c r="S56" i="9"/>
  <c r="R57" i="9"/>
  <c r="AE57" i="9" s="1"/>
  <c r="S57" i="9"/>
  <c r="R61" i="9"/>
  <c r="AE61" i="9" s="1"/>
  <c r="S61" i="9"/>
  <c r="R62" i="9"/>
  <c r="AE62" i="9" s="1"/>
  <c r="S62" i="9"/>
  <c r="R63" i="9"/>
  <c r="AE63" i="9" s="1"/>
  <c r="S63" i="9"/>
  <c r="R64" i="9"/>
  <c r="AE64" i="9" s="1"/>
  <c r="S64" i="9"/>
  <c r="R65" i="9"/>
  <c r="AE65" i="9" s="1"/>
  <c r="S65" i="9"/>
  <c r="R66" i="9"/>
  <c r="AE66" i="9" s="1"/>
  <c r="S66" i="9"/>
  <c r="R67" i="9"/>
  <c r="AE67" i="9" s="1"/>
  <c r="S67" i="9"/>
  <c r="R68" i="9"/>
  <c r="AE68" i="9" s="1"/>
  <c r="S68" i="9"/>
  <c r="R69" i="9"/>
  <c r="AE69" i="9" s="1"/>
  <c r="S69" i="9"/>
  <c r="R70" i="9"/>
  <c r="AE70" i="9" s="1"/>
  <c r="S70" i="9"/>
  <c r="R71" i="9"/>
  <c r="AE71" i="9" s="1"/>
  <c r="S71" i="9"/>
  <c r="R72" i="9"/>
  <c r="AE72" i="9" s="1"/>
  <c r="S72" i="9"/>
  <c r="R73" i="9"/>
  <c r="AE73" i="9" s="1"/>
  <c r="S73" i="9"/>
  <c r="R74" i="9"/>
  <c r="AE74" i="9" s="1"/>
  <c r="S74" i="9"/>
  <c r="R75" i="9"/>
  <c r="AE75" i="9" s="1"/>
  <c r="S75" i="9"/>
  <c r="R76" i="9"/>
  <c r="AE76" i="9" s="1"/>
  <c r="S76" i="9"/>
  <c r="R77" i="9"/>
  <c r="AE77" i="9" s="1"/>
  <c r="S77" i="9"/>
  <c r="R78" i="9"/>
  <c r="AE78" i="9" s="1"/>
  <c r="S78" i="9"/>
  <c r="R79" i="9"/>
  <c r="AE79" i="9" s="1"/>
  <c r="S79" i="9"/>
  <c r="V79" i="9" s="1"/>
  <c r="W79" i="9" s="1"/>
  <c r="R80" i="9"/>
  <c r="AE80" i="9" s="1"/>
  <c r="S80" i="9"/>
  <c r="R81" i="9"/>
  <c r="AE81" i="9" s="1"/>
  <c r="S81" i="9"/>
  <c r="R82" i="9"/>
  <c r="AE82" i="9" s="1"/>
  <c r="S82" i="9"/>
  <c r="R83" i="9"/>
  <c r="AE83" i="9" s="1"/>
  <c r="S83" i="9"/>
  <c r="R84" i="9"/>
  <c r="AE84" i="9" s="1"/>
  <c r="S84" i="9"/>
  <c r="R85" i="9"/>
  <c r="AE85" i="9" s="1"/>
  <c r="S85" i="9"/>
  <c r="R86" i="9"/>
  <c r="AE86" i="9" s="1"/>
  <c r="S86" i="9"/>
  <c r="R87" i="9"/>
  <c r="AE87" i="9" s="1"/>
  <c r="S87" i="9"/>
  <c r="AF87" i="9" s="1"/>
  <c r="R88" i="9"/>
  <c r="AE88" i="9" s="1"/>
  <c r="S88" i="9"/>
  <c r="R89" i="9"/>
  <c r="AE89" i="9" s="1"/>
  <c r="S89" i="9"/>
  <c r="R90" i="9"/>
  <c r="AE90" i="9" s="1"/>
  <c r="S90" i="9"/>
  <c r="R94" i="9"/>
  <c r="AE94" i="9" s="1"/>
  <c r="S94" i="9"/>
  <c r="R95" i="9"/>
  <c r="AE95" i="9" s="1"/>
  <c r="S95" i="9"/>
  <c r="AF95" i="9" s="1"/>
  <c r="R96" i="9"/>
  <c r="AE96" i="9" s="1"/>
  <c r="S96" i="9"/>
  <c r="R97" i="9"/>
  <c r="AE97" i="9" s="1"/>
  <c r="S97" i="9"/>
  <c r="V97" i="9" s="1"/>
  <c r="W97" i="9" s="1"/>
  <c r="R98" i="9"/>
  <c r="AE98" i="9" s="1"/>
  <c r="S98" i="9"/>
  <c r="R99" i="9"/>
  <c r="AE99" i="9" s="1"/>
  <c r="S99" i="9"/>
  <c r="R100" i="9"/>
  <c r="AE100" i="9" s="1"/>
  <c r="S100" i="9"/>
  <c r="R101" i="9"/>
  <c r="AE101" i="9" s="1"/>
  <c r="S101" i="9"/>
  <c r="R102" i="9"/>
  <c r="AE102" i="9" s="1"/>
  <c r="S102" i="9"/>
  <c r="R103" i="9"/>
  <c r="AE103" i="9" s="1"/>
  <c r="S103" i="9"/>
  <c r="R104" i="9"/>
  <c r="AE104" i="9" s="1"/>
  <c r="S104" i="9"/>
  <c r="R105" i="9"/>
  <c r="AE105" i="9" s="1"/>
  <c r="S105" i="9"/>
  <c r="R106" i="9"/>
  <c r="AE106" i="9" s="1"/>
  <c r="S106" i="9"/>
  <c r="R107" i="9"/>
  <c r="AE107" i="9" s="1"/>
  <c r="S107" i="9"/>
  <c r="R108" i="9"/>
  <c r="AE108" i="9" s="1"/>
  <c r="S108" i="9"/>
  <c r="R109" i="9"/>
  <c r="AE109" i="9" s="1"/>
  <c r="S109" i="9"/>
  <c r="AF109" i="9" s="1"/>
  <c r="R110" i="9"/>
  <c r="AE110" i="9" s="1"/>
  <c r="S110" i="9"/>
  <c r="R111" i="9"/>
  <c r="AE111" i="9" s="1"/>
  <c r="S111" i="9"/>
  <c r="R112" i="9"/>
  <c r="AE112" i="9" s="1"/>
  <c r="S112" i="9"/>
  <c r="R113" i="9"/>
  <c r="AE113" i="9" s="1"/>
  <c r="S113" i="9"/>
  <c r="R114" i="9"/>
  <c r="S114" i="9"/>
  <c r="AF114" i="9" s="1"/>
  <c r="R115" i="9"/>
  <c r="AE115" i="9" s="1"/>
  <c r="S115" i="9"/>
  <c r="R116" i="9"/>
  <c r="AE116" i="9" s="1"/>
  <c r="S116" i="9"/>
  <c r="R117" i="9"/>
  <c r="AE117" i="9" s="1"/>
  <c r="S117" i="9"/>
  <c r="R118" i="9"/>
  <c r="AE118" i="9" s="1"/>
  <c r="S118" i="9"/>
  <c r="V118" i="9" s="1"/>
  <c r="W118" i="9" s="1"/>
  <c r="R119" i="9"/>
  <c r="AE119" i="9" s="1"/>
  <c r="S119" i="9"/>
  <c r="R120" i="9"/>
  <c r="AE120" i="9" s="1"/>
  <c r="S120" i="9"/>
  <c r="R121" i="9"/>
  <c r="AE121" i="9" s="1"/>
  <c r="S121" i="9"/>
  <c r="R124" i="9"/>
  <c r="AE124" i="9" s="1"/>
  <c r="S124" i="9"/>
  <c r="R125" i="9"/>
  <c r="AE125" i="9" s="1"/>
  <c r="S125" i="9"/>
  <c r="R126" i="9"/>
  <c r="AE126" i="9" s="1"/>
  <c r="S126" i="9"/>
  <c r="R127" i="9"/>
  <c r="AE127" i="9" s="1"/>
  <c r="S127" i="9"/>
  <c r="R128" i="9"/>
  <c r="AE128" i="9" s="1"/>
  <c r="S128" i="9"/>
  <c r="R129" i="9"/>
  <c r="AE129" i="9" s="1"/>
  <c r="S129" i="9"/>
  <c r="R130" i="9"/>
  <c r="AE130" i="9" s="1"/>
  <c r="S130" i="9"/>
  <c r="AF130" i="9" s="1"/>
  <c r="R131" i="9"/>
  <c r="AE131" i="9" s="1"/>
  <c r="S131" i="9"/>
  <c r="R132" i="9"/>
  <c r="AE132" i="9" s="1"/>
  <c r="S132" i="9"/>
  <c r="R133" i="9"/>
  <c r="AE133" i="9" s="1"/>
  <c r="S133" i="9"/>
  <c r="V133" i="9" s="1"/>
  <c r="W133" i="9" s="1"/>
  <c r="R134" i="9"/>
  <c r="AE134" i="9" s="1"/>
  <c r="S134" i="9"/>
  <c r="R135" i="9"/>
  <c r="AE135" i="9" s="1"/>
  <c r="S135" i="9"/>
  <c r="R136" i="9"/>
  <c r="AE136" i="9" s="1"/>
  <c r="S136" i="9"/>
  <c r="R137" i="9"/>
  <c r="AE137" i="9" s="1"/>
  <c r="S137" i="9"/>
  <c r="R138" i="9"/>
  <c r="AE138" i="9" s="1"/>
  <c r="S138" i="9"/>
  <c r="R139" i="9"/>
  <c r="AE139" i="9" s="1"/>
  <c r="S139" i="9"/>
  <c r="R140" i="9"/>
  <c r="AE140" i="9" s="1"/>
  <c r="S140" i="9"/>
  <c r="R141" i="9"/>
  <c r="AE141" i="9" s="1"/>
  <c r="S141" i="9"/>
  <c r="R142" i="9"/>
  <c r="AE142" i="9" s="1"/>
  <c r="S142" i="9"/>
  <c r="R143" i="9"/>
  <c r="AE143" i="9" s="1"/>
  <c r="S143" i="9"/>
  <c r="R144" i="9"/>
  <c r="AE144" i="9" s="1"/>
  <c r="S144" i="9"/>
  <c r="R145" i="9"/>
  <c r="AE145" i="9" s="1"/>
  <c r="S145" i="9"/>
  <c r="AF145" i="9" s="1"/>
  <c r="R146" i="9"/>
  <c r="AE146" i="9" s="1"/>
  <c r="S146" i="9"/>
  <c r="AF146" i="9" s="1"/>
  <c r="R147" i="9"/>
  <c r="AE147" i="9" s="1"/>
  <c r="S147" i="9"/>
  <c r="R148" i="9"/>
  <c r="AE148" i="9" s="1"/>
  <c r="S148" i="9"/>
  <c r="R149" i="9"/>
  <c r="AE149" i="9" s="1"/>
  <c r="S149" i="9"/>
  <c r="R152" i="9"/>
  <c r="AE152" i="9" s="1"/>
  <c r="S152" i="9"/>
  <c r="R153" i="9"/>
  <c r="AE153" i="9" s="1"/>
  <c r="S153" i="9"/>
  <c r="R154" i="9"/>
  <c r="AE154" i="9" s="1"/>
  <c r="S154" i="9"/>
  <c r="R155" i="9"/>
  <c r="AE155" i="9" s="1"/>
  <c r="S155" i="9"/>
  <c r="R156" i="9"/>
  <c r="AE156" i="9" s="1"/>
  <c r="S156" i="9"/>
  <c r="R157" i="9"/>
  <c r="AE157" i="9" s="1"/>
  <c r="S157" i="9"/>
  <c r="R158" i="9"/>
  <c r="AE158" i="9" s="1"/>
  <c r="S158" i="9"/>
  <c r="R159" i="9"/>
  <c r="AE159" i="9" s="1"/>
  <c r="S159" i="9"/>
  <c r="R160" i="9"/>
  <c r="AE160" i="9" s="1"/>
  <c r="S160" i="9"/>
  <c r="R161" i="9"/>
  <c r="AE161" i="9" s="1"/>
  <c r="S161" i="9"/>
  <c r="AF161" i="9" s="1"/>
  <c r="R162" i="9"/>
  <c r="AE162" i="9" s="1"/>
  <c r="S162" i="9"/>
  <c r="R163" i="9"/>
  <c r="AE163" i="9" s="1"/>
  <c r="S163" i="9"/>
  <c r="R164" i="9"/>
  <c r="AE164" i="9" s="1"/>
  <c r="S164" i="9"/>
  <c r="R165" i="9"/>
  <c r="AE165" i="9" s="1"/>
  <c r="S165" i="9"/>
  <c r="S4" i="9"/>
  <c r="V4" i="9" s="1"/>
  <c r="W4" i="9" s="1"/>
  <c r="R4" i="9"/>
  <c r="AE4" i="9" s="1"/>
  <c r="P191" i="8"/>
  <c r="P165" i="9"/>
  <c r="P154" i="9"/>
  <c r="P155" i="9"/>
  <c r="P156" i="9"/>
  <c r="P157" i="9"/>
  <c r="P158" i="9"/>
  <c r="P159" i="9"/>
  <c r="P160" i="9"/>
  <c r="P161" i="9"/>
  <c r="P162" i="9"/>
  <c r="P163" i="9"/>
  <c r="P164" i="9"/>
  <c r="P153" i="9"/>
  <c r="M166" i="9"/>
  <c r="Z250" i="9"/>
  <c r="M250" i="9"/>
  <c r="B24" i="9"/>
  <c r="T148" i="7"/>
  <c r="F154" i="7"/>
  <c r="F153" i="7"/>
  <c r="V125" i="8"/>
  <c r="W125" i="8" s="1"/>
  <c r="V131" i="8"/>
  <c r="AF131" i="8" s="1"/>
  <c r="V135" i="8"/>
  <c r="W135" i="8" s="1"/>
  <c r="V167" i="8"/>
  <c r="W167" i="8" s="1"/>
  <c r="Y160" i="8"/>
  <c r="Y161" i="8"/>
  <c r="Y162" i="8"/>
  <c r="Y163" i="8"/>
  <c r="Y164" i="8"/>
  <c r="Y165" i="8"/>
  <c r="Y166" i="8"/>
  <c r="Y159" i="8"/>
  <c r="Y133" i="8"/>
  <c r="Y134" i="8"/>
  <c r="Y132" i="8"/>
  <c r="X133" i="8"/>
  <c r="X134" i="8"/>
  <c r="X132" i="8"/>
  <c r="X160" i="8"/>
  <c r="X161" i="8"/>
  <c r="X162" i="8"/>
  <c r="X163" i="8"/>
  <c r="X164" i="8"/>
  <c r="X165" i="8"/>
  <c r="X166" i="8"/>
  <c r="X159" i="8"/>
  <c r="R150" i="8"/>
  <c r="AE150" i="8" s="1"/>
  <c r="S150" i="8"/>
  <c r="AE125" i="8"/>
  <c r="AE131" i="8"/>
  <c r="AE135" i="8"/>
  <c r="AE167" i="8"/>
  <c r="R170" i="8"/>
  <c r="AE170" i="8" s="1"/>
  <c r="S170" i="8"/>
  <c r="V170" i="8" s="1"/>
  <c r="R171" i="8"/>
  <c r="AE171" i="8" s="1"/>
  <c r="S171" i="8"/>
  <c r="V171" i="8" s="1"/>
  <c r="R172" i="8"/>
  <c r="AE172" i="8" s="1"/>
  <c r="S172" i="8"/>
  <c r="V172" i="8" s="1"/>
  <c r="W172" i="8" s="1"/>
  <c r="R173" i="8"/>
  <c r="AE173" i="8" s="1"/>
  <c r="S173" i="8"/>
  <c r="V173" i="8" s="1"/>
  <c r="R174" i="8"/>
  <c r="AE174" i="8" s="1"/>
  <c r="S174" i="8"/>
  <c r="V174" i="8" s="1"/>
  <c r="R175" i="8"/>
  <c r="AE175" i="8" s="1"/>
  <c r="S175" i="8"/>
  <c r="V175" i="8" s="1"/>
  <c r="R176" i="8"/>
  <c r="S176" i="8"/>
  <c r="V176" i="8" s="1"/>
  <c r="R177" i="8"/>
  <c r="AE177" i="8" s="1"/>
  <c r="S177" i="8"/>
  <c r="V177" i="8" s="1"/>
  <c r="AF177" i="8" s="1"/>
  <c r="R178" i="8"/>
  <c r="AE178" i="8" s="1"/>
  <c r="S178" i="8"/>
  <c r="V178" i="8" s="1"/>
  <c r="R179" i="8"/>
  <c r="AE179" i="8" s="1"/>
  <c r="S179" i="8"/>
  <c r="V179" i="8" s="1"/>
  <c r="R180" i="8"/>
  <c r="AE180" i="8" s="1"/>
  <c r="S180" i="8"/>
  <c r="V180" i="8" s="1"/>
  <c r="R181" i="8"/>
  <c r="AE181" i="8" s="1"/>
  <c r="S181" i="8"/>
  <c r="V181" i="8" s="1"/>
  <c r="R182" i="8"/>
  <c r="AE182" i="8" s="1"/>
  <c r="S182" i="8"/>
  <c r="V182" i="8" s="1"/>
  <c r="AF182" i="8" s="1"/>
  <c r="AG182" i="8" s="1"/>
  <c r="R183" i="8"/>
  <c r="AE183" i="8" s="1"/>
  <c r="S183" i="8"/>
  <c r="T183" i="8" s="1"/>
  <c r="R187" i="8"/>
  <c r="AE187" i="8" s="1"/>
  <c r="S187" i="8"/>
  <c r="V187" i="8" s="1"/>
  <c r="AF187" i="8" s="1"/>
  <c r="R188" i="8"/>
  <c r="AE188" i="8" s="1"/>
  <c r="S188" i="8"/>
  <c r="V188" i="8" s="1"/>
  <c r="P172" i="8"/>
  <c r="P173" i="8"/>
  <c r="P174" i="8"/>
  <c r="P175" i="8"/>
  <c r="P176" i="8"/>
  <c r="P177" i="8"/>
  <c r="P178" i="8"/>
  <c r="P179" i="8"/>
  <c r="P180" i="8"/>
  <c r="P181" i="8"/>
  <c r="P182" i="8"/>
  <c r="P183" i="8"/>
  <c r="P187" i="8"/>
  <c r="P188" i="8"/>
  <c r="P171" i="8"/>
  <c r="U101" i="8"/>
  <c r="P150" i="8"/>
  <c r="R169" i="8"/>
  <c r="AE169" i="8" s="1"/>
  <c r="S169" i="8"/>
  <c r="V169" i="8" s="1"/>
  <c r="S168" i="8"/>
  <c r="V168" i="8" s="1"/>
  <c r="R168" i="8"/>
  <c r="AE168" i="8" s="1"/>
  <c r="R160" i="8"/>
  <c r="S160" i="8"/>
  <c r="V160" i="8" s="1"/>
  <c r="R161" i="8"/>
  <c r="S161" i="8"/>
  <c r="V161" i="8" s="1"/>
  <c r="R162" i="8"/>
  <c r="S162" i="8"/>
  <c r="V162" i="8" s="1"/>
  <c r="W162" i="8" s="1"/>
  <c r="R163" i="8"/>
  <c r="S163" i="8"/>
  <c r="V163" i="8" s="1"/>
  <c r="W163" i="8" s="1"/>
  <c r="R164" i="8"/>
  <c r="S164" i="8"/>
  <c r="V164" i="8" s="1"/>
  <c r="AF164" i="8" s="1"/>
  <c r="R165" i="8"/>
  <c r="S165" i="8"/>
  <c r="V165" i="8" s="1"/>
  <c r="R166" i="8"/>
  <c r="S166" i="8"/>
  <c r="V166" i="8" s="1"/>
  <c r="R147" i="8"/>
  <c r="AE147" i="8" s="1"/>
  <c r="S147" i="8"/>
  <c r="V147" i="8" s="1"/>
  <c r="R148" i="8"/>
  <c r="AE148" i="8" s="1"/>
  <c r="S148" i="8"/>
  <c r="V148" i="8" s="1"/>
  <c r="AF148" i="8" s="1"/>
  <c r="R149" i="8"/>
  <c r="AE149" i="8" s="1"/>
  <c r="S149" i="8"/>
  <c r="V149" i="8" s="1"/>
  <c r="R151" i="8"/>
  <c r="AE151" i="8" s="1"/>
  <c r="S151" i="8"/>
  <c r="V151" i="8" s="1"/>
  <c r="R152" i="8"/>
  <c r="AE152" i="8" s="1"/>
  <c r="S152" i="8"/>
  <c r="V152" i="8" s="1"/>
  <c r="R153" i="8"/>
  <c r="AE153" i="8" s="1"/>
  <c r="S153" i="8"/>
  <c r="V153" i="8" s="1"/>
  <c r="R154" i="8"/>
  <c r="AE154" i="8" s="1"/>
  <c r="S154" i="8"/>
  <c r="V154" i="8" s="1"/>
  <c r="R155" i="8"/>
  <c r="AE155" i="8" s="1"/>
  <c r="S155" i="8"/>
  <c r="V155" i="8" s="1"/>
  <c r="R159" i="8"/>
  <c r="S159" i="8"/>
  <c r="V159" i="8" s="1"/>
  <c r="R137" i="8"/>
  <c r="AE137" i="8" s="1"/>
  <c r="S137" i="8"/>
  <c r="V137" i="8" s="1"/>
  <c r="R138" i="8"/>
  <c r="AE138" i="8" s="1"/>
  <c r="S138" i="8"/>
  <c r="V138" i="8" s="1"/>
  <c r="R139" i="8"/>
  <c r="AE139" i="8" s="1"/>
  <c r="S139" i="8"/>
  <c r="V139" i="8" s="1"/>
  <c r="R140" i="8"/>
  <c r="AE140" i="8" s="1"/>
  <c r="S140" i="8"/>
  <c r="V140" i="8" s="1"/>
  <c r="W140" i="8" s="1"/>
  <c r="R141" i="8"/>
  <c r="AE141" i="8" s="1"/>
  <c r="S141" i="8"/>
  <c r="V141" i="8" s="1"/>
  <c r="R142" i="8"/>
  <c r="AE142" i="8" s="1"/>
  <c r="S142" i="8"/>
  <c r="V142" i="8" s="1"/>
  <c r="AF142" i="8" s="1"/>
  <c r="R143" i="8"/>
  <c r="AE143" i="8" s="1"/>
  <c r="S143" i="8"/>
  <c r="V143" i="8" s="1"/>
  <c r="AF143" i="8" s="1"/>
  <c r="R144" i="8"/>
  <c r="AE144" i="8" s="1"/>
  <c r="S144" i="8"/>
  <c r="V144" i="8" s="1"/>
  <c r="W144" i="8" s="1"/>
  <c r="R145" i="8"/>
  <c r="AE145" i="8" s="1"/>
  <c r="S145" i="8"/>
  <c r="V145" i="8" s="1"/>
  <c r="R146" i="8"/>
  <c r="AE146" i="8" s="1"/>
  <c r="S146" i="8"/>
  <c r="V146" i="8" s="1"/>
  <c r="S136" i="8"/>
  <c r="V136" i="8" s="1"/>
  <c r="R136" i="8"/>
  <c r="AE136" i="8" s="1"/>
  <c r="R133" i="8"/>
  <c r="S133" i="8"/>
  <c r="V133" i="8" s="1"/>
  <c r="R134" i="8"/>
  <c r="S134" i="8"/>
  <c r="V134" i="8" s="1"/>
  <c r="R132" i="8"/>
  <c r="P169" i="8"/>
  <c r="P168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1" i="8"/>
  <c r="P152" i="8"/>
  <c r="P153" i="8"/>
  <c r="P154" i="8"/>
  <c r="P155" i="8"/>
  <c r="P159" i="8"/>
  <c r="P160" i="8"/>
  <c r="P161" i="8"/>
  <c r="P162" i="8"/>
  <c r="P163" i="8"/>
  <c r="P164" i="8"/>
  <c r="P165" i="8"/>
  <c r="P166" i="8"/>
  <c r="P136" i="8"/>
  <c r="P134" i="8"/>
  <c r="P133" i="8"/>
  <c r="S132" i="8"/>
  <c r="V132" i="8" s="1"/>
  <c r="P132" i="8"/>
  <c r="M189" i="8"/>
  <c r="Z273" i="8"/>
  <c r="M273" i="8"/>
  <c r="S127" i="8"/>
  <c r="V127" i="8" s="1"/>
  <c r="AF127" i="8" s="1"/>
  <c r="R127" i="8"/>
  <c r="AE127" i="8" s="1"/>
  <c r="S126" i="8"/>
  <c r="V126" i="8" s="1"/>
  <c r="AF126" i="8" s="1"/>
  <c r="R126" i="8"/>
  <c r="AE126" i="8" s="1"/>
  <c r="S124" i="8"/>
  <c r="V124" i="8" s="1"/>
  <c r="AF124" i="8" s="1"/>
  <c r="R124" i="8"/>
  <c r="AE124" i="8" s="1"/>
  <c r="S123" i="8"/>
  <c r="V123" i="8" s="1"/>
  <c r="W123" i="8" s="1"/>
  <c r="R123" i="8"/>
  <c r="AE123" i="8" s="1"/>
  <c r="S122" i="8"/>
  <c r="V122" i="8" s="1"/>
  <c r="R122" i="8"/>
  <c r="AE122" i="8" s="1"/>
  <c r="S121" i="8"/>
  <c r="V121" i="8" s="1"/>
  <c r="R121" i="8"/>
  <c r="AE121" i="8" s="1"/>
  <c r="S120" i="8"/>
  <c r="V120" i="8" s="1"/>
  <c r="R120" i="8"/>
  <c r="AE120" i="8" s="1"/>
  <c r="S119" i="8"/>
  <c r="V119" i="8" s="1"/>
  <c r="R119" i="8"/>
  <c r="AE119" i="8" s="1"/>
  <c r="S118" i="8"/>
  <c r="V118" i="8" s="1"/>
  <c r="R118" i="8"/>
  <c r="AE118" i="8" s="1"/>
  <c r="S117" i="8"/>
  <c r="V117" i="8" s="1"/>
  <c r="R117" i="8"/>
  <c r="AE117" i="8" s="1"/>
  <c r="S116" i="8"/>
  <c r="V116" i="8" s="1"/>
  <c r="AF116" i="8" s="1"/>
  <c r="R116" i="8"/>
  <c r="AE116" i="8" s="1"/>
  <c r="S115" i="8"/>
  <c r="V115" i="8" s="1"/>
  <c r="AF115" i="8" s="1"/>
  <c r="R115" i="8"/>
  <c r="AE115" i="8" s="1"/>
  <c r="S114" i="8"/>
  <c r="V114" i="8" s="1"/>
  <c r="AF114" i="8" s="1"/>
  <c r="R114" i="8"/>
  <c r="AE114" i="8" s="1"/>
  <c r="S113" i="8"/>
  <c r="V113" i="8" s="1"/>
  <c r="W113" i="8" s="1"/>
  <c r="R113" i="8"/>
  <c r="AE113" i="8" s="1"/>
  <c r="S112" i="8"/>
  <c r="V112" i="8" s="1"/>
  <c r="W112" i="8" s="1"/>
  <c r="R112" i="8"/>
  <c r="AE112" i="8" s="1"/>
  <c r="S111" i="8"/>
  <c r="V111" i="8" s="1"/>
  <c r="R111" i="8"/>
  <c r="AE111" i="8" s="1"/>
  <c r="S110" i="8"/>
  <c r="V110" i="8" s="1"/>
  <c r="R110" i="8"/>
  <c r="AE110" i="8" s="1"/>
  <c r="S109" i="8"/>
  <c r="V109" i="8" s="1"/>
  <c r="R109" i="8"/>
  <c r="AE109" i="8" s="1"/>
  <c r="S108" i="8"/>
  <c r="V108" i="8" s="1"/>
  <c r="R108" i="8"/>
  <c r="AE108" i="8" s="1"/>
  <c r="S107" i="8"/>
  <c r="V107" i="8" s="1"/>
  <c r="R107" i="8"/>
  <c r="AE107" i="8" s="1"/>
  <c r="S106" i="8"/>
  <c r="V106" i="8" s="1"/>
  <c r="W106" i="8" s="1"/>
  <c r="R106" i="8"/>
  <c r="AE106" i="8" s="1"/>
  <c r="S105" i="8"/>
  <c r="V105" i="8" s="1"/>
  <c r="W105" i="8" s="1"/>
  <c r="R105" i="8"/>
  <c r="AE105" i="8" s="1"/>
  <c r="S104" i="8"/>
  <c r="V104" i="8" s="1"/>
  <c r="W104" i="8" s="1"/>
  <c r="R104" i="8"/>
  <c r="AE104" i="8" s="1"/>
  <c r="S103" i="8"/>
  <c r="V103" i="8" s="1"/>
  <c r="R103" i="8"/>
  <c r="AE103" i="8" s="1"/>
  <c r="S102" i="8"/>
  <c r="V102" i="8" s="1"/>
  <c r="R102" i="8"/>
  <c r="AE102" i="8" s="1"/>
  <c r="S101" i="8"/>
  <c r="V101" i="8" s="1"/>
  <c r="R101" i="8"/>
  <c r="S100" i="8"/>
  <c r="V100" i="8" s="1"/>
  <c r="R100" i="8"/>
  <c r="AE100" i="8" s="1"/>
  <c r="S99" i="8"/>
  <c r="V99" i="8" s="1"/>
  <c r="W99" i="8" s="1"/>
  <c r="R99" i="8"/>
  <c r="AE99" i="8" s="1"/>
  <c r="S98" i="8"/>
  <c r="V98" i="8" s="1"/>
  <c r="R98" i="8"/>
  <c r="AE98" i="8" s="1"/>
  <c r="S97" i="8"/>
  <c r="V97" i="8" s="1"/>
  <c r="R97" i="8"/>
  <c r="AE97" i="8" s="1"/>
  <c r="S96" i="8"/>
  <c r="V96" i="8" s="1"/>
  <c r="AF96" i="8" s="1"/>
  <c r="R96" i="8"/>
  <c r="AE96" i="8" s="1"/>
  <c r="S95" i="8"/>
  <c r="V95" i="8" s="1"/>
  <c r="R95" i="8"/>
  <c r="AE95" i="8" s="1"/>
  <c r="S90" i="8"/>
  <c r="V90" i="8" s="1"/>
  <c r="AF90" i="8" s="1"/>
  <c r="R90" i="8"/>
  <c r="AE90" i="8" s="1"/>
  <c r="S89" i="8"/>
  <c r="V89" i="8" s="1"/>
  <c r="R89" i="8"/>
  <c r="AE89" i="8" s="1"/>
  <c r="S88" i="8"/>
  <c r="V88" i="8" s="1"/>
  <c r="R88" i="8"/>
  <c r="AE88" i="8" s="1"/>
  <c r="S87" i="8"/>
  <c r="V87" i="8" s="1"/>
  <c r="R87" i="8"/>
  <c r="AE87" i="8" s="1"/>
  <c r="S86" i="8"/>
  <c r="V86" i="8" s="1"/>
  <c r="R86" i="8"/>
  <c r="AE86" i="8" s="1"/>
  <c r="S85" i="8"/>
  <c r="V85" i="8" s="1"/>
  <c r="W85" i="8" s="1"/>
  <c r="R85" i="8"/>
  <c r="AE85" i="8" s="1"/>
  <c r="S84" i="8"/>
  <c r="V84" i="8" s="1"/>
  <c r="R84" i="8"/>
  <c r="AE84" i="8" s="1"/>
  <c r="S83" i="8"/>
  <c r="V83" i="8" s="1"/>
  <c r="R83" i="8"/>
  <c r="AE83" i="8" s="1"/>
  <c r="S82" i="8"/>
  <c r="V82" i="8" s="1"/>
  <c r="R82" i="8"/>
  <c r="AE82" i="8" s="1"/>
  <c r="S81" i="8"/>
  <c r="V81" i="8" s="1"/>
  <c r="R81" i="8"/>
  <c r="AE81" i="8" s="1"/>
  <c r="S80" i="8"/>
  <c r="V80" i="8" s="1"/>
  <c r="R80" i="8"/>
  <c r="AE80" i="8" s="1"/>
  <c r="S79" i="8"/>
  <c r="V79" i="8" s="1"/>
  <c r="W79" i="8" s="1"/>
  <c r="R79" i="8"/>
  <c r="AE79" i="8" s="1"/>
  <c r="S78" i="8"/>
  <c r="V78" i="8" s="1"/>
  <c r="R78" i="8"/>
  <c r="AE78" i="8" s="1"/>
  <c r="S77" i="8"/>
  <c r="V77" i="8" s="1"/>
  <c r="AF77" i="8" s="1"/>
  <c r="R77" i="8"/>
  <c r="AE77" i="8" s="1"/>
  <c r="S76" i="8"/>
  <c r="V76" i="8" s="1"/>
  <c r="R76" i="8"/>
  <c r="AE76" i="8" s="1"/>
  <c r="S75" i="8"/>
  <c r="V75" i="8" s="1"/>
  <c r="R75" i="8"/>
  <c r="AE75" i="8" s="1"/>
  <c r="S74" i="8"/>
  <c r="V74" i="8" s="1"/>
  <c r="R74" i="8"/>
  <c r="AE74" i="8" s="1"/>
  <c r="S73" i="8"/>
  <c r="V73" i="8" s="1"/>
  <c r="R73" i="8"/>
  <c r="AE73" i="8" s="1"/>
  <c r="S72" i="8"/>
  <c r="V72" i="8" s="1"/>
  <c r="R72" i="8"/>
  <c r="AE72" i="8" s="1"/>
  <c r="S71" i="8"/>
  <c r="V71" i="8" s="1"/>
  <c r="R71" i="8"/>
  <c r="AE71" i="8" s="1"/>
  <c r="S70" i="8"/>
  <c r="V70" i="8" s="1"/>
  <c r="R70" i="8"/>
  <c r="AE70" i="8" s="1"/>
  <c r="S69" i="8"/>
  <c r="V69" i="8" s="1"/>
  <c r="R69" i="8"/>
  <c r="AE69" i="8" s="1"/>
  <c r="S68" i="8"/>
  <c r="V68" i="8" s="1"/>
  <c r="R68" i="8"/>
  <c r="AE68" i="8" s="1"/>
  <c r="S67" i="8"/>
  <c r="V67" i="8" s="1"/>
  <c r="R67" i="8"/>
  <c r="AE67" i="8" s="1"/>
  <c r="S66" i="8"/>
  <c r="V66" i="8" s="1"/>
  <c r="W66" i="8" s="1"/>
  <c r="R66" i="8"/>
  <c r="AE66" i="8" s="1"/>
  <c r="S65" i="8"/>
  <c r="V65" i="8" s="1"/>
  <c r="R65" i="8"/>
  <c r="AE65" i="8" s="1"/>
  <c r="S64" i="8"/>
  <c r="V64" i="8" s="1"/>
  <c r="R64" i="8"/>
  <c r="AE64" i="8" s="1"/>
  <c r="S63" i="8"/>
  <c r="V63" i="8" s="1"/>
  <c r="AF63" i="8" s="1"/>
  <c r="R63" i="8"/>
  <c r="AE63" i="8" s="1"/>
  <c r="S58" i="8"/>
  <c r="V58" i="8" s="1"/>
  <c r="R58" i="8"/>
  <c r="AE58" i="8" s="1"/>
  <c r="S57" i="8"/>
  <c r="V57" i="8" s="1"/>
  <c r="R57" i="8"/>
  <c r="AE57" i="8" s="1"/>
  <c r="S56" i="8"/>
  <c r="V56" i="8" s="1"/>
  <c r="R56" i="8"/>
  <c r="AE56" i="8" s="1"/>
  <c r="S55" i="8"/>
  <c r="V55" i="8" s="1"/>
  <c r="R55" i="8"/>
  <c r="AE55" i="8" s="1"/>
  <c r="S54" i="8"/>
  <c r="V54" i="8" s="1"/>
  <c r="R54" i="8"/>
  <c r="AE54" i="8" s="1"/>
  <c r="S53" i="8"/>
  <c r="V53" i="8" s="1"/>
  <c r="W53" i="8" s="1"/>
  <c r="R53" i="8"/>
  <c r="AE53" i="8" s="1"/>
  <c r="S52" i="8"/>
  <c r="V52" i="8" s="1"/>
  <c r="W52" i="8" s="1"/>
  <c r="R52" i="8"/>
  <c r="AE52" i="8" s="1"/>
  <c r="S51" i="8"/>
  <c r="V51" i="8" s="1"/>
  <c r="R51" i="8"/>
  <c r="AE51" i="8" s="1"/>
  <c r="S50" i="8"/>
  <c r="V50" i="8" s="1"/>
  <c r="R50" i="8"/>
  <c r="AE50" i="8" s="1"/>
  <c r="S49" i="8"/>
  <c r="V49" i="8" s="1"/>
  <c r="R49" i="8"/>
  <c r="AE49" i="8" s="1"/>
  <c r="S48" i="8"/>
  <c r="V48" i="8" s="1"/>
  <c r="R48" i="8"/>
  <c r="AE48" i="8" s="1"/>
  <c r="S47" i="8"/>
  <c r="V47" i="8" s="1"/>
  <c r="AF47" i="8" s="1"/>
  <c r="R47" i="8"/>
  <c r="AE47" i="8" s="1"/>
  <c r="S46" i="8"/>
  <c r="V46" i="8" s="1"/>
  <c r="AF46" i="8" s="1"/>
  <c r="R46" i="8"/>
  <c r="AE46" i="8" s="1"/>
  <c r="S45" i="8"/>
  <c r="V45" i="8" s="1"/>
  <c r="W45" i="8" s="1"/>
  <c r="R45" i="8"/>
  <c r="AE45" i="8" s="1"/>
  <c r="S44" i="8"/>
  <c r="V44" i="8" s="1"/>
  <c r="R44" i="8"/>
  <c r="AE44" i="8" s="1"/>
  <c r="S43" i="8"/>
  <c r="V43" i="8" s="1"/>
  <c r="R43" i="8"/>
  <c r="AE43" i="8" s="1"/>
  <c r="S42" i="8"/>
  <c r="V42" i="8" s="1"/>
  <c r="R42" i="8"/>
  <c r="AE42" i="8" s="1"/>
  <c r="S41" i="8"/>
  <c r="V41" i="8" s="1"/>
  <c r="R41" i="8"/>
  <c r="AE41" i="8" s="1"/>
  <c r="S40" i="8"/>
  <c r="V40" i="8" s="1"/>
  <c r="R40" i="8"/>
  <c r="AE40" i="8" s="1"/>
  <c r="S39" i="8"/>
  <c r="V39" i="8" s="1"/>
  <c r="W39" i="8" s="1"/>
  <c r="R39" i="8"/>
  <c r="AE39" i="8" s="1"/>
  <c r="S38" i="8"/>
  <c r="V38" i="8" s="1"/>
  <c r="W38" i="8" s="1"/>
  <c r="R38" i="8"/>
  <c r="AE38" i="8" s="1"/>
  <c r="S37" i="8"/>
  <c r="V37" i="8" s="1"/>
  <c r="AF37" i="8" s="1"/>
  <c r="R37" i="8"/>
  <c r="AE37" i="8" s="1"/>
  <c r="S36" i="8"/>
  <c r="V36" i="8" s="1"/>
  <c r="R36" i="8"/>
  <c r="AE36" i="8" s="1"/>
  <c r="S35" i="8"/>
  <c r="V35" i="8" s="1"/>
  <c r="R35" i="8"/>
  <c r="AE35" i="8" s="1"/>
  <c r="S34" i="8"/>
  <c r="V34" i="8" s="1"/>
  <c r="AF34" i="8" s="1"/>
  <c r="R34" i="8"/>
  <c r="AE34" i="8" s="1"/>
  <c r="S33" i="8"/>
  <c r="V33" i="8" s="1"/>
  <c r="R33" i="8"/>
  <c r="AE33" i="8" s="1"/>
  <c r="S28" i="8"/>
  <c r="V28" i="8" s="1"/>
  <c r="W28" i="8" s="1"/>
  <c r="R28" i="8"/>
  <c r="AE28" i="8" s="1"/>
  <c r="S27" i="8"/>
  <c r="V27" i="8" s="1"/>
  <c r="R27" i="8"/>
  <c r="AE27" i="8" s="1"/>
  <c r="B27" i="8"/>
  <c r="S26" i="8"/>
  <c r="V26" i="8" s="1"/>
  <c r="R26" i="8"/>
  <c r="AE26" i="8" s="1"/>
  <c r="S25" i="8"/>
  <c r="V25" i="8" s="1"/>
  <c r="R25" i="8"/>
  <c r="AE25" i="8" s="1"/>
  <c r="S24" i="8"/>
  <c r="V24" i="8" s="1"/>
  <c r="R24" i="8"/>
  <c r="AE24" i="8" s="1"/>
  <c r="S23" i="8"/>
  <c r="V23" i="8" s="1"/>
  <c r="R23" i="8"/>
  <c r="AE23" i="8" s="1"/>
  <c r="S22" i="8"/>
  <c r="V22" i="8" s="1"/>
  <c r="AF22" i="8" s="1"/>
  <c r="R22" i="8"/>
  <c r="AE22" i="8" s="1"/>
  <c r="S21" i="8"/>
  <c r="V21" i="8" s="1"/>
  <c r="R21" i="8"/>
  <c r="AE21" i="8" s="1"/>
  <c r="S20" i="8"/>
  <c r="V20" i="8" s="1"/>
  <c r="R20" i="8"/>
  <c r="AE20" i="8" s="1"/>
  <c r="S19" i="8"/>
  <c r="V19" i="8" s="1"/>
  <c r="R19" i="8"/>
  <c r="AE19" i="8" s="1"/>
  <c r="S18" i="8"/>
  <c r="V18" i="8" s="1"/>
  <c r="R18" i="8"/>
  <c r="AE18" i="8" s="1"/>
  <c r="S17" i="8"/>
  <c r="V17" i="8" s="1"/>
  <c r="W17" i="8" s="1"/>
  <c r="R17" i="8"/>
  <c r="AE17" i="8" s="1"/>
  <c r="S16" i="8"/>
  <c r="V16" i="8" s="1"/>
  <c r="R16" i="8"/>
  <c r="AE16" i="8" s="1"/>
  <c r="S15" i="8"/>
  <c r="V15" i="8" s="1"/>
  <c r="W15" i="8" s="1"/>
  <c r="R15" i="8"/>
  <c r="AE15" i="8" s="1"/>
  <c r="S14" i="8"/>
  <c r="V14" i="8" s="1"/>
  <c r="R14" i="8"/>
  <c r="AE14" i="8" s="1"/>
  <c r="S13" i="8"/>
  <c r="V13" i="8" s="1"/>
  <c r="R13" i="8"/>
  <c r="AE13" i="8" s="1"/>
  <c r="S12" i="8"/>
  <c r="V12" i="8" s="1"/>
  <c r="R12" i="8"/>
  <c r="AE12" i="8" s="1"/>
  <c r="S11" i="8"/>
  <c r="V11" i="8" s="1"/>
  <c r="R11" i="8"/>
  <c r="AE11" i="8" s="1"/>
  <c r="S10" i="8"/>
  <c r="V10" i="8" s="1"/>
  <c r="AF10" i="8" s="1"/>
  <c r="R10" i="8"/>
  <c r="AE10" i="8" s="1"/>
  <c r="S9" i="8"/>
  <c r="V9" i="8" s="1"/>
  <c r="R9" i="8"/>
  <c r="AE9" i="8" s="1"/>
  <c r="S8" i="8"/>
  <c r="V8" i="8" s="1"/>
  <c r="R8" i="8"/>
  <c r="AE8" i="8" s="1"/>
  <c r="S7" i="8"/>
  <c r="V7" i="8" s="1"/>
  <c r="R7" i="8"/>
  <c r="AE7" i="8" s="1"/>
  <c r="S6" i="8"/>
  <c r="V6" i="8" s="1"/>
  <c r="R6" i="8"/>
  <c r="AE6" i="8" s="1"/>
  <c r="S5" i="8"/>
  <c r="V5" i="8" s="1"/>
  <c r="W5" i="8" s="1"/>
  <c r="R5" i="8"/>
  <c r="AE5" i="8" s="1"/>
  <c r="S4" i="8"/>
  <c r="V4" i="8" s="1"/>
  <c r="AF4" i="8" s="1"/>
  <c r="R4" i="8"/>
  <c r="AE4" i="8" s="1"/>
  <c r="W148" i="7"/>
  <c r="S147" i="7"/>
  <c r="S146" i="7"/>
  <c r="V145" i="7"/>
  <c r="W145" i="7" s="1"/>
  <c r="R5" i="7"/>
  <c r="AE5" i="7" s="1"/>
  <c r="R6" i="7"/>
  <c r="AE6" i="7" s="1"/>
  <c r="R7" i="7"/>
  <c r="AE7" i="7" s="1"/>
  <c r="R8" i="7"/>
  <c r="AE8" i="7" s="1"/>
  <c r="R9" i="7"/>
  <c r="AE9" i="7" s="1"/>
  <c r="R10" i="7"/>
  <c r="AE10" i="7" s="1"/>
  <c r="R11" i="7"/>
  <c r="AE11" i="7" s="1"/>
  <c r="R12" i="7"/>
  <c r="AE12" i="7" s="1"/>
  <c r="R13" i="7"/>
  <c r="AE13" i="7" s="1"/>
  <c r="R14" i="7"/>
  <c r="AE14" i="7" s="1"/>
  <c r="R15" i="7"/>
  <c r="AE15" i="7" s="1"/>
  <c r="R16" i="7"/>
  <c r="AE16" i="7" s="1"/>
  <c r="R17" i="7"/>
  <c r="AE17" i="7" s="1"/>
  <c r="R18" i="7"/>
  <c r="AE18" i="7" s="1"/>
  <c r="R19" i="7"/>
  <c r="AE19" i="7" s="1"/>
  <c r="R20" i="7"/>
  <c r="AE20" i="7" s="1"/>
  <c r="R21" i="7"/>
  <c r="AE21" i="7" s="1"/>
  <c r="R22" i="7"/>
  <c r="AE22" i="7" s="1"/>
  <c r="R23" i="7"/>
  <c r="AE23" i="7" s="1"/>
  <c r="R24" i="7"/>
  <c r="AE24" i="7" s="1"/>
  <c r="R25" i="7"/>
  <c r="AE25" i="7" s="1"/>
  <c r="R32" i="7"/>
  <c r="AE32" i="7" s="1"/>
  <c r="R33" i="7"/>
  <c r="AE33" i="7" s="1"/>
  <c r="R34" i="7"/>
  <c r="AE34" i="7" s="1"/>
  <c r="R35" i="7"/>
  <c r="AE35" i="7" s="1"/>
  <c r="R36" i="7"/>
  <c r="AE36" i="7" s="1"/>
  <c r="R37" i="7"/>
  <c r="AE37" i="7" s="1"/>
  <c r="R38" i="7"/>
  <c r="AE38" i="7" s="1"/>
  <c r="R39" i="7"/>
  <c r="AE39" i="7" s="1"/>
  <c r="R40" i="7"/>
  <c r="AE40" i="7" s="1"/>
  <c r="R41" i="7"/>
  <c r="AE41" i="7" s="1"/>
  <c r="R42" i="7"/>
  <c r="AE42" i="7" s="1"/>
  <c r="R43" i="7"/>
  <c r="AE43" i="7" s="1"/>
  <c r="R44" i="7"/>
  <c r="AE44" i="7" s="1"/>
  <c r="R45" i="7"/>
  <c r="AE45" i="7" s="1"/>
  <c r="R46" i="7"/>
  <c r="AE46" i="7" s="1"/>
  <c r="R47" i="7"/>
  <c r="AE47" i="7" s="1"/>
  <c r="R48" i="7"/>
  <c r="AE48" i="7" s="1"/>
  <c r="R49" i="7"/>
  <c r="AE49" i="7" s="1"/>
  <c r="R50" i="7"/>
  <c r="AE50" i="7" s="1"/>
  <c r="R51" i="7"/>
  <c r="AE51" i="7" s="1"/>
  <c r="R52" i="7"/>
  <c r="AE52" i="7" s="1"/>
  <c r="R53" i="7"/>
  <c r="AE53" i="7" s="1"/>
  <c r="R54" i="7"/>
  <c r="AE54" i="7" s="1"/>
  <c r="R55" i="7"/>
  <c r="AE55" i="7" s="1"/>
  <c r="R56" i="7"/>
  <c r="AE56" i="7" s="1"/>
  <c r="R57" i="7"/>
  <c r="AE57" i="7" s="1"/>
  <c r="R58" i="7"/>
  <c r="AE58" i="7" s="1"/>
  <c r="R59" i="7"/>
  <c r="AE59" i="7" s="1"/>
  <c r="R64" i="7"/>
  <c r="AE64" i="7" s="1"/>
  <c r="R65" i="7"/>
  <c r="AE65" i="7" s="1"/>
  <c r="R66" i="7"/>
  <c r="AE66" i="7" s="1"/>
  <c r="R67" i="7"/>
  <c r="AE67" i="7" s="1"/>
  <c r="R68" i="7"/>
  <c r="AE68" i="7" s="1"/>
  <c r="R69" i="7"/>
  <c r="AE69" i="7" s="1"/>
  <c r="R70" i="7"/>
  <c r="AE70" i="7" s="1"/>
  <c r="R71" i="7"/>
  <c r="AE71" i="7" s="1"/>
  <c r="R72" i="7"/>
  <c r="AE72" i="7" s="1"/>
  <c r="R73" i="7"/>
  <c r="AE73" i="7" s="1"/>
  <c r="R74" i="7"/>
  <c r="AE74" i="7" s="1"/>
  <c r="R75" i="7"/>
  <c r="AE75" i="7" s="1"/>
  <c r="R76" i="7"/>
  <c r="AE76" i="7" s="1"/>
  <c r="R77" i="7"/>
  <c r="AE77" i="7" s="1"/>
  <c r="R78" i="7"/>
  <c r="AE78" i="7" s="1"/>
  <c r="R79" i="7"/>
  <c r="AE79" i="7" s="1"/>
  <c r="R80" i="7"/>
  <c r="AE80" i="7" s="1"/>
  <c r="R81" i="7"/>
  <c r="AE81" i="7" s="1"/>
  <c r="R82" i="7"/>
  <c r="AE82" i="7" s="1"/>
  <c r="R83" i="7"/>
  <c r="AE83" i="7" s="1"/>
  <c r="R84" i="7"/>
  <c r="AE84" i="7" s="1"/>
  <c r="R85" i="7"/>
  <c r="AE85" i="7" s="1"/>
  <c r="R86" i="7"/>
  <c r="AE86" i="7" s="1"/>
  <c r="R87" i="7"/>
  <c r="AE87" i="7" s="1"/>
  <c r="R93" i="7"/>
  <c r="AE93" i="7" s="1"/>
  <c r="R94" i="7"/>
  <c r="AE94" i="7" s="1"/>
  <c r="R95" i="7"/>
  <c r="AE95" i="7" s="1"/>
  <c r="R96" i="7"/>
  <c r="AE96" i="7" s="1"/>
  <c r="R97" i="7"/>
  <c r="AE97" i="7" s="1"/>
  <c r="R98" i="7"/>
  <c r="AE98" i="7" s="1"/>
  <c r="R99" i="7"/>
  <c r="AE99" i="7" s="1"/>
  <c r="R100" i="7"/>
  <c r="AE100" i="7" s="1"/>
  <c r="R101" i="7"/>
  <c r="AE101" i="7" s="1"/>
  <c r="R102" i="7"/>
  <c r="AE102" i="7" s="1"/>
  <c r="R103" i="7"/>
  <c r="AE103" i="7" s="1"/>
  <c r="R104" i="7"/>
  <c r="AE104" i="7" s="1"/>
  <c r="R105" i="7"/>
  <c r="AE105" i="7" s="1"/>
  <c r="R106" i="7"/>
  <c r="AE106" i="7" s="1"/>
  <c r="R107" i="7"/>
  <c r="AE107" i="7" s="1"/>
  <c r="R108" i="7"/>
  <c r="AE108" i="7" s="1"/>
  <c r="R109" i="7"/>
  <c r="AE109" i="7" s="1"/>
  <c r="R110" i="7"/>
  <c r="AE110" i="7" s="1"/>
  <c r="R111" i="7"/>
  <c r="AE111" i="7" s="1"/>
  <c r="R112" i="7"/>
  <c r="AE112" i="7" s="1"/>
  <c r="R113" i="7"/>
  <c r="AE113" i="7" s="1"/>
  <c r="R114" i="7"/>
  <c r="AE114" i="7" s="1"/>
  <c r="R115" i="7"/>
  <c r="AE115" i="7" s="1"/>
  <c r="R116" i="7"/>
  <c r="AE116" i="7" s="1"/>
  <c r="R117" i="7"/>
  <c r="AE117" i="7" s="1"/>
  <c r="R118" i="7"/>
  <c r="AE118" i="7" s="1"/>
  <c r="R119" i="7"/>
  <c r="AE119" i="7" s="1"/>
  <c r="R120" i="7"/>
  <c r="AE120" i="7" s="1"/>
  <c r="R121" i="7"/>
  <c r="AE121" i="7" s="1"/>
  <c r="R122" i="7"/>
  <c r="AE122" i="7" s="1"/>
  <c r="R127" i="7"/>
  <c r="AE127" i="7" s="1"/>
  <c r="R128" i="7"/>
  <c r="AE128" i="7" s="1"/>
  <c r="R129" i="7"/>
  <c r="AE129" i="7" s="1"/>
  <c r="R130" i="7"/>
  <c r="AE130" i="7" s="1"/>
  <c r="R131" i="7"/>
  <c r="AE131" i="7" s="1"/>
  <c r="R132" i="7"/>
  <c r="AE132" i="7" s="1"/>
  <c r="R133" i="7"/>
  <c r="AE133" i="7" s="1"/>
  <c r="R134" i="7"/>
  <c r="AE134" i="7" s="1"/>
  <c r="R135" i="7"/>
  <c r="AE135" i="7" s="1"/>
  <c r="R136" i="7"/>
  <c r="AE136" i="7" s="1"/>
  <c r="R137" i="7"/>
  <c r="AE137" i="7" s="1"/>
  <c r="R138" i="7"/>
  <c r="AE138" i="7" s="1"/>
  <c r="R139" i="7"/>
  <c r="AE139" i="7" s="1"/>
  <c r="R140" i="7"/>
  <c r="AE140" i="7" s="1"/>
  <c r="R141" i="7"/>
  <c r="AE141" i="7" s="1"/>
  <c r="R142" i="7"/>
  <c r="AE142" i="7" s="1"/>
  <c r="R143" i="7"/>
  <c r="AE143" i="7" s="1"/>
  <c r="R144" i="7"/>
  <c r="AE144" i="7" s="1"/>
  <c r="R145" i="7"/>
  <c r="AE145" i="7" s="1"/>
  <c r="R146" i="7"/>
  <c r="AE146" i="7" s="1"/>
  <c r="R147" i="7"/>
  <c r="AE147" i="7" s="1"/>
  <c r="R4" i="7"/>
  <c r="AE4" i="7" s="1"/>
  <c r="AF145" i="7"/>
  <c r="T116" i="9" l="1"/>
  <c r="T18" i="9"/>
  <c r="T112" i="9"/>
  <c r="T15" i="9"/>
  <c r="T13" i="9"/>
  <c r="T110" i="9"/>
  <c r="T25" i="9"/>
  <c r="T37" i="9"/>
  <c r="T99" i="9"/>
  <c r="T45" i="9"/>
  <c r="T103" i="9"/>
  <c r="T156" i="9"/>
  <c r="T72" i="9"/>
  <c r="T147" i="9"/>
  <c r="T11" i="9"/>
  <c r="T160" i="9"/>
  <c r="T81" i="9"/>
  <c r="T35" i="9"/>
  <c r="AG109" i="9"/>
  <c r="T154" i="9"/>
  <c r="T56" i="9"/>
  <c r="AG5" i="9"/>
  <c r="AG145" i="9"/>
  <c r="T63" i="9"/>
  <c r="T152" i="9"/>
  <c r="AG130" i="9"/>
  <c r="T61" i="9"/>
  <c r="T53" i="9"/>
  <c r="T26" i="9"/>
  <c r="T75" i="9"/>
  <c r="T69" i="9"/>
  <c r="T148" i="9"/>
  <c r="T137" i="9"/>
  <c r="T80" i="9"/>
  <c r="T120" i="9"/>
  <c r="T90" i="9"/>
  <c r="AG44" i="9"/>
  <c r="T23" i="9"/>
  <c r="T48" i="9"/>
  <c r="T101" i="9"/>
  <c r="T140" i="9"/>
  <c r="T77" i="9"/>
  <c r="T71" i="9"/>
  <c r="T47" i="9"/>
  <c r="T28" i="9"/>
  <c r="T6" i="9"/>
  <c r="T87" i="9"/>
  <c r="T126" i="9"/>
  <c r="T114" i="9"/>
  <c r="T27" i="9"/>
  <c r="T144" i="9"/>
  <c r="T139" i="9"/>
  <c r="V87" i="9"/>
  <c r="W87" i="9" s="1"/>
  <c r="P166" i="9"/>
  <c r="T118" i="9"/>
  <c r="AF79" i="9"/>
  <c r="AG79" i="9" s="1"/>
  <c r="T124" i="9"/>
  <c r="AG161" i="9"/>
  <c r="T89" i="9"/>
  <c r="T7" i="9"/>
  <c r="T73" i="9"/>
  <c r="T159" i="9"/>
  <c r="AF159" i="9"/>
  <c r="AG159" i="9" s="1"/>
  <c r="V159" i="9"/>
  <c r="T104" i="9"/>
  <c r="AF104" i="9"/>
  <c r="AG104" i="9" s="1"/>
  <c r="V104" i="9"/>
  <c r="W104" i="9" s="1"/>
  <c r="AF154" i="9"/>
  <c r="AG154" i="9" s="1"/>
  <c r="V154" i="9"/>
  <c r="W154" i="9" s="1"/>
  <c r="T113" i="9"/>
  <c r="AF113" i="9"/>
  <c r="AG113" i="9" s="1"/>
  <c r="V113" i="9"/>
  <c r="W113" i="9" s="1"/>
  <c r="AF99" i="9"/>
  <c r="AG99" i="9" s="1"/>
  <c r="V99" i="9"/>
  <c r="W99" i="9" s="1"/>
  <c r="AF80" i="9"/>
  <c r="AG80" i="9" s="1"/>
  <c r="V80" i="9"/>
  <c r="W80" i="9" s="1"/>
  <c r="T50" i="9"/>
  <c r="V50" i="9"/>
  <c r="W50" i="9" s="1"/>
  <c r="AF50" i="9"/>
  <c r="AG50" i="9" s="1"/>
  <c r="AF35" i="9"/>
  <c r="AG35" i="9" s="1"/>
  <c r="V35" i="9"/>
  <c r="W35" i="9" s="1"/>
  <c r="T8" i="9"/>
  <c r="V8" i="9"/>
  <c r="W8" i="9" s="1"/>
  <c r="AF8" i="9"/>
  <c r="AG8" i="9" s="1"/>
  <c r="V146" i="9"/>
  <c r="W146" i="9" s="1"/>
  <c r="AF135" i="9"/>
  <c r="AG135" i="9" s="1"/>
  <c r="V135" i="9"/>
  <c r="W135" i="9" s="1"/>
  <c r="T40" i="9"/>
  <c r="AF40" i="9"/>
  <c r="AG40" i="9" s="1"/>
  <c r="V40" i="9"/>
  <c r="W40" i="9" s="1"/>
  <c r="T163" i="9"/>
  <c r="AF163" i="9"/>
  <c r="AG163" i="9" s="1"/>
  <c r="V163" i="9"/>
  <c r="T158" i="9"/>
  <c r="AF147" i="9"/>
  <c r="AG147" i="9" s="1"/>
  <c r="V147" i="9"/>
  <c r="W147" i="9" s="1"/>
  <c r="T142" i="9"/>
  <c r="AF139" i="9"/>
  <c r="AG139" i="9" s="1"/>
  <c r="V139" i="9"/>
  <c r="W139" i="9" s="1"/>
  <c r="T134" i="9"/>
  <c r="AF134" i="9"/>
  <c r="AG134" i="9" s="1"/>
  <c r="T129" i="9"/>
  <c r="V129" i="9"/>
  <c r="W129" i="9" s="1"/>
  <c r="AF129" i="9"/>
  <c r="AG129" i="9" s="1"/>
  <c r="T108" i="9"/>
  <c r="AF108" i="9"/>
  <c r="AG108" i="9" s="1"/>
  <c r="V108" i="9"/>
  <c r="W108" i="9" s="1"/>
  <c r="AF89" i="9"/>
  <c r="AG89" i="9" s="1"/>
  <c r="V89" i="9"/>
  <c r="W89" i="9" s="1"/>
  <c r="T84" i="9"/>
  <c r="V84" i="9"/>
  <c r="W84" i="9" s="1"/>
  <c r="AF84" i="9"/>
  <c r="AG84" i="9" s="1"/>
  <c r="V71" i="9"/>
  <c r="W71" i="9" s="1"/>
  <c r="AF71" i="9"/>
  <c r="AG71" i="9" s="1"/>
  <c r="T66" i="9"/>
  <c r="V66" i="9"/>
  <c r="W66" i="9" s="1"/>
  <c r="AF47" i="9"/>
  <c r="AG47" i="9" s="1"/>
  <c r="V47" i="9"/>
  <c r="W47" i="9" s="1"/>
  <c r="T39" i="9"/>
  <c r="V25" i="9"/>
  <c r="W25" i="9" s="1"/>
  <c r="AF25" i="9"/>
  <c r="AG25" i="9" s="1"/>
  <c r="T20" i="9"/>
  <c r="V20" i="9"/>
  <c r="W20" i="9" s="1"/>
  <c r="T17" i="9"/>
  <c r="AF4" i="9"/>
  <c r="AG4" i="9" s="1"/>
  <c r="AF118" i="9"/>
  <c r="AG118" i="9" s="1"/>
  <c r="AF20" i="9"/>
  <c r="AG20" i="9" s="1"/>
  <c r="AF158" i="9"/>
  <c r="AG158" i="9" s="1"/>
  <c r="V158" i="9"/>
  <c r="T153" i="9"/>
  <c r="AF153" i="9"/>
  <c r="AG153" i="9" s="1"/>
  <c r="V153" i="9"/>
  <c r="W153" i="9" s="1"/>
  <c r="V142" i="9"/>
  <c r="W142" i="9" s="1"/>
  <c r="AF142" i="9"/>
  <c r="AG142" i="9" s="1"/>
  <c r="AF124" i="9"/>
  <c r="AG124" i="9" s="1"/>
  <c r="V124" i="9"/>
  <c r="W124" i="9" s="1"/>
  <c r="T117" i="9"/>
  <c r="V117" i="9"/>
  <c r="W117" i="9" s="1"/>
  <c r="AF117" i="9"/>
  <c r="AG117" i="9" s="1"/>
  <c r="AF103" i="9"/>
  <c r="AG103" i="9" s="1"/>
  <c r="V103" i="9"/>
  <c r="W103" i="9" s="1"/>
  <c r="T98" i="9"/>
  <c r="V98" i="9"/>
  <c r="W98" i="9" s="1"/>
  <c r="AF98" i="9"/>
  <c r="AG98" i="9" s="1"/>
  <c r="T95" i="9"/>
  <c r="T79" i="9"/>
  <c r="V75" i="9"/>
  <c r="W75" i="9" s="1"/>
  <c r="AF75" i="9"/>
  <c r="AG75" i="9" s="1"/>
  <c r="AF61" i="9"/>
  <c r="AG61" i="9" s="1"/>
  <c r="V61" i="9"/>
  <c r="W61" i="9" s="1"/>
  <c r="T54" i="9"/>
  <c r="AF54" i="9"/>
  <c r="AG54" i="9" s="1"/>
  <c r="V54" i="9"/>
  <c r="W54" i="9" s="1"/>
  <c r="V39" i="9"/>
  <c r="W39" i="9" s="1"/>
  <c r="AF39" i="9"/>
  <c r="AG39" i="9" s="1"/>
  <c r="T34" i="9"/>
  <c r="AF34" i="9"/>
  <c r="AG34" i="9" s="1"/>
  <c r="V34" i="9"/>
  <c r="W34" i="9" s="1"/>
  <c r="AF17" i="9"/>
  <c r="AG17" i="9" s="1"/>
  <c r="V17" i="9"/>
  <c r="W17" i="9" s="1"/>
  <c r="T12" i="9"/>
  <c r="V12" i="9"/>
  <c r="W12" i="9" s="1"/>
  <c r="AF12" i="9"/>
  <c r="AG12" i="9" s="1"/>
  <c r="V134" i="9"/>
  <c r="W134" i="9" s="1"/>
  <c r="AE114" i="9"/>
  <c r="AG114" i="9" s="1"/>
  <c r="AF66" i="9"/>
  <c r="AG66" i="9" s="1"/>
  <c r="T162" i="9"/>
  <c r="T146" i="9"/>
  <c r="T138" i="9"/>
  <c r="V138" i="9"/>
  <c r="W138" i="9" s="1"/>
  <c r="AF138" i="9"/>
  <c r="AG138" i="9" s="1"/>
  <c r="T133" i="9"/>
  <c r="T128" i="9"/>
  <c r="AF112" i="9"/>
  <c r="AG112" i="9" s="1"/>
  <c r="V112" i="9"/>
  <c r="W112" i="9" s="1"/>
  <c r="T107" i="9"/>
  <c r="AG95" i="9"/>
  <c r="T88" i="9"/>
  <c r="V88" i="9"/>
  <c r="W88" i="9" s="1"/>
  <c r="T83" i="9"/>
  <c r="T70" i="9"/>
  <c r="V70" i="9"/>
  <c r="W70" i="9" s="1"/>
  <c r="AF70" i="9"/>
  <c r="AG70" i="9" s="1"/>
  <c r="T65" i="9"/>
  <c r="T46" i="9"/>
  <c r="AF46" i="9"/>
  <c r="AG46" i="9" s="1"/>
  <c r="V46" i="9"/>
  <c r="W46" i="9" s="1"/>
  <c r="T42" i="9"/>
  <c r="V27" i="9"/>
  <c r="W27" i="9" s="1"/>
  <c r="AF27" i="9"/>
  <c r="AG27" i="9" s="1"/>
  <c r="T24" i="9"/>
  <c r="V24" i="9"/>
  <c r="W24" i="9" s="1"/>
  <c r="AF24" i="9"/>
  <c r="AG24" i="9" s="1"/>
  <c r="AF13" i="9"/>
  <c r="AG13" i="9" s="1"/>
  <c r="AH13" i="9" s="1"/>
  <c r="V164" i="9"/>
  <c r="AF164" i="9"/>
  <c r="AG164" i="9" s="1"/>
  <c r="AF162" i="9"/>
  <c r="AG162" i="9" s="1"/>
  <c r="V162" i="9"/>
  <c r="T157" i="9"/>
  <c r="V157" i="9"/>
  <c r="W157" i="9" s="1"/>
  <c r="AF157" i="9"/>
  <c r="AG157" i="9" s="1"/>
  <c r="AG146" i="9"/>
  <c r="T141" i="9"/>
  <c r="AF141" i="9"/>
  <c r="AG141" i="9" s="1"/>
  <c r="V141" i="9"/>
  <c r="W141" i="9" s="1"/>
  <c r="V128" i="9"/>
  <c r="W128" i="9" s="1"/>
  <c r="AF128" i="9"/>
  <c r="AG128" i="9" s="1"/>
  <c r="T121" i="9"/>
  <c r="AF121" i="9"/>
  <c r="AG121" i="9" s="1"/>
  <c r="V121" i="9"/>
  <c r="W121" i="9" s="1"/>
  <c r="V107" i="9"/>
  <c r="W107" i="9" s="1"/>
  <c r="AF107" i="9"/>
  <c r="AG107" i="9" s="1"/>
  <c r="T102" i="9"/>
  <c r="V102" i="9"/>
  <c r="W102" i="9" s="1"/>
  <c r="AF102" i="9"/>
  <c r="AG102" i="9" s="1"/>
  <c r="T97" i="9"/>
  <c r="V83" i="9"/>
  <c r="W83" i="9" s="1"/>
  <c r="AF83" i="9"/>
  <c r="AG83" i="9" s="1"/>
  <c r="T74" i="9"/>
  <c r="AF74" i="9"/>
  <c r="AG74" i="9" s="1"/>
  <c r="V74" i="9"/>
  <c r="W74" i="9" s="1"/>
  <c r="AF65" i="9"/>
  <c r="AG65" i="9" s="1"/>
  <c r="V65" i="9"/>
  <c r="W65" i="9" s="1"/>
  <c r="T57" i="9"/>
  <c r="AF57" i="9"/>
  <c r="AG57" i="9" s="1"/>
  <c r="V57" i="9"/>
  <c r="W57" i="9" s="1"/>
  <c r="V42" i="9"/>
  <c r="W42" i="9" s="1"/>
  <c r="AF42" i="9"/>
  <c r="AG42" i="9" s="1"/>
  <c r="T38" i="9"/>
  <c r="AF38" i="9"/>
  <c r="AG38" i="9" s="1"/>
  <c r="T33" i="9"/>
  <c r="T16" i="9"/>
  <c r="AF16" i="9"/>
  <c r="AG16" i="9" s="1"/>
  <c r="V16" i="9"/>
  <c r="W16" i="9" s="1"/>
  <c r="V130" i="9"/>
  <c r="W130" i="9" s="1"/>
  <c r="AE9" i="9"/>
  <c r="V85" i="9"/>
  <c r="W85" i="9" s="1"/>
  <c r="AF85" i="9"/>
  <c r="AG85" i="9" s="1"/>
  <c r="T62" i="9"/>
  <c r="AF62" i="9"/>
  <c r="AG62" i="9" s="1"/>
  <c r="V62" i="9"/>
  <c r="W62" i="9" s="1"/>
  <c r="V152" i="9"/>
  <c r="W152" i="9" s="1"/>
  <c r="AF152" i="9"/>
  <c r="AG152" i="9" s="1"/>
  <c r="AF116" i="9"/>
  <c r="AG116" i="9" s="1"/>
  <c r="V116" i="9"/>
  <c r="W116" i="9" s="1"/>
  <c r="T111" i="9"/>
  <c r="AF111" i="9"/>
  <c r="AG111" i="9" s="1"/>
  <c r="V111" i="9"/>
  <c r="W111" i="9" s="1"/>
  <c r="T94" i="9"/>
  <c r="V94" i="9"/>
  <c r="W94" i="9" s="1"/>
  <c r="AF94" i="9"/>
  <c r="AG94" i="9" s="1"/>
  <c r="T78" i="9"/>
  <c r="AF78" i="9"/>
  <c r="AG78" i="9" s="1"/>
  <c r="V78" i="9"/>
  <c r="W78" i="9" s="1"/>
  <c r="AF53" i="9"/>
  <c r="AG53" i="9" s="1"/>
  <c r="V53" i="9"/>
  <c r="W53" i="9" s="1"/>
  <c r="T49" i="9"/>
  <c r="V49" i="9"/>
  <c r="W49" i="9" s="1"/>
  <c r="AF49" i="9"/>
  <c r="AG49" i="9" s="1"/>
  <c r="AF11" i="9"/>
  <c r="AG11" i="9" s="1"/>
  <c r="V11" i="9"/>
  <c r="W11" i="9" s="1"/>
  <c r="AF51" i="9"/>
  <c r="AG51" i="9" s="1"/>
  <c r="T161" i="9"/>
  <c r="T145" i="9"/>
  <c r="V145" i="9"/>
  <c r="W145" i="9" s="1"/>
  <c r="V137" i="9"/>
  <c r="W137" i="9" s="1"/>
  <c r="AF137" i="9"/>
  <c r="AG137" i="9" s="1"/>
  <c r="T132" i="9"/>
  <c r="V132" i="9"/>
  <c r="W132" i="9" s="1"/>
  <c r="AF132" i="9"/>
  <c r="AG132" i="9" s="1"/>
  <c r="T127" i="9"/>
  <c r="AF127" i="9"/>
  <c r="AG127" i="9" s="1"/>
  <c r="V127" i="9"/>
  <c r="W127" i="9" s="1"/>
  <c r="T106" i="9"/>
  <c r="AF106" i="9"/>
  <c r="AG106" i="9" s="1"/>
  <c r="AG87" i="9"/>
  <c r="T82" i="9"/>
  <c r="V82" i="9"/>
  <c r="W82" i="9" s="1"/>
  <c r="AF82" i="9"/>
  <c r="AG82" i="9" s="1"/>
  <c r="V69" i="9"/>
  <c r="W69" i="9" s="1"/>
  <c r="AF69" i="9"/>
  <c r="AG69" i="9" s="1"/>
  <c r="T64" i="9"/>
  <c r="AF64" i="9"/>
  <c r="AG64" i="9" s="1"/>
  <c r="V64" i="9"/>
  <c r="W64" i="9" s="1"/>
  <c r="V45" i="9"/>
  <c r="W45" i="9" s="1"/>
  <c r="AF45" i="9"/>
  <c r="AG45" i="9" s="1"/>
  <c r="T41" i="9"/>
  <c r="V41" i="9"/>
  <c r="W41" i="9" s="1"/>
  <c r="AF41" i="9"/>
  <c r="AG41" i="9" s="1"/>
  <c r="V23" i="9"/>
  <c r="W23" i="9" s="1"/>
  <c r="AF23" i="9"/>
  <c r="AG23" i="9" s="1"/>
  <c r="T19" i="9"/>
  <c r="AF19" i="9"/>
  <c r="AG19" i="9" s="1"/>
  <c r="V19" i="9"/>
  <c r="W19" i="9" s="1"/>
  <c r="V114" i="9"/>
  <c r="W114" i="9" s="1"/>
  <c r="V67" i="9"/>
  <c r="W67" i="9" s="1"/>
  <c r="AF67" i="9"/>
  <c r="AG67" i="9" s="1"/>
  <c r="AF43" i="9"/>
  <c r="AG43" i="9" s="1"/>
  <c r="V43" i="9"/>
  <c r="W43" i="9" s="1"/>
  <c r="T4" i="9"/>
  <c r="AF156" i="9"/>
  <c r="AG156" i="9" s="1"/>
  <c r="V156" i="9"/>
  <c r="W156" i="9" s="1"/>
  <c r="T149" i="9"/>
  <c r="V149" i="9"/>
  <c r="W149" i="9" s="1"/>
  <c r="AF149" i="9"/>
  <c r="AG149" i="9" s="1"/>
  <c r="AF120" i="9"/>
  <c r="AG120" i="9" s="1"/>
  <c r="V120" i="9"/>
  <c r="W120" i="9" s="1"/>
  <c r="T115" i="9"/>
  <c r="V115" i="9"/>
  <c r="W115" i="9" s="1"/>
  <c r="AF115" i="9"/>
  <c r="AG115" i="9" s="1"/>
  <c r="AF101" i="9"/>
  <c r="AG101" i="9" s="1"/>
  <c r="V101" i="9"/>
  <c r="W101" i="9" s="1"/>
  <c r="T96" i="9"/>
  <c r="V96" i="9"/>
  <c r="W96" i="9" s="1"/>
  <c r="AF96" i="9"/>
  <c r="AG96" i="9" s="1"/>
  <c r="AF73" i="9"/>
  <c r="AG73" i="9" s="1"/>
  <c r="V73" i="9"/>
  <c r="W73" i="9" s="1"/>
  <c r="AF56" i="9"/>
  <c r="AG56" i="9" s="1"/>
  <c r="V56" i="9"/>
  <c r="W56" i="9" s="1"/>
  <c r="T52" i="9"/>
  <c r="V52" i="9"/>
  <c r="W52" i="9" s="1"/>
  <c r="AF52" i="9"/>
  <c r="AG52" i="9" s="1"/>
  <c r="V37" i="9"/>
  <c r="W37" i="9" s="1"/>
  <c r="AF37" i="9"/>
  <c r="AG37" i="9" s="1"/>
  <c r="T29" i="9"/>
  <c r="AF29" i="9"/>
  <c r="AG29" i="9" s="1"/>
  <c r="V29" i="9"/>
  <c r="W29" i="9" s="1"/>
  <c r="AF15" i="9"/>
  <c r="AG15" i="9" s="1"/>
  <c r="V15" i="9"/>
  <c r="W15" i="9" s="1"/>
  <c r="T10" i="9"/>
  <c r="V10" i="9"/>
  <c r="W10" i="9" s="1"/>
  <c r="AF10" i="9"/>
  <c r="AG10" i="9" s="1"/>
  <c r="V38" i="9"/>
  <c r="W38" i="9" s="1"/>
  <c r="AF97" i="9"/>
  <c r="AG97" i="9" s="1"/>
  <c r="T143" i="9"/>
  <c r="AF143" i="9"/>
  <c r="AG143" i="9" s="1"/>
  <c r="V143" i="9"/>
  <c r="W143" i="9" s="1"/>
  <c r="V76" i="9"/>
  <c r="W76" i="9" s="1"/>
  <c r="AF76" i="9"/>
  <c r="AG76" i="9" s="1"/>
  <c r="T165" i="9"/>
  <c r="V165" i="9"/>
  <c r="AF165" i="9"/>
  <c r="AG165" i="9" s="1"/>
  <c r="T136" i="9"/>
  <c r="AF136" i="9"/>
  <c r="AG136" i="9" s="1"/>
  <c r="V136" i="9"/>
  <c r="W136" i="9" s="1"/>
  <c r="T131" i="9"/>
  <c r="AF131" i="9"/>
  <c r="AG131" i="9" s="1"/>
  <c r="V131" i="9"/>
  <c r="W131" i="9" s="1"/>
  <c r="AF110" i="9"/>
  <c r="AG110" i="9" s="1"/>
  <c r="V110" i="9"/>
  <c r="W110" i="9" s="1"/>
  <c r="T109" i="9"/>
  <c r="V109" i="9"/>
  <c r="W109" i="9" s="1"/>
  <c r="T105" i="9"/>
  <c r="AF90" i="9"/>
  <c r="AG90" i="9" s="1"/>
  <c r="V90" i="9"/>
  <c r="W90" i="9" s="1"/>
  <c r="T86" i="9"/>
  <c r="AF86" i="9"/>
  <c r="AG86" i="9" s="1"/>
  <c r="V86" i="9"/>
  <c r="W86" i="9" s="1"/>
  <c r="AF77" i="9"/>
  <c r="AG77" i="9" s="1"/>
  <c r="V77" i="9"/>
  <c r="W77" i="9" s="1"/>
  <c r="T68" i="9"/>
  <c r="AF68" i="9"/>
  <c r="AG68" i="9" s="1"/>
  <c r="V68" i="9"/>
  <c r="W68" i="9" s="1"/>
  <c r="AF48" i="9"/>
  <c r="AG48" i="9" s="1"/>
  <c r="V48" i="9"/>
  <c r="W48" i="9" s="1"/>
  <c r="T44" i="9"/>
  <c r="V44" i="9"/>
  <c r="W44" i="9" s="1"/>
  <c r="AF26" i="9"/>
  <c r="AG26" i="9" s="1"/>
  <c r="V26" i="9"/>
  <c r="W26" i="9" s="1"/>
  <c r="T22" i="9"/>
  <c r="V22" i="9"/>
  <c r="W22" i="9" s="1"/>
  <c r="AF22" i="9"/>
  <c r="AG22" i="9" s="1"/>
  <c r="V106" i="9"/>
  <c r="W106" i="9" s="1"/>
  <c r="AF133" i="9"/>
  <c r="AG133" i="9" s="1"/>
  <c r="AF160" i="9"/>
  <c r="AG160" i="9" s="1"/>
  <c r="V160" i="9"/>
  <c r="T155" i="9"/>
  <c r="AF155" i="9"/>
  <c r="AG155" i="9" s="1"/>
  <c r="V155" i="9"/>
  <c r="W155" i="9" s="1"/>
  <c r="V144" i="9"/>
  <c r="W144" i="9" s="1"/>
  <c r="AF144" i="9"/>
  <c r="AG144" i="9" s="1"/>
  <c r="V126" i="9"/>
  <c r="W126" i="9" s="1"/>
  <c r="AF126" i="9"/>
  <c r="AG126" i="9" s="1"/>
  <c r="T119" i="9"/>
  <c r="V119" i="9"/>
  <c r="W119" i="9" s="1"/>
  <c r="AF119" i="9"/>
  <c r="AG119" i="9" s="1"/>
  <c r="AF105" i="9"/>
  <c r="AG105" i="9" s="1"/>
  <c r="V105" i="9"/>
  <c r="W105" i="9" s="1"/>
  <c r="T100" i="9"/>
  <c r="AF100" i="9"/>
  <c r="AG100" i="9" s="1"/>
  <c r="V100" i="9"/>
  <c r="W100" i="9" s="1"/>
  <c r="AF81" i="9"/>
  <c r="AG81" i="9" s="1"/>
  <c r="V81" i="9"/>
  <c r="W81" i="9" s="1"/>
  <c r="V63" i="9"/>
  <c r="W63" i="9" s="1"/>
  <c r="AF63" i="9"/>
  <c r="AG63" i="9" s="1"/>
  <c r="T55" i="9"/>
  <c r="V55" i="9"/>
  <c r="W55" i="9" s="1"/>
  <c r="AF55" i="9"/>
  <c r="AG55" i="9" s="1"/>
  <c r="T51" i="9"/>
  <c r="T36" i="9"/>
  <c r="AF36" i="9"/>
  <c r="AG36" i="9" s="1"/>
  <c r="V36" i="9"/>
  <c r="W36" i="9" s="1"/>
  <c r="V18" i="9"/>
  <c r="W18" i="9" s="1"/>
  <c r="AF18" i="9"/>
  <c r="AG18" i="9" s="1"/>
  <c r="T14" i="9"/>
  <c r="V14" i="9"/>
  <c r="W14" i="9" s="1"/>
  <c r="AF14" i="9"/>
  <c r="AG14" i="9" s="1"/>
  <c r="AF88" i="9"/>
  <c r="AG88" i="9" s="1"/>
  <c r="T125" i="9"/>
  <c r="AF125" i="9"/>
  <c r="AG125" i="9" s="1"/>
  <c r="V125" i="9"/>
  <c r="W125" i="9" s="1"/>
  <c r="AF21" i="9"/>
  <c r="AG21" i="9" s="1"/>
  <c r="V21" i="9"/>
  <c r="W21" i="9" s="1"/>
  <c r="T164" i="9"/>
  <c r="AF148" i="9"/>
  <c r="AG148" i="9" s="1"/>
  <c r="V148" i="9"/>
  <c r="W148" i="9" s="1"/>
  <c r="AF140" i="9"/>
  <c r="AG140" i="9" s="1"/>
  <c r="V140" i="9"/>
  <c r="W140" i="9" s="1"/>
  <c r="T135" i="9"/>
  <c r="T130" i="9"/>
  <c r="T85" i="9"/>
  <c r="T76" i="9"/>
  <c r="AF72" i="9"/>
  <c r="AG72" i="9" s="1"/>
  <c r="V72" i="9"/>
  <c r="W72" i="9" s="1"/>
  <c r="T67" i="9"/>
  <c r="T43" i="9"/>
  <c r="AF28" i="9"/>
  <c r="AG28" i="9" s="1"/>
  <c r="V28" i="9"/>
  <c r="W28" i="9" s="1"/>
  <c r="T21" i="9"/>
  <c r="V9" i="9"/>
  <c r="W9" i="9" s="1"/>
  <c r="AF9" i="9"/>
  <c r="V161" i="9"/>
  <c r="V95" i="9"/>
  <c r="W95" i="9" s="1"/>
  <c r="AF33" i="9"/>
  <c r="AG33" i="9" s="1"/>
  <c r="V5" i="9"/>
  <c r="W5" i="9" s="1"/>
  <c r="T5" i="9"/>
  <c r="AF7" i="9"/>
  <c r="AG7" i="9" s="1"/>
  <c r="V6" i="9"/>
  <c r="W6" i="9" s="1"/>
  <c r="AF6" i="9"/>
  <c r="AG6" i="9" s="1"/>
  <c r="AG177" i="8"/>
  <c r="Z165" i="8"/>
  <c r="AG77" i="8"/>
  <c r="AG142" i="8"/>
  <c r="T150" i="8"/>
  <c r="Z159" i="8"/>
  <c r="AE163" i="8"/>
  <c r="AF78" i="8"/>
  <c r="AG78" i="8" s="1"/>
  <c r="W78" i="8"/>
  <c r="AG126" i="8"/>
  <c r="AG127" i="8"/>
  <c r="AG115" i="8"/>
  <c r="AG37" i="8"/>
  <c r="AE164" i="8"/>
  <c r="AG164" i="8" s="1"/>
  <c r="W63" i="8"/>
  <c r="AF166" i="8"/>
  <c r="W166" i="8"/>
  <c r="AF18" i="8"/>
  <c r="AG18" i="8" s="1"/>
  <c r="W18" i="8"/>
  <c r="AE133" i="8"/>
  <c r="Z132" i="8"/>
  <c r="Z161" i="8"/>
  <c r="AF56" i="8"/>
  <c r="AG56" i="8" s="1"/>
  <c r="W56" i="8"/>
  <c r="AF89" i="8"/>
  <c r="AG89" i="8" s="1"/>
  <c r="W89" i="8"/>
  <c r="AF111" i="8"/>
  <c r="AG111" i="8" s="1"/>
  <c r="W111" i="8"/>
  <c r="AF155" i="8"/>
  <c r="AG155" i="8" s="1"/>
  <c r="W155" i="8"/>
  <c r="AF139" i="8"/>
  <c r="AG139" i="8" s="1"/>
  <c r="W139" i="8"/>
  <c r="AF43" i="8"/>
  <c r="AG43" i="8" s="1"/>
  <c r="W43" i="8"/>
  <c r="AF117" i="8"/>
  <c r="AG117" i="8" s="1"/>
  <c r="W117" i="8"/>
  <c r="AF176" i="8"/>
  <c r="W176" i="8"/>
  <c r="AF169" i="8"/>
  <c r="AG169" i="8" s="1"/>
  <c r="W169" i="8"/>
  <c r="AG4" i="8"/>
  <c r="AG124" i="8"/>
  <c r="W177" i="8"/>
  <c r="AF123" i="8"/>
  <c r="AG123" i="8" s="1"/>
  <c r="AF112" i="8"/>
  <c r="AG112" i="8" s="1"/>
  <c r="AG46" i="8"/>
  <c r="AG96" i="8"/>
  <c r="Z164" i="8"/>
  <c r="AG10" i="8"/>
  <c r="Z163" i="8"/>
  <c r="AG22" i="8"/>
  <c r="AG143" i="8"/>
  <c r="AF39" i="8"/>
  <c r="AG39" i="8" s="1"/>
  <c r="W88" i="8"/>
  <c r="AF88" i="8"/>
  <c r="AG88" i="8" s="1"/>
  <c r="W83" i="8"/>
  <c r="AF83" i="8"/>
  <c r="AG83" i="8" s="1"/>
  <c r="AF55" i="8"/>
  <c r="AG55" i="8" s="1"/>
  <c r="W55" i="8"/>
  <c r="W27" i="8"/>
  <c r="AF27" i="8"/>
  <c r="AG27" i="8" s="1"/>
  <c r="W65" i="8"/>
  <c r="AF65" i="8"/>
  <c r="AG65" i="8" s="1"/>
  <c r="W170" i="8"/>
  <c r="AF170" i="8"/>
  <c r="AG170" i="8" s="1"/>
  <c r="W40" i="8"/>
  <c r="AF40" i="8"/>
  <c r="AG40" i="8" s="1"/>
  <c r="AF68" i="8"/>
  <c r="AG68" i="8" s="1"/>
  <c r="W68" i="8"/>
  <c r="AF80" i="8"/>
  <c r="AG80" i="8" s="1"/>
  <c r="W80" i="8"/>
  <c r="W86" i="8"/>
  <c r="AF86" i="8"/>
  <c r="AG86" i="8" s="1"/>
  <c r="AF108" i="8"/>
  <c r="AG108" i="8" s="1"/>
  <c r="W108" i="8"/>
  <c r="W138" i="8"/>
  <c r="AF138" i="8"/>
  <c r="AG138" i="8" s="1"/>
  <c r="W165" i="8"/>
  <c r="AF165" i="8"/>
  <c r="W181" i="8"/>
  <c r="AF181" i="8"/>
  <c r="AG181" i="8" s="1"/>
  <c r="AF175" i="8"/>
  <c r="AG175" i="8" s="1"/>
  <c r="W175" i="8"/>
  <c r="AF71" i="8"/>
  <c r="AG71" i="8" s="1"/>
  <c r="W71" i="8"/>
  <c r="AF7" i="8"/>
  <c r="AG7" i="8" s="1"/>
  <c r="W7" i="8"/>
  <c r="AF19" i="8"/>
  <c r="AG19" i="8" s="1"/>
  <c r="W19" i="8"/>
  <c r="AF25" i="8"/>
  <c r="AG25" i="8" s="1"/>
  <c r="W25" i="8"/>
  <c r="AF168" i="8"/>
  <c r="AG168" i="8" s="1"/>
  <c r="W168" i="8"/>
  <c r="AF49" i="8"/>
  <c r="AG49" i="8" s="1"/>
  <c r="W49" i="8"/>
  <c r="AF160" i="8"/>
  <c r="W160" i="8"/>
  <c r="AF41" i="8"/>
  <c r="AG41" i="8" s="1"/>
  <c r="W41" i="8"/>
  <c r="AF87" i="8"/>
  <c r="AG87" i="8" s="1"/>
  <c r="W87" i="8"/>
  <c r="AF109" i="8"/>
  <c r="AG109" i="8" s="1"/>
  <c r="W109" i="8"/>
  <c r="W174" i="8"/>
  <c r="AF174" i="8"/>
  <c r="AG174" i="8" s="1"/>
  <c r="Z162" i="8"/>
  <c r="AF52" i="8"/>
  <c r="AG52" i="8" s="1"/>
  <c r="Z160" i="8"/>
  <c r="W143" i="8"/>
  <c r="AF104" i="8"/>
  <c r="AG104" i="8" s="1"/>
  <c r="AE159" i="8"/>
  <c r="AG148" i="8"/>
  <c r="W37" i="8"/>
  <c r="AF53" i="8"/>
  <c r="AG53" i="8" s="1"/>
  <c r="Z133" i="8"/>
  <c r="W4" i="8"/>
  <c r="W34" i="8"/>
  <c r="W114" i="8"/>
  <c r="AE162" i="8"/>
  <c r="AG90" i="8"/>
  <c r="AF135" i="8"/>
  <c r="AG135" i="8" s="1"/>
  <c r="AG63" i="8"/>
  <c r="V183" i="8"/>
  <c r="W183" i="8" s="1"/>
  <c r="W116" i="8"/>
  <c r="W47" i="8"/>
  <c r="AF15" i="8"/>
  <c r="AG15" i="8" s="1"/>
  <c r="AG47" i="8"/>
  <c r="AG187" i="8"/>
  <c r="W10" i="8"/>
  <c r="AF85" i="8"/>
  <c r="AG85" i="8" s="1"/>
  <c r="W182" i="8"/>
  <c r="W115" i="8"/>
  <c r="W46" i="8"/>
  <c r="AF125" i="8"/>
  <c r="AG125" i="8" s="1"/>
  <c r="AF5" i="8"/>
  <c r="AG5" i="8" s="1"/>
  <c r="W20" i="8"/>
  <c r="AF20" i="8"/>
  <c r="AG20" i="8" s="1"/>
  <c r="AF42" i="8"/>
  <c r="AG42" i="8" s="1"/>
  <c r="W42" i="8"/>
  <c r="AF145" i="8"/>
  <c r="AG145" i="8" s="1"/>
  <c r="W145" i="8"/>
  <c r="W81" i="8"/>
  <c r="AF81" i="8"/>
  <c r="AG81" i="8" s="1"/>
  <c r="AF97" i="8"/>
  <c r="AG97" i="8" s="1"/>
  <c r="W97" i="8"/>
  <c r="W103" i="8"/>
  <c r="AF103" i="8"/>
  <c r="AG103" i="8" s="1"/>
  <c r="AF121" i="8"/>
  <c r="AG121" i="8" s="1"/>
  <c r="W121" i="8"/>
  <c r="AF137" i="8"/>
  <c r="AG137" i="8" s="1"/>
  <c r="W137" i="8"/>
  <c r="AF180" i="8"/>
  <c r="AG180" i="8" s="1"/>
  <c r="W180" i="8"/>
  <c r="W12" i="8"/>
  <c r="AF12" i="8"/>
  <c r="AG12" i="8" s="1"/>
  <c r="W120" i="8"/>
  <c r="AF120" i="8"/>
  <c r="AG120" i="8" s="1"/>
  <c r="W14" i="8"/>
  <c r="AF14" i="8"/>
  <c r="AG14" i="8" s="1"/>
  <c r="W11" i="8"/>
  <c r="AF11" i="8"/>
  <c r="AG11" i="8" s="1"/>
  <c r="AF113" i="8"/>
  <c r="AG113" i="8" s="1"/>
  <c r="AF74" i="8"/>
  <c r="AG74" i="8" s="1"/>
  <c r="W74" i="8"/>
  <c r="AF102" i="8"/>
  <c r="AG102" i="8" s="1"/>
  <c r="W102" i="8"/>
  <c r="W33" i="8"/>
  <c r="AF33" i="8"/>
  <c r="AG33" i="8" s="1"/>
  <c r="AF54" i="8"/>
  <c r="AG54" i="8" s="1"/>
  <c r="W54" i="8"/>
  <c r="W70" i="8"/>
  <c r="AF70" i="8"/>
  <c r="AG70" i="8" s="1"/>
  <c r="AF122" i="8"/>
  <c r="AG122" i="8" s="1"/>
  <c r="W122" i="8"/>
  <c r="W149" i="8"/>
  <c r="AF149" i="8"/>
  <c r="AG149" i="8" s="1"/>
  <c r="W188" i="8"/>
  <c r="AF188" i="8"/>
  <c r="AG188" i="8" s="1"/>
  <c r="W101" i="8"/>
  <c r="AF101" i="8"/>
  <c r="AF132" i="8"/>
  <c r="W132" i="8"/>
  <c r="W51" i="8"/>
  <c r="AF51" i="8"/>
  <c r="AG51" i="8" s="1"/>
  <c r="W95" i="8"/>
  <c r="AF95" i="8"/>
  <c r="AG95" i="8" s="1"/>
  <c r="AF6" i="8"/>
  <c r="AG6" i="8" s="1"/>
  <c r="W6" i="8"/>
  <c r="W152" i="8"/>
  <c r="AF152" i="8"/>
  <c r="AG152" i="8" s="1"/>
  <c r="W8" i="8"/>
  <c r="AF8" i="8"/>
  <c r="AG8" i="8" s="1"/>
  <c r="AF151" i="8"/>
  <c r="AG151" i="8" s="1"/>
  <c r="W151" i="8"/>
  <c r="AF36" i="8"/>
  <c r="AG36" i="8" s="1"/>
  <c r="W36" i="8"/>
  <c r="AF48" i="8"/>
  <c r="AG48" i="8" s="1"/>
  <c r="W48" i="8"/>
  <c r="W64" i="8"/>
  <c r="AF64" i="8"/>
  <c r="AG64" i="8" s="1"/>
  <c r="AF82" i="8"/>
  <c r="AG82" i="8" s="1"/>
  <c r="W82" i="8"/>
  <c r="W98" i="8"/>
  <c r="AF98" i="8"/>
  <c r="AG98" i="8" s="1"/>
  <c r="AG116" i="8"/>
  <c r="AF133" i="8"/>
  <c r="W133" i="8"/>
  <c r="AF159" i="8"/>
  <c r="W159" i="8"/>
  <c r="W179" i="8"/>
  <c r="AF179" i="8"/>
  <c r="AG179" i="8" s="1"/>
  <c r="W173" i="8"/>
  <c r="AF173" i="8"/>
  <c r="AG173" i="8" s="1"/>
  <c r="AF163" i="8"/>
  <c r="AF9" i="8"/>
  <c r="AG9" i="8" s="1"/>
  <c r="W9" i="8"/>
  <c r="W21" i="8"/>
  <c r="AF21" i="8"/>
  <c r="AG21" i="8" s="1"/>
  <c r="V150" i="8"/>
  <c r="W134" i="8"/>
  <c r="AF134" i="8"/>
  <c r="AF162" i="8"/>
  <c r="AG131" i="8"/>
  <c r="W58" i="8"/>
  <c r="AF58" i="8"/>
  <c r="AG58" i="8" s="1"/>
  <c r="W50" i="8"/>
  <c r="AF50" i="8"/>
  <c r="AG50" i="8" s="1"/>
  <c r="W75" i="8"/>
  <c r="AF75" i="8"/>
  <c r="AG75" i="8" s="1"/>
  <c r="AF26" i="8"/>
  <c r="AG26" i="8" s="1"/>
  <c r="W26" i="8"/>
  <c r="W76" i="8"/>
  <c r="AF76" i="8"/>
  <c r="AG76" i="8" s="1"/>
  <c r="AF16" i="8"/>
  <c r="AG16" i="8" s="1"/>
  <c r="W16" i="8"/>
  <c r="W136" i="8"/>
  <c r="AF136" i="8"/>
  <c r="AG136" i="8" s="1"/>
  <c r="Z134" i="8"/>
  <c r="W57" i="8"/>
  <c r="AF57" i="8"/>
  <c r="AG57" i="8" s="1"/>
  <c r="AF13" i="8"/>
  <c r="AG13" i="8" s="1"/>
  <c r="W13" i="8"/>
  <c r="AF44" i="8"/>
  <c r="AG44" i="8" s="1"/>
  <c r="W44" i="8"/>
  <c r="AF84" i="8"/>
  <c r="AG84" i="8" s="1"/>
  <c r="W84" i="8"/>
  <c r="W118" i="8"/>
  <c r="AF118" i="8"/>
  <c r="AG118" i="8" s="1"/>
  <c r="W146" i="8"/>
  <c r="AF146" i="8"/>
  <c r="AG146" i="8" s="1"/>
  <c r="W154" i="8"/>
  <c r="AF154" i="8"/>
  <c r="AG154" i="8" s="1"/>
  <c r="AF147" i="8"/>
  <c r="AG147" i="8" s="1"/>
  <c r="W147" i="8"/>
  <c r="AF171" i="8"/>
  <c r="AG171" i="8" s="1"/>
  <c r="W171" i="8"/>
  <c r="W142" i="8"/>
  <c r="AF66" i="8"/>
  <c r="AG66" i="8" s="1"/>
  <c r="W73" i="8"/>
  <c r="AF73" i="8"/>
  <c r="AG73" i="8" s="1"/>
  <c r="W119" i="8"/>
  <c r="AF119" i="8"/>
  <c r="AG119" i="8" s="1"/>
  <c r="AF153" i="8"/>
  <c r="AG153" i="8" s="1"/>
  <c r="W153" i="8"/>
  <c r="W161" i="8"/>
  <c r="AF161" i="8"/>
  <c r="AF24" i="8"/>
  <c r="AG24" i="8" s="1"/>
  <c r="W24" i="8"/>
  <c r="AF35" i="8"/>
  <c r="AG35" i="8" s="1"/>
  <c r="W35" i="8"/>
  <c r="W187" i="8"/>
  <c r="W124" i="8"/>
  <c r="AF110" i="8"/>
  <c r="AG110" i="8" s="1"/>
  <c r="W110" i="8"/>
  <c r="W72" i="8"/>
  <c r="AF72" i="8"/>
  <c r="AG72" i="8" s="1"/>
  <c r="W148" i="8"/>
  <c r="AF100" i="8"/>
  <c r="AG100" i="8" s="1"/>
  <c r="W100" i="8"/>
  <c r="AF38" i="8"/>
  <c r="AG38" i="8" s="1"/>
  <c r="W67" i="8"/>
  <c r="AF67" i="8"/>
  <c r="AG67" i="8" s="1"/>
  <c r="W107" i="8"/>
  <c r="AF107" i="8"/>
  <c r="AG107" i="8" s="1"/>
  <c r="T170" i="8"/>
  <c r="W131" i="8"/>
  <c r="W96" i="8"/>
  <c r="AF144" i="8"/>
  <c r="AG144" i="8" s="1"/>
  <c r="W141" i="8"/>
  <c r="AF141" i="8"/>
  <c r="AG141" i="8" s="1"/>
  <c r="W23" i="8"/>
  <c r="AF23" i="8"/>
  <c r="AG23" i="8" s="1"/>
  <c r="AG34" i="8"/>
  <c r="AG114" i="8"/>
  <c r="Z166" i="8"/>
  <c r="W127" i="8"/>
  <c r="W22" i="8"/>
  <c r="AF167" i="8"/>
  <c r="AG167" i="8" s="1"/>
  <c r="AF106" i="8"/>
  <c r="AG106" i="8" s="1"/>
  <c r="AF45" i="8"/>
  <c r="AG45" i="8" s="1"/>
  <c r="AF172" i="8"/>
  <c r="AG172" i="8" s="1"/>
  <c r="W77" i="8"/>
  <c r="AF99" i="8"/>
  <c r="AG99" i="8" s="1"/>
  <c r="W164" i="8"/>
  <c r="AE132" i="8"/>
  <c r="W126" i="8"/>
  <c r="W90" i="8"/>
  <c r="W69" i="8"/>
  <c r="AF69" i="8"/>
  <c r="AG69" i="8" s="1"/>
  <c r="AF178" i="8"/>
  <c r="AG178" i="8" s="1"/>
  <c r="W178" i="8"/>
  <c r="AF140" i="8"/>
  <c r="AG140" i="8" s="1"/>
  <c r="AF105" i="8"/>
  <c r="AG105" i="8" s="1"/>
  <c r="AF79" i="8"/>
  <c r="AG79" i="8" s="1"/>
  <c r="AF28" i="8"/>
  <c r="AG28" i="8" s="1"/>
  <c r="AF17" i="8"/>
  <c r="AG17" i="8" s="1"/>
  <c r="AE161" i="8"/>
  <c r="AE134" i="8"/>
  <c r="AE166" i="8"/>
  <c r="AE160" i="8"/>
  <c r="AE165" i="8"/>
  <c r="P189" i="8"/>
  <c r="T178" i="8"/>
  <c r="T175" i="8"/>
  <c r="T179" i="8"/>
  <c r="T173" i="8"/>
  <c r="T140" i="8"/>
  <c r="T161" i="8"/>
  <c r="T177" i="8"/>
  <c r="T188" i="8"/>
  <c r="T174" i="8"/>
  <c r="AE101" i="8"/>
  <c r="T182" i="8"/>
  <c r="T176" i="8"/>
  <c r="T181" i="8"/>
  <c r="T171" i="8"/>
  <c r="T172" i="8"/>
  <c r="AE176" i="8"/>
  <c r="T180" i="8"/>
  <c r="T187" i="8"/>
  <c r="T166" i="8"/>
  <c r="T142" i="8"/>
  <c r="T144" i="8"/>
  <c r="T138" i="8"/>
  <c r="T152" i="8"/>
  <c r="T155" i="8"/>
  <c r="T148" i="8"/>
  <c r="T143" i="8"/>
  <c r="T151" i="8"/>
  <c r="T146" i="8"/>
  <c r="T163" i="8"/>
  <c r="T168" i="8"/>
  <c r="T162" i="8"/>
  <c r="T139" i="8"/>
  <c r="T165" i="8"/>
  <c r="T154" i="8"/>
  <c r="T147" i="8"/>
  <c r="T136" i="8"/>
  <c r="T133" i="8"/>
  <c r="T149" i="8"/>
  <c r="T153" i="8"/>
  <c r="T169" i="8"/>
  <c r="T159" i="8"/>
  <c r="T134" i="8"/>
  <c r="T160" i="8"/>
  <c r="T164" i="8"/>
  <c r="T137" i="8"/>
  <c r="T141" i="8"/>
  <c r="T145" i="8"/>
  <c r="T132" i="8"/>
  <c r="T27" i="8"/>
  <c r="T47" i="8"/>
  <c r="T39" i="8"/>
  <c r="T7" i="8"/>
  <c r="T22" i="8"/>
  <c r="T95" i="8"/>
  <c r="T105" i="8"/>
  <c r="T126" i="8"/>
  <c r="T127" i="8"/>
  <c r="T50" i="8"/>
  <c r="T88" i="8"/>
  <c r="T56" i="8"/>
  <c r="T98" i="8"/>
  <c r="T70" i="8"/>
  <c r="T110" i="8"/>
  <c r="T40" i="8"/>
  <c r="T119" i="8"/>
  <c r="T122" i="8"/>
  <c r="T9" i="8"/>
  <c r="T66" i="8"/>
  <c r="T77" i="8"/>
  <c r="T79" i="8"/>
  <c r="T34" i="8"/>
  <c r="T69" i="8"/>
  <c r="T74" i="8"/>
  <c r="T85" i="8"/>
  <c r="T46" i="8"/>
  <c r="T53" i="8"/>
  <c r="T24" i="8"/>
  <c r="T80" i="8"/>
  <c r="T37" i="8"/>
  <c r="T43" i="8"/>
  <c r="T11" i="8"/>
  <c r="T63" i="8"/>
  <c r="T72" i="8"/>
  <c r="T82" i="8"/>
  <c r="T101" i="8"/>
  <c r="T104" i="8"/>
  <c r="T107" i="8"/>
  <c r="T113" i="8"/>
  <c r="T116" i="8"/>
  <c r="T12" i="8"/>
  <c r="T35" i="8"/>
  <c r="T18" i="8"/>
  <c r="T117" i="8"/>
  <c r="T55" i="8"/>
  <c r="T6" i="8"/>
  <c r="T15" i="8"/>
  <c r="T36" i="8"/>
  <c r="T41" i="8"/>
  <c r="T83" i="8"/>
  <c r="T45" i="8"/>
  <c r="T114" i="8"/>
  <c r="T21" i="8"/>
  <c r="T78" i="8"/>
  <c r="T76" i="8"/>
  <c r="T28" i="8"/>
  <c r="T64" i="8"/>
  <c r="T4" i="8"/>
  <c r="T19" i="8"/>
  <c r="T17" i="8"/>
  <c r="T26" i="8"/>
  <c r="T49" i="8"/>
  <c r="T120" i="8"/>
  <c r="T13" i="8"/>
  <c r="T57" i="8"/>
  <c r="T99" i="8"/>
  <c r="T71" i="8"/>
  <c r="T108" i="8"/>
  <c r="T8" i="8"/>
  <c r="T23" i="8"/>
  <c r="T42" i="8"/>
  <c r="T51" i="8"/>
  <c r="T65" i="8"/>
  <c r="T86" i="8"/>
  <c r="T123" i="8"/>
  <c r="T10" i="8"/>
  <c r="T16" i="8"/>
  <c r="T25" i="8"/>
  <c r="T38" i="8"/>
  <c r="T67" i="8"/>
  <c r="T102" i="8"/>
  <c r="T33" i="8"/>
  <c r="T96" i="8"/>
  <c r="T73" i="8"/>
  <c r="T5" i="8"/>
  <c r="T14" i="8"/>
  <c r="T20" i="8"/>
  <c r="T52" i="8"/>
  <c r="T75" i="8"/>
  <c r="T111" i="8"/>
  <c r="T58" i="8"/>
  <c r="T44" i="8"/>
  <c r="T48" i="8"/>
  <c r="T54" i="8"/>
  <c r="T68" i="8"/>
  <c r="T89" i="8"/>
  <c r="T81" i="8"/>
  <c r="T84" i="8"/>
  <c r="T87" i="8"/>
  <c r="T90" i="8"/>
  <c r="T97" i="8"/>
  <c r="T100" i="8"/>
  <c r="T103" i="8"/>
  <c r="T106" i="8"/>
  <c r="T109" i="8"/>
  <c r="T112" i="8"/>
  <c r="T115" i="8"/>
  <c r="T118" i="8"/>
  <c r="T121" i="8"/>
  <c r="T124" i="8"/>
  <c r="AG145" i="7"/>
  <c r="AH37" i="9" l="1"/>
  <c r="AG9" i="9"/>
  <c r="AH9" i="9" s="1"/>
  <c r="AH110" i="9"/>
  <c r="AH15" i="9"/>
  <c r="AH130" i="9"/>
  <c r="AH48" i="9"/>
  <c r="AH156" i="9"/>
  <c r="AH61" i="9"/>
  <c r="AH6" i="9"/>
  <c r="AH80" i="9"/>
  <c r="AH51" i="9"/>
  <c r="AH85" i="9"/>
  <c r="AH79" i="9"/>
  <c r="AH35" i="9"/>
  <c r="AH103" i="9"/>
  <c r="AH45" i="9"/>
  <c r="AH154" i="9"/>
  <c r="AH18" i="9"/>
  <c r="AH47" i="9"/>
  <c r="AH75" i="9"/>
  <c r="AH81" i="9"/>
  <c r="AH26" i="9"/>
  <c r="AH73" i="9"/>
  <c r="AH87" i="9"/>
  <c r="AH116" i="9"/>
  <c r="AH89" i="9"/>
  <c r="AH77" i="9"/>
  <c r="AH114" i="9"/>
  <c r="AH11" i="9"/>
  <c r="AH140" i="9"/>
  <c r="AH90" i="9"/>
  <c r="AH56" i="9"/>
  <c r="AH125" i="9"/>
  <c r="AH144" i="9"/>
  <c r="AH152" i="9"/>
  <c r="AH27" i="9"/>
  <c r="AH66" i="9"/>
  <c r="AH78" i="9"/>
  <c r="AH7" i="9"/>
  <c r="AH14" i="9"/>
  <c r="AH105" i="9"/>
  <c r="AH23" i="9"/>
  <c r="AH118" i="9"/>
  <c r="AH99" i="9"/>
  <c r="AH139" i="9"/>
  <c r="AH137" i="9"/>
  <c r="AH142" i="9"/>
  <c r="AH72" i="9"/>
  <c r="AH101" i="9"/>
  <c r="AH53" i="9"/>
  <c r="AH124" i="9"/>
  <c r="AH147" i="9"/>
  <c r="AH63" i="9"/>
  <c r="AH126" i="9"/>
  <c r="AH69" i="9"/>
  <c r="AH108" i="9"/>
  <c r="AH62" i="9"/>
  <c r="AH17" i="9"/>
  <c r="AH34" i="9"/>
  <c r="AH71" i="9"/>
  <c r="AH67" i="9"/>
  <c r="AH132" i="9"/>
  <c r="AH41" i="9"/>
  <c r="AH111" i="9"/>
  <c r="AH46" i="9"/>
  <c r="AH22" i="9"/>
  <c r="AH97" i="9"/>
  <c r="AH25" i="9"/>
  <c r="AH76" i="9"/>
  <c r="AH104" i="9"/>
  <c r="AH43" i="9"/>
  <c r="AH65" i="9"/>
  <c r="AH112" i="9"/>
  <c r="AH28" i="9"/>
  <c r="AH148" i="9"/>
  <c r="AH128" i="9"/>
  <c r="AH38" i="9"/>
  <c r="AH136" i="9"/>
  <c r="AH52" i="9"/>
  <c r="AH149" i="9"/>
  <c r="AH106" i="9"/>
  <c r="AH98" i="9"/>
  <c r="AH20" i="9"/>
  <c r="W164" i="9"/>
  <c r="Y164" i="9"/>
  <c r="Z164" i="9" s="1"/>
  <c r="AH10" i="9"/>
  <c r="AH50" i="9"/>
  <c r="AH113" i="9"/>
  <c r="W161" i="9"/>
  <c r="Y161" i="9"/>
  <c r="Z161" i="9" s="1"/>
  <c r="W165" i="9"/>
  <c r="Y165" i="9"/>
  <c r="Z165" i="9" s="1"/>
  <c r="AH145" i="9"/>
  <c r="AH94" i="9"/>
  <c r="AH102" i="9"/>
  <c r="W163" i="9"/>
  <c r="Y163" i="9"/>
  <c r="Z163" i="9" s="1"/>
  <c r="AH36" i="9"/>
  <c r="AH115" i="9"/>
  <c r="T166" i="9"/>
  <c r="AH4" i="9"/>
  <c r="AH57" i="9"/>
  <c r="AH141" i="9"/>
  <c r="AH54" i="9"/>
  <c r="AH153" i="9"/>
  <c r="AH39" i="9"/>
  <c r="AH8" i="9"/>
  <c r="AH86" i="9"/>
  <c r="AH100" i="9"/>
  <c r="AH109" i="9"/>
  <c r="AH120" i="9"/>
  <c r="AH19" i="9"/>
  <c r="AH64" i="9"/>
  <c r="AH49" i="9"/>
  <c r="AH24" i="9"/>
  <c r="AH70" i="9"/>
  <c r="AH133" i="9"/>
  <c r="W158" i="9"/>
  <c r="Y158" i="9"/>
  <c r="Z158" i="9" s="1"/>
  <c r="AH84" i="9"/>
  <c r="AH129" i="9"/>
  <c r="AH21" i="9"/>
  <c r="AH68" i="9"/>
  <c r="AH127" i="9"/>
  <c r="AH16" i="9"/>
  <c r="AH83" i="9"/>
  <c r="AH12" i="9"/>
  <c r="AH117" i="9"/>
  <c r="W160" i="9"/>
  <c r="Y160" i="9"/>
  <c r="Z160" i="9" s="1"/>
  <c r="AH135" i="9"/>
  <c r="AH29" i="9"/>
  <c r="AH121" i="9"/>
  <c r="AH157" i="9"/>
  <c r="AH42" i="9"/>
  <c r="AH88" i="9"/>
  <c r="AH138" i="9"/>
  <c r="AH134" i="9"/>
  <c r="AH40" i="9"/>
  <c r="AH44" i="9"/>
  <c r="W159" i="9"/>
  <c r="Y159" i="9"/>
  <c r="Z159" i="9" s="1"/>
  <c r="AH143" i="9"/>
  <c r="AH33" i="9"/>
  <c r="AH74" i="9"/>
  <c r="W162" i="9"/>
  <c r="Y162" i="9"/>
  <c r="Z162" i="9" s="1"/>
  <c r="AH146" i="9"/>
  <c r="AH5" i="9"/>
  <c r="AH55" i="9"/>
  <c r="AH119" i="9"/>
  <c r="AH155" i="9"/>
  <c r="AH131" i="9"/>
  <c r="AH96" i="9"/>
  <c r="AH82" i="9"/>
  <c r="AH107" i="9"/>
  <c r="AH95" i="9"/>
  <c r="AG166" i="9"/>
  <c r="T250" i="9"/>
  <c r="AG166" i="8"/>
  <c r="AG159" i="8"/>
  <c r="AG163" i="8"/>
  <c r="AG133" i="8"/>
  <c r="AF183" i="8"/>
  <c r="AG183" i="8" s="1"/>
  <c r="AG160" i="8"/>
  <c r="AG176" i="8"/>
  <c r="Z189" i="8"/>
  <c r="AG101" i="8"/>
  <c r="AG165" i="8"/>
  <c r="AG162" i="8"/>
  <c r="AG132" i="8"/>
  <c r="AG161" i="8"/>
  <c r="AG134" i="8"/>
  <c r="AF150" i="8"/>
  <c r="AG150" i="8" s="1"/>
  <c r="W150" i="8"/>
  <c r="W189" i="8" s="1"/>
  <c r="T189" i="8"/>
  <c r="T273" i="8"/>
  <c r="AG273" i="8"/>
  <c r="W273" i="8"/>
  <c r="S5" i="7"/>
  <c r="S6" i="7"/>
  <c r="T6" i="7" s="1"/>
  <c r="S7" i="7"/>
  <c r="T7" i="7" s="1"/>
  <c r="S8" i="7"/>
  <c r="S9" i="7"/>
  <c r="S10" i="7"/>
  <c r="T10" i="7" s="1"/>
  <c r="S11" i="7"/>
  <c r="S12" i="7"/>
  <c r="S13" i="7"/>
  <c r="S14" i="7"/>
  <c r="S15" i="7"/>
  <c r="S16" i="7"/>
  <c r="T16" i="7" s="1"/>
  <c r="S17" i="7"/>
  <c r="S18" i="7"/>
  <c r="S19" i="7"/>
  <c r="S20" i="7"/>
  <c r="S21" i="7"/>
  <c r="S22" i="7"/>
  <c r="S23" i="7"/>
  <c r="S24" i="7"/>
  <c r="S25" i="7"/>
  <c r="S32" i="7"/>
  <c r="S33" i="7"/>
  <c r="T33" i="7" s="1"/>
  <c r="S34" i="7"/>
  <c r="S35" i="7"/>
  <c r="S36" i="7"/>
  <c r="T36" i="7" s="1"/>
  <c r="S37" i="7"/>
  <c r="S38" i="7"/>
  <c r="S39" i="7"/>
  <c r="S40" i="7"/>
  <c r="S41" i="7"/>
  <c r="S42" i="7"/>
  <c r="S43" i="7"/>
  <c r="S44" i="7"/>
  <c r="T44" i="7" s="1"/>
  <c r="S45" i="7"/>
  <c r="S46" i="7"/>
  <c r="S47" i="7"/>
  <c r="S48" i="7"/>
  <c r="S49" i="7"/>
  <c r="S50" i="7"/>
  <c r="S51" i="7"/>
  <c r="S52" i="7"/>
  <c r="S53" i="7"/>
  <c r="S54" i="7"/>
  <c r="S55" i="7"/>
  <c r="S56" i="7"/>
  <c r="T56" i="7" s="1"/>
  <c r="S57" i="7"/>
  <c r="T57" i="7" s="1"/>
  <c r="S58" i="7"/>
  <c r="S59" i="7"/>
  <c r="S64" i="7"/>
  <c r="S65" i="7"/>
  <c r="S66" i="7"/>
  <c r="T66" i="7" s="1"/>
  <c r="S67" i="7"/>
  <c r="S68" i="7"/>
  <c r="S69" i="7"/>
  <c r="S70" i="7"/>
  <c r="S71" i="7"/>
  <c r="S72" i="7"/>
  <c r="S73" i="7"/>
  <c r="S74" i="7"/>
  <c r="S75" i="7"/>
  <c r="S76" i="7"/>
  <c r="T76" i="7" s="1"/>
  <c r="S77" i="7"/>
  <c r="T77" i="7" s="1"/>
  <c r="S78" i="7"/>
  <c r="T78" i="7" s="1"/>
  <c r="S79" i="7"/>
  <c r="S80" i="7"/>
  <c r="S81" i="7"/>
  <c r="S82" i="7"/>
  <c r="S83" i="7"/>
  <c r="S84" i="7"/>
  <c r="S85" i="7"/>
  <c r="S86" i="7"/>
  <c r="S87" i="7"/>
  <c r="S93" i="7"/>
  <c r="T93" i="7" s="1"/>
  <c r="S94" i="7"/>
  <c r="S95" i="7"/>
  <c r="S96" i="7"/>
  <c r="S97" i="7"/>
  <c r="S98" i="7"/>
  <c r="S99" i="7"/>
  <c r="S100" i="7"/>
  <c r="S101" i="7"/>
  <c r="S102" i="7"/>
  <c r="T102" i="7" s="1"/>
  <c r="S103" i="7"/>
  <c r="S104" i="7"/>
  <c r="S105" i="7"/>
  <c r="S106" i="7"/>
  <c r="S107" i="7"/>
  <c r="S108" i="7"/>
  <c r="T108" i="7" s="1"/>
  <c r="S109" i="7"/>
  <c r="S110" i="7"/>
  <c r="S111" i="7"/>
  <c r="S112" i="7"/>
  <c r="T112" i="7" s="1"/>
  <c r="S113" i="7"/>
  <c r="S114" i="7"/>
  <c r="S115" i="7"/>
  <c r="S116" i="7"/>
  <c r="S117" i="7"/>
  <c r="S118" i="7"/>
  <c r="S119" i="7"/>
  <c r="S120" i="7"/>
  <c r="S121" i="7"/>
  <c r="S122" i="7"/>
  <c r="S127" i="7"/>
  <c r="S128" i="7"/>
  <c r="S129" i="7"/>
  <c r="S130" i="7"/>
  <c r="T130" i="7" s="1"/>
  <c r="S131" i="7"/>
  <c r="S132" i="7"/>
  <c r="S133" i="7"/>
  <c r="T133" i="7" s="1"/>
  <c r="S134" i="7"/>
  <c r="S135" i="7"/>
  <c r="S136" i="7"/>
  <c r="S137" i="7"/>
  <c r="S138" i="7"/>
  <c r="S139" i="7"/>
  <c r="S140" i="7"/>
  <c r="S141" i="7"/>
  <c r="T141" i="7"/>
  <c r="S142" i="7"/>
  <c r="T142" i="7" s="1"/>
  <c r="S143" i="7"/>
  <c r="S144" i="7"/>
  <c r="S4" i="7"/>
  <c r="AH165" i="9" l="1"/>
  <c r="AH163" i="9"/>
  <c r="AH162" i="9"/>
  <c r="AH161" i="9"/>
  <c r="AH164" i="9"/>
  <c r="AH159" i="9"/>
  <c r="W166" i="9"/>
  <c r="AH160" i="9"/>
  <c r="Z166" i="9"/>
  <c r="AH158" i="9"/>
  <c r="AG250" i="9"/>
  <c r="W250" i="9"/>
  <c r="AG253" i="9" s="1"/>
  <c r="AG189" i="8"/>
  <c r="AG276" i="8"/>
  <c r="AF8" i="7"/>
  <c r="AG8" i="7" s="1"/>
  <c r="V8" i="7"/>
  <c r="W8" i="7" s="1"/>
  <c r="AF84" i="7"/>
  <c r="AG84" i="7" s="1"/>
  <c r="V84" i="7"/>
  <c r="W84" i="7" s="1"/>
  <c r="AF64" i="7"/>
  <c r="AG64" i="7" s="1"/>
  <c r="V64" i="7"/>
  <c r="W64" i="7" s="1"/>
  <c r="AF144" i="7"/>
  <c r="AG144" i="7" s="1"/>
  <c r="V144" i="7"/>
  <c r="W144" i="7" s="1"/>
  <c r="AF49" i="7"/>
  <c r="AG49" i="7" s="1"/>
  <c r="V49" i="7"/>
  <c r="W49" i="7" s="1"/>
  <c r="AF48" i="7"/>
  <c r="AG48" i="7" s="1"/>
  <c r="V48" i="7"/>
  <c r="W48" i="7" s="1"/>
  <c r="AF118" i="7"/>
  <c r="AG118" i="7" s="1"/>
  <c r="V118" i="7"/>
  <c r="W118" i="7" s="1"/>
  <c r="AF20" i="7"/>
  <c r="AG20" i="7" s="1"/>
  <c r="V20" i="7"/>
  <c r="W20" i="7" s="1"/>
  <c r="AF142" i="7"/>
  <c r="AG142" i="7" s="1"/>
  <c r="V142" i="7"/>
  <c r="W142" i="7" s="1"/>
  <c r="AF96" i="7"/>
  <c r="AG96" i="7" s="1"/>
  <c r="V96" i="7"/>
  <c r="W96" i="7" s="1"/>
  <c r="AF35" i="7"/>
  <c r="AG35" i="7" s="1"/>
  <c r="V35" i="7"/>
  <c r="W35" i="7" s="1"/>
  <c r="AF105" i="7"/>
  <c r="AG105" i="7" s="1"/>
  <c r="V105" i="7"/>
  <c r="W105" i="7" s="1"/>
  <c r="AF56" i="7"/>
  <c r="AG56" i="7" s="1"/>
  <c r="V56" i="7"/>
  <c r="W56" i="7" s="1"/>
  <c r="AF104" i="7"/>
  <c r="AG104" i="7" s="1"/>
  <c r="V104" i="7"/>
  <c r="W104" i="7" s="1"/>
  <c r="AF44" i="7"/>
  <c r="AG44" i="7" s="1"/>
  <c r="V44" i="7"/>
  <c r="W44" i="7" s="1"/>
  <c r="AF7" i="7"/>
  <c r="AG7" i="7" s="1"/>
  <c r="V7" i="7"/>
  <c r="W7" i="7" s="1"/>
  <c r="AF135" i="7"/>
  <c r="AG135" i="7" s="1"/>
  <c r="V135" i="7"/>
  <c r="W135" i="7" s="1"/>
  <c r="AF75" i="7"/>
  <c r="AG75" i="7" s="1"/>
  <c r="V75" i="7"/>
  <c r="W75" i="7" s="1"/>
  <c r="AF50" i="7"/>
  <c r="AG50" i="7" s="1"/>
  <c r="V50" i="7"/>
  <c r="W50" i="7" s="1"/>
  <c r="AF134" i="7"/>
  <c r="AG134" i="7" s="1"/>
  <c r="V134" i="7"/>
  <c r="W134" i="7" s="1"/>
  <c r="AF83" i="7"/>
  <c r="AG83" i="7" s="1"/>
  <c r="V83" i="7"/>
  <c r="W83" i="7" s="1"/>
  <c r="AF22" i="7"/>
  <c r="AG22" i="7" s="1"/>
  <c r="V22" i="7"/>
  <c r="W22" i="7" s="1"/>
  <c r="AF82" i="7"/>
  <c r="AG82" i="7" s="1"/>
  <c r="V82" i="7"/>
  <c r="W82" i="7" s="1"/>
  <c r="AF21" i="7"/>
  <c r="AG21" i="7" s="1"/>
  <c r="V21" i="7"/>
  <c r="W21" i="7" s="1"/>
  <c r="AF133" i="7"/>
  <c r="AG133" i="7" s="1"/>
  <c r="V133" i="7"/>
  <c r="W133" i="7" s="1"/>
  <c r="AF72" i="7"/>
  <c r="AG72" i="7" s="1"/>
  <c r="V72" i="7"/>
  <c r="W72" i="7" s="1"/>
  <c r="AF117" i="7"/>
  <c r="AG117" i="7" s="1"/>
  <c r="V117" i="7"/>
  <c r="W117" i="7" s="1"/>
  <c r="AF57" i="7"/>
  <c r="AG57" i="7" s="1"/>
  <c r="V57" i="7"/>
  <c r="W57" i="7" s="1"/>
  <c r="AF46" i="7"/>
  <c r="AG46" i="7" s="1"/>
  <c r="V46" i="7"/>
  <c r="W46" i="7" s="1"/>
  <c r="AF116" i="7"/>
  <c r="AG116" i="7" s="1"/>
  <c r="V116" i="7"/>
  <c r="W116" i="7" s="1"/>
  <c r="AF45" i="7"/>
  <c r="AG45" i="7" s="1"/>
  <c r="V45" i="7"/>
  <c r="W45" i="7" s="1"/>
  <c r="AF130" i="7"/>
  <c r="AG130" i="7" s="1"/>
  <c r="V130" i="7"/>
  <c r="W130" i="7" s="1"/>
  <c r="AF93" i="7"/>
  <c r="AG93" i="7" s="1"/>
  <c r="V93" i="7"/>
  <c r="W93" i="7" s="1"/>
  <c r="AF54" i="7"/>
  <c r="AG54" i="7" s="1"/>
  <c r="V54" i="7"/>
  <c r="W54" i="7" s="1"/>
  <c r="AF43" i="7"/>
  <c r="AG43" i="7" s="1"/>
  <c r="V43" i="7"/>
  <c r="W43" i="7" s="1"/>
  <c r="AF33" i="7"/>
  <c r="AG33" i="7" s="1"/>
  <c r="V33" i="7"/>
  <c r="W33" i="7" s="1"/>
  <c r="AF16" i="7"/>
  <c r="AG16" i="7" s="1"/>
  <c r="V16" i="7"/>
  <c r="W16" i="7" s="1"/>
  <c r="AF100" i="7"/>
  <c r="AG100" i="7" s="1"/>
  <c r="V100" i="7"/>
  <c r="W100" i="7" s="1"/>
  <c r="AF23" i="7"/>
  <c r="AG23" i="7" s="1"/>
  <c r="V23" i="7"/>
  <c r="W23" i="7" s="1"/>
  <c r="AF109" i="7"/>
  <c r="AG109" i="7" s="1"/>
  <c r="V109" i="7"/>
  <c r="W109" i="7" s="1"/>
  <c r="AF38" i="7"/>
  <c r="AG38" i="7" s="1"/>
  <c r="V38" i="7"/>
  <c r="W38" i="7" s="1"/>
  <c r="AF98" i="7"/>
  <c r="AG98" i="7" s="1"/>
  <c r="V98" i="7"/>
  <c r="W98" i="7" s="1"/>
  <c r="AF58" i="7"/>
  <c r="AG58" i="7" s="1"/>
  <c r="V58" i="7"/>
  <c r="W58" i="7" s="1"/>
  <c r="AF81" i="7"/>
  <c r="AG81" i="7" s="1"/>
  <c r="V81" i="7"/>
  <c r="W81" i="7" s="1"/>
  <c r="AF47" i="7"/>
  <c r="AG47" i="7" s="1"/>
  <c r="V47" i="7"/>
  <c r="W47" i="7" s="1"/>
  <c r="AF132" i="7"/>
  <c r="AG132" i="7" s="1"/>
  <c r="V132" i="7"/>
  <c r="W132" i="7" s="1"/>
  <c r="AF71" i="7"/>
  <c r="AG71" i="7" s="1"/>
  <c r="V71" i="7"/>
  <c r="W71" i="7" s="1"/>
  <c r="AF19" i="7"/>
  <c r="AG19" i="7" s="1"/>
  <c r="V19" i="7"/>
  <c r="W19" i="7" s="1"/>
  <c r="AF79" i="7"/>
  <c r="AG79" i="7" s="1"/>
  <c r="V79" i="7"/>
  <c r="W79" i="7" s="1"/>
  <c r="AF18" i="7"/>
  <c r="AG18" i="7" s="1"/>
  <c r="V18" i="7"/>
  <c r="W18" i="7" s="1"/>
  <c r="AF94" i="7"/>
  <c r="AG94" i="7" s="1"/>
  <c r="V94" i="7"/>
  <c r="W94" i="7" s="1"/>
  <c r="AF69" i="7"/>
  <c r="AG69" i="7" s="1"/>
  <c r="V69" i="7"/>
  <c r="W69" i="7" s="1"/>
  <c r="AF140" i="7"/>
  <c r="AG140" i="7" s="1"/>
  <c r="V140" i="7"/>
  <c r="W140" i="7" s="1"/>
  <c r="AF78" i="7"/>
  <c r="AG78" i="7" s="1"/>
  <c r="V78" i="7"/>
  <c r="W78" i="7" s="1"/>
  <c r="AF139" i="7"/>
  <c r="AG139" i="7" s="1"/>
  <c r="V139" i="7"/>
  <c r="W139" i="7" s="1"/>
  <c r="AF113" i="7"/>
  <c r="AG113" i="7" s="1"/>
  <c r="V113" i="7"/>
  <c r="W113" i="7" s="1"/>
  <c r="AF138" i="7"/>
  <c r="AG138" i="7" s="1"/>
  <c r="V138" i="7"/>
  <c r="W138" i="7" s="1"/>
  <c r="AF87" i="7"/>
  <c r="AG87" i="7" s="1"/>
  <c r="V87" i="7"/>
  <c r="W87" i="7" s="1"/>
  <c r="AF53" i="7"/>
  <c r="AG53" i="7" s="1"/>
  <c r="V53" i="7"/>
  <c r="W53" i="7" s="1"/>
  <c r="AF42" i="7"/>
  <c r="AG42" i="7" s="1"/>
  <c r="V42" i="7"/>
  <c r="W42" i="7" s="1"/>
  <c r="AF32" i="7"/>
  <c r="AG32" i="7" s="1"/>
  <c r="V32" i="7"/>
  <c r="W32" i="7" s="1"/>
  <c r="AF15" i="7"/>
  <c r="AG15" i="7" s="1"/>
  <c r="V15" i="7"/>
  <c r="W15" i="7" s="1"/>
  <c r="AF6" i="7"/>
  <c r="AG6" i="7" s="1"/>
  <c r="V6" i="7"/>
  <c r="W6" i="7" s="1"/>
  <c r="AF121" i="7"/>
  <c r="AG121" i="7" s="1"/>
  <c r="V121" i="7"/>
  <c r="W121" i="7" s="1"/>
  <c r="AF12" i="7"/>
  <c r="AG12" i="7" s="1"/>
  <c r="V12" i="7"/>
  <c r="W12" i="7" s="1"/>
  <c r="AF99" i="7"/>
  <c r="AG99" i="7" s="1"/>
  <c r="V99" i="7"/>
  <c r="W99" i="7" s="1"/>
  <c r="AF59" i="7"/>
  <c r="AG59" i="7" s="1"/>
  <c r="V59" i="7"/>
  <c r="W59" i="7" s="1"/>
  <c r="AF143" i="7"/>
  <c r="AG143" i="7" s="1"/>
  <c r="V143" i="7"/>
  <c r="W143" i="7" s="1"/>
  <c r="AF108" i="7"/>
  <c r="AG108" i="7" s="1"/>
  <c r="V108" i="7"/>
  <c r="W108" i="7" s="1"/>
  <c r="AF107" i="7"/>
  <c r="AG107" i="7" s="1"/>
  <c r="V107" i="7"/>
  <c r="W107" i="7" s="1"/>
  <c r="AF9" i="7"/>
  <c r="AG9" i="7" s="1"/>
  <c r="V9" i="7"/>
  <c r="W9" i="7" s="1"/>
  <c r="AF131" i="7"/>
  <c r="AG131" i="7" s="1"/>
  <c r="V131" i="7"/>
  <c r="W131" i="7" s="1"/>
  <c r="AF95" i="7"/>
  <c r="AG95" i="7" s="1"/>
  <c r="V95" i="7"/>
  <c r="W95" i="7" s="1"/>
  <c r="AF70" i="7"/>
  <c r="AG70" i="7" s="1"/>
  <c r="V70" i="7"/>
  <c r="W70" i="7" s="1"/>
  <c r="AF115" i="7"/>
  <c r="AG115" i="7" s="1"/>
  <c r="V115" i="7"/>
  <c r="W115" i="7" s="1"/>
  <c r="AF17" i="7"/>
  <c r="AG17" i="7" s="1"/>
  <c r="V17" i="7"/>
  <c r="W17" i="7" s="1"/>
  <c r="AF68" i="7"/>
  <c r="AG68" i="7" s="1"/>
  <c r="V68" i="7"/>
  <c r="W68" i="7" s="1"/>
  <c r="AF129" i="7"/>
  <c r="AG129" i="7" s="1"/>
  <c r="V129" i="7"/>
  <c r="W129" i="7" s="1"/>
  <c r="AF103" i="7"/>
  <c r="AG103" i="7" s="1"/>
  <c r="V103" i="7"/>
  <c r="W103" i="7" s="1"/>
  <c r="AF67" i="7"/>
  <c r="AG67" i="7" s="1"/>
  <c r="V67" i="7"/>
  <c r="W67" i="7" s="1"/>
  <c r="AF128" i="7"/>
  <c r="AG128" i="7" s="1"/>
  <c r="V128" i="7"/>
  <c r="W128" i="7" s="1"/>
  <c r="AF86" i="7"/>
  <c r="AG86" i="7" s="1"/>
  <c r="V86" i="7"/>
  <c r="W86" i="7" s="1"/>
  <c r="AF66" i="7"/>
  <c r="AG66" i="7" s="1"/>
  <c r="V66" i="7"/>
  <c r="W66" i="7" s="1"/>
  <c r="AF52" i="7"/>
  <c r="AG52" i="7" s="1"/>
  <c r="V52" i="7"/>
  <c r="W52" i="7" s="1"/>
  <c r="AF41" i="7"/>
  <c r="AG41" i="7" s="1"/>
  <c r="V41" i="7"/>
  <c r="W41" i="7" s="1"/>
  <c r="AF25" i="7"/>
  <c r="AG25" i="7" s="1"/>
  <c r="V25" i="7"/>
  <c r="W25" i="7" s="1"/>
  <c r="AF14" i="7"/>
  <c r="AG14" i="7" s="1"/>
  <c r="V14" i="7"/>
  <c r="W14" i="7" s="1"/>
  <c r="AF5" i="7"/>
  <c r="AG5" i="7" s="1"/>
  <c r="V5" i="7"/>
  <c r="W5" i="7" s="1"/>
  <c r="AF110" i="7"/>
  <c r="AG110" i="7" s="1"/>
  <c r="V110" i="7"/>
  <c r="W110" i="7" s="1"/>
  <c r="AF39" i="7"/>
  <c r="AG39" i="7" s="1"/>
  <c r="V39" i="7"/>
  <c r="W39" i="7" s="1"/>
  <c r="AF120" i="7"/>
  <c r="AG120" i="7" s="1"/>
  <c r="V120" i="7"/>
  <c r="W120" i="7" s="1"/>
  <c r="AF74" i="7"/>
  <c r="AG74" i="7" s="1"/>
  <c r="V74" i="7"/>
  <c r="W74" i="7" s="1"/>
  <c r="AF11" i="7"/>
  <c r="AG11" i="7" s="1"/>
  <c r="V11" i="7"/>
  <c r="W11" i="7" s="1"/>
  <c r="AF119" i="7"/>
  <c r="AG119" i="7" s="1"/>
  <c r="V119" i="7"/>
  <c r="W119" i="7" s="1"/>
  <c r="AF73" i="7"/>
  <c r="AG73" i="7" s="1"/>
  <c r="V73" i="7"/>
  <c r="W73" i="7" s="1"/>
  <c r="AF37" i="7"/>
  <c r="AG37" i="7" s="1"/>
  <c r="V37" i="7"/>
  <c r="W37" i="7" s="1"/>
  <c r="AF97" i="7"/>
  <c r="AG97" i="7" s="1"/>
  <c r="V97" i="7"/>
  <c r="W97" i="7" s="1"/>
  <c r="AF10" i="7"/>
  <c r="AG10" i="7" s="1"/>
  <c r="V10" i="7"/>
  <c r="W10" i="7" s="1"/>
  <c r="AF80" i="7"/>
  <c r="AG80" i="7" s="1"/>
  <c r="V80" i="7"/>
  <c r="W80" i="7" s="1"/>
  <c r="AF36" i="7"/>
  <c r="AG36" i="7" s="1"/>
  <c r="V36" i="7"/>
  <c r="W36" i="7" s="1"/>
  <c r="AF106" i="7"/>
  <c r="AG106" i="7" s="1"/>
  <c r="V106" i="7"/>
  <c r="W106" i="7" s="1"/>
  <c r="AF141" i="7"/>
  <c r="AG141" i="7" s="1"/>
  <c r="V141" i="7"/>
  <c r="W141" i="7" s="1"/>
  <c r="AF34" i="7"/>
  <c r="AG34" i="7" s="1"/>
  <c r="V34" i="7"/>
  <c r="W34" i="7" s="1"/>
  <c r="AF114" i="7"/>
  <c r="AG114" i="7" s="1"/>
  <c r="V114" i="7"/>
  <c r="W114" i="7" s="1"/>
  <c r="AF55" i="7"/>
  <c r="AG55" i="7" s="1"/>
  <c r="V55" i="7"/>
  <c r="W55" i="7" s="1"/>
  <c r="AF77" i="7"/>
  <c r="AG77" i="7" s="1"/>
  <c r="V77" i="7"/>
  <c r="W77" i="7" s="1"/>
  <c r="AF137" i="7"/>
  <c r="AG137" i="7" s="1"/>
  <c r="V137" i="7"/>
  <c r="W137" i="7" s="1"/>
  <c r="AF127" i="7"/>
  <c r="AG127" i="7" s="1"/>
  <c r="V127" i="7"/>
  <c r="W127" i="7" s="1"/>
  <c r="AF112" i="7"/>
  <c r="AG112" i="7" s="1"/>
  <c r="V112" i="7"/>
  <c r="W112" i="7" s="1"/>
  <c r="AF102" i="7"/>
  <c r="AG102" i="7" s="1"/>
  <c r="V102" i="7"/>
  <c r="W102" i="7" s="1"/>
  <c r="AF4" i="7"/>
  <c r="V4" i="7"/>
  <c r="W4" i="7" s="1"/>
  <c r="AF136" i="7"/>
  <c r="AG136" i="7" s="1"/>
  <c r="V136" i="7"/>
  <c r="W136" i="7" s="1"/>
  <c r="AF122" i="7"/>
  <c r="AG122" i="7" s="1"/>
  <c r="V122" i="7"/>
  <c r="W122" i="7" s="1"/>
  <c r="AF111" i="7"/>
  <c r="AG111" i="7" s="1"/>
  <c r="V111" i="7"/>
  <c r="W111" i="7" s="1"/>
  <c r="AF101" i="7"/>
  <c r="AG101" i="7" s="1"/>
  <c r="V101" i="7"/>
  <c r="W101" i="7" s="1"/>
  <c r="AF85" i="7"/>
  <c r="AG85" i="7" s="1"/>
  <c r="V85" i="7"/>
  <c r="W85" i="7" s="1"/>
  <c r="AF76" i="7"/>
  <c r="AG76" i="7" s="1"/>
  <c r="V76" i="7"/>
  <c r="W76" i="7" s="1"/>
  <c r="AF65" i="7"/>
  <c r="AG65" i="7" s="1"/>
  <c r="V65" i="7"/>
  <c r="W65" i="7" s="1"/>
  <c r="AF51" i="7"/>
  <c r="AG51" i="7" s="1"/>
  <c r="V51" i="7"/>
  <c r="W51" i="7" s="1"/>
  <c r="AF40" i="7"/>
  <c r="AG40" i="7" s="1"/>
  <c r="V40" i="7"/>
  <c r="W40" i="7" s="1"/>
  <c r="AF24" i="7"/>
  <c r="AG24" i="7" s="1"/>
  <c r="V24" i="7"/>
  <c r="W24" i="7" s="1"/>
  <c r="AF13" i="7"/>
  <c r="AG13" i="7" s="1"/>
  <c r="V13" i="7"/>
  <c r="W13" i="7" s="1"/>
  <c r="T134" i="7"/>
  <c r="T84" i="7"/>
  <c r="T118" i="7"/>
  <c r="T117" i="7"/>
  <c r="T107" i="7"/>
  <c r="T49" i="7"/>
  <c r="T96" i="7"/>
  <c r="T23" i="7"/>
  <c r="T94" i="7"/>
  <c r="T5" i="7"/>
  <c r="T55" i="7"/>
  <c r="T45" i="7"/>
  <c r="T51" i="7"/>
  <c r="T34" i="7"/>
  <c r="T127" i="7"/>
  <c r="T105" i="7"/>
  <c r="T82" i="7"/>
  <c r="T42" i="7"/>
  <c r="T21" i="7"/>
  <c r="T11" i="7"/>
  <c r="T119" i="7"/>
  <c r="T111" i="7"/>
  <c r="T95" i="7"/>
  <c r="T83" i="7"/>
  <c r="T67" i="7"/>
  <c r="T48" i="7"/>
  <c r="T8" i="7"/>
  <c r="T136" i="7"/>
  <c r="T129" i="7"/>
  <c r="T101" i="7"/>
  <c r="T73" i="7"/>
  <c r="T38" i="7"/>
  <c r="T13" i="7"/>
  <c r="T135" i="7"/>
  <c r="T128" i="7"/>
  <c r="T100" i="7"/>
  <c r="T64" i="7"/>
  <c r="T37" i="7"/>
  <c r="T18" i="7"/>
  <c r="T12" i="7"/>
  <c r="T71" i="7"/>
  <c r="T17" i="7"/>
  <c r="T85" i="7"/>
  <c r="T70" i="7"/>
  <c r="T50" i="7"/>
  <c r="T43" i="7"/>
  <c r="T24" i="7"/>
  <c r="T140" i="7"/>
  <c r="T114" i="7"/>
  <c r="T139" i="7"/>
  <c r="T120" i="7"/>
  <c r="T113" i="7"/>
  <c r="T106" i="7"/>
  <c r="T99" i="7"/>
  <c r="T79" i="7"/>
  <c r="T72" i="7"/>
  <c r="T65" i="7"/>
  <c r="T54" i="7"/>
  <c r="T39" i="7"/>
  <c r="T22" i="7"/>
  <c r="T15" i="7"/>
  <c r="T4" i="7"/>
  <c r="T144" i="7"/>
  <c r="T138" i="7"/>
  <c r="T132" i="7"/>
  <c r="T122" i="7"/>
  <c r="T116" i="7"/>
  <c r="T110" i="7"/>
  <c r="T104" i="7"/>
  <c r="T98" i="7"/>
  <c r="T87" i="7"/>
  <c r="T81" i="7"/>
  <c r="T75" i="7"/>
  <c r="T69" i="7"/>
  <c r="T59" i="7"/>
  <c r="T53" i="7"/>
  <c r="T47" i="7"/>
  <c r="T41" i="7"/>
  <c r="T32" i="7"/>
  <c r="T20" i="7"/>
  <c r="T143" i="7"/>
  <c r="T137" i="7"/>
  <c r="T131" i="7"/>
  <c r="T121" i="7"/>
  <c r="T115" i="7"/>
  <c r="T109" i="7"/>
  <c r="T103" i="7"/>
  <c r="T97" i="7"/>
  <c r="T86" i="7"/>
  <c r="T80" i="7"/>
  <c r="T74" i="7"/>
  <c r="T68" i="7"/>
  <c r="T58" i="7"/>
  <c r="T52" i="7"/>
  <c r="T46" i="7"/>
  <c r="T40" i="7"/>
  <c r="T35" i="7"/>
  <c r="T25" i="7"/>
  <c r="T19" i="7"/>
  <c r="T14" i="7"/>
  <c r="T9" i="7"/>
  <c r="Z232" i="7"/>
  <c r="M232" i="7"/>
  <c r="B36" i="7"/>
  <c r="S152" i="6"/>
  <c r="S153" i="6"/>
  <c r="S154" i="6"/>
  <c r="S155" i="6"/>
  <c r="R152" i="6"/>
  <c r="R153" i="6"/>
  <c r="R154" i="6"/>
  <c r="R155" i="6"/>
  <c r="AE155" i="6" s="1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E10" i="6"/>
  <c r="AE13" i="6"/>
  <c r="AE20" i="6"/>
  <c r="AE23" i="6"/>
  <c r="AE31" i="6"/>
  <c r="AE34" i="6"/>
  <c r="AE165" i="6"/>
  <c r="AE168" i="6"/>
  <c r="Y167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52" i="6"/>
  <c r="X153" i="6"/>
  <c r="X154" i="6"/>
  <c r="X155" i="6"/>
  <c r="X156" i="6"/>
  <c r="X157" i="6"/>
  <c r="Z157" i="6" s="1"/>
  <c r="X158" i="6"/>
  <c r="X159" i="6"/>
  <c r="X160" i="6"/>
  <c r="Z160" i="6" s="1"/>
  <c r="X161" i="6"/>
  <c r="X162" i="6"/>
  <c r="X163" i="6"/>
  <c r="Z163" i="6" s="1"/>
  <c r="X164" i="6"/>
  <c r="X152" i="6"/>
  <c r="R167" i="6"/>
  <c r="X167" i="6" s="1"/>
  <c r="AE167" i="6" s="1"/>
  <c r="S167" i="6"/>
  <c r="S166" i="6"/>
  <c r="Y166" i="6" s="1"/>
  <c r="R166" i="6"/>
  <c r="X166" i="6" s="1"/>
  <c r="P167" i="6"/>
  <c r="P166" i="6"/>
  <c r="AH166" i="9" l="1"/>
  <c r="AF146" i="7"/>
  <c r="AG146" i="7" s="1"/>
  <c r="V146" i="7"/>
  <c r="W146" i="7" s="1"/>
  <c r="AF147" i="7"/>
  <c r="AG147" i="7" s="1"/>
  <c r="V147" i="7"/>
  <c r="W147" i="7" s="1"/>
  <c r="AG4" i="7"/>
  <c r="T147" i="7"/>
  <c r="T146" i="7"/>
  <c r="P148" i="7"/>
  <c r="AE154" i="6"/>
  <c r="Z158" i="6"/>
  <c r="AE153" i="6"/>
  <c r="AG167" i="6"/>
  <c r="Z155" i="6"/>
  <c r="Z164" i="6"/>
  <c r="T154" i="6"/>
  <c r="AG154" i="6"/>
  <c r="AG168" i="6"/>
  <c r="T153" i="6"/>
  <c r="Z162" i="6"/>
  <c r="AG155" i="6"/>
  <c r="Z152" i="6"/>
  <c r="AE152" i="6"/>
  <c r="AG152" i="6" s="1"/>
  <c r="Z154" i="6"/>
  <c r="T155" i="6"/>
  <c r="Z153" i="6"/>
  <c r="Z167" i="6"/>
  <c r="Z166" i="6"/>
  <c r="Z156" i="6"/>
  <c r="AG165" i="6"/>
  <c r="AG153" i="6"/>
  <c r="T167" i="6"/>
  <c r="T152" i="6"/>
  <c r="AE166" i="6"/>
  <c r="AG166" i="6" s="1"/>
  <c r="Z161" i="6"/>
  <c r="Z159" i="6"/>
  <c r="T166" i="6"/>
  <c r="S170" i="6"/>
  <c r="V170" i="6" s="1"/>
  <c r="S169" i="6"/>
  <c r="R170" i="6"/>
  <c r="AE170" i="6" s="1"/>
  <c r="R169" i="6"/>
  <c r="AE169" i="6" s="1"/>
  <c r="M171" i="6"/>
  <c r="P170" i="6"/>
  <c r="P169" i="6"/>
  <c r="V10" i="6"/>
  <c r="W10" i="6" s="1"/>
  <c r="V13" i="6"/>
  <c r="AF13" i="6" s="1"/>
  <c r="V20" i="6"/>
  <c r="V23" i="6"/>
  <c r="AF23" i="6" s="1"/>
  <c r="V31" i="6"/>
  <c r="W31" i="6" s="1"/>
  <c r="V34" i="6"/>
  <c r="W34" i="6" s="1"/>
  <c r="U130" i="6"/>
  <c r="P152" i="6"/>
  <c r="P153" i="6"/>
  <c r="P154" i="6"/>
  <c r="P155" i="6"/>
  <c r="S156" i="6"/>
  <c r="R156" i="6"/>
  <c r="AE156" i="6" s="1"/>
  <c r="AG156" i="6" s="1"/>
  <c r="P156" i="6"/>
  <c r="P163" i="6"/>
  <c r="S163" i="6"/>
  <c r="P162" i="6"/>
  <c r="S162" i="6"/>
  <c r="P161" i="6"/>
  <c r="S161" i="6"/>
  <c r="P160" i="6"/>
  <c r="S160" i="6"/>
  <c r="R163" i="6"/>
  <c r="AE163" i="6" s="1"/>
  <c r="AG163" i="6" s="1"/>
  <c r="R162" i="6"/>
  <c r="AE162" i="6" s="1"/>
  <c r="AG162" i="6" s="1"/>
  <c r="R161" i="6"/>
  <c r="AE161" i="6" s="1"/>
  <c r="AG161" i="6" s="1"/>
  <c r="R160" i="6"/>
  <c r="AE160" i="6" s="1"/>
  <c r="AG160" i="6" s="1"/>
  <c r="S164" i="6"/>
  <c r="R164" i="6"/>
  <c r="AE164" i="6" s="1"/>
  <c r="AG164" i="6" s="1"/>
  <c r="P164" i="6"/>
  <c r="R4" i="6"/>
  <c r="AE4" i="6" s="1"/>
  <c r="S4" i="6"/>
  <c r="V4" i="6" s="1"/>
  <c r="W4" i="6" s="1"/>
  <c r="R5" i="6"/>
  <c r="AE5" i="6" s="1"/>
  <c r="S5" i="6"/>
  <c r="V5" i="6" s="1"/>
  <c r="W5" i="6" s="1"/>
  <c r="R6" i="6"/>
  <c r="AE6" i="6" s="1"/>
  <c r="S6" i="6"/>
  <c r="V6" i="6" s="1"/>
  <c r="R7" i="6"/>
  <c r="AE7" i="6" s="1"/>
  <c r="S7" i="6"/>
  <c r="V7" i="6" s="1"/>
  <c r="R8" i="6"/>
  <c r="AE8" i="6" s="1"/>
  <c r="S8" i="6"/>
  <c r="V8" i="6" s="1"/>
  <c r="R9" i="6"/>
  <c r="AE9" i="6" s="1"/>
  <c r="S9" i="6"/>
  <c r="V9" i="6" s="1"/>
  <c r="R11" i="6"/>
  <c r="AE11" i="6" s="1"/>
  <c r="S11" i="6"/>
  <c r="V11" i="6" s="1"/>
  <c r="AF11" i="6" s="1"/>
  <c r="R12" i="6"/>
  <c r="AE12" i="6" s="1"/>
  <c r="S12" i="6"/>
  <c r="V12" i="6" s="1"/>
  <c r="R14" i="6"/>
  <c r="AE14" i="6" s="1"/>
  <c r="S14" i="6"/>
  <c r="V14" i="6" s="1"/>
  <c r="W14" i="6" s="1"/>
  <c r="R15" i="6"/>
  <c r="AE15" i="6" s="1"/>
  <c r="S15" i="6"/>
  <c r="V15" i="6" s="1"/>
  <c r="W15" i="6" s="1"/>
  <c r="R16" i="6"/>
  <c r="AE16" i="6" s="1"/>
  <c r="S16" i="6"/>
  <c r="V16" i="6" s="1"/>
  <c r="AF16" i="6" s="1"/>
  <c r="R17" i="6"/>
  <c r="AE17" i="6" s="1"/>
  <c r="S17" i="6"/>
  <c r="V17" i="6" s="1"/>
  <c r="R18" i="6"/>
  <c r="AE18" i="6" s="1"/>
  <c r="S18" i="6"/>
  <c r="V18" i="6" s="1"/>
  <c r="R19" i="6"/>
  <c r="AE19" i="6" s="1"/>
  <c r="S19" i="6"/>
  <c r="V19" i="6" s="1"/>
  <c r="W19" i="6" s="1"/>
  <c r="R21" i="6"/>
  <c r="AE21" i="6" s="1"/>
  <c r="S21" i="6"/>
  <c r="V21" i="6" s="1"/>
  <c r="R22" i="6"/>
  <c r="AE22" i="6" s="1"/>
  <c r="S22" i="6"/>
  <c r="V22" i="6" s="1"/>
  <c r="R24" i="6"/>
  <c r="AE24" i="6" s="1"/>
  <c r="S24" i="6"/>
  <c r="V24" i="6" s="1"/>
  <c r="R25" i="6"/>
  <c r="AE25" i="6" s="1"/>
  <c r="S25" i="6"/>
  <c r="V25" i="6" s="1"/>
  <c r="AF25" i="6" s="1"/>
  <c r="R26" i="6"/>
  <c r="AE26" i="6" s="1"/>
  <c r="S26" i="6"/>
  <c r="V26" i="6" s="1"/>
  <c r="R32" i="6"/>
  <c r="AE32" i="6" s="1"/>
  <c r="S32" i="6"/>
  <c r="V32" i="6" s="1"/>
  <c r="W32" i="6" s="1"/>
  <c r="R33" i="6"/>
  <c r="AE33" i="6" s="1"/>
  <c r="S33" i="6"/>
  <c r="V33" i="6" s="1"/>
  <c r="R35" i="6"/>
  <c r="AE35" i="6" s="1"/>
  <c r="S35" i="6"/>
  <c r="V35" i="6" s="1"/>
  <c r="AF35" i="6" s="1"/>
  <c r="R36" i="6"/>
  <c r="AE36" i="6" s="1"/>
  <c r="S36" i="6"/>
  <c r="V36" i="6" s="1"/>
  <c r="AF36" i="6" s="1"/>
  <c r="R37" i="6"/>
  <c r="AE37" i="6" s="1"/>
  <c r="S37" i="6"/>
  <c r="V37" i="6" s="1"/>
  <c r="R38" i="6"/>
  <c r="AE38" i="6" s="1"/>
  <c r="S38" i="6"/>
  <c r="V38" i="6" s="1"/>
  <c r="R39" i="6"/>
  <c r="AE39" i="6" s="1"/>
  <c r="S39" i="6"/>
  <c r="V39" i="6" s="1"/>
  <c r="R40" i="6"/>
  <c r="AE40" i="6" s="1"/>
  <c r="S40" i="6"/>
  <c r="V40" i="6" s="1"/>
  <c r="W40" i="6" s="1"/>
  <c r="R41" i="6"/>
  <c r="AE41" i="6" s="1"/>
  <c r="S41" i="6"/>
  <c r="V41" i="6" s="1"/>
  <c r="AF41" i="6" s="1"/>
  <c r="R42" i="6"/>
  <c r="AE42" i="6" s="1"/>
  <c r="S42" i="6"/>
  <c r="V42" i="6" s="1"/>
  <c r="AF42" i="6" s="1"/>
  <c r="R43" i="6"/>
  <c r="AE43" i="6" s="1"/>
  <c r="S43" i="6"/>
  <c r="V43" i="6" s="1"/>
  <c r="AF43" i="6" s="1"/>
  <c r="R44" i="6"/>
  <c r="AE44" i="6" s="1"/>
  <c r="S44" i="6"/>
  <c r="V44" i="6" s="1"/>
  <c r="W44" i="6" s="1"/>
  <c r="R45" i="6"/>
  <c r="AE45" i="6" s="1"/>
  <c r="S45" i="6"/>
  <c r="V45" i="6" s="1"/>
  <c r="W45" i="6" s="1"/>
  <c r="R46" i="6"/>
  <c r="AE46" i="6" s="1"/>
  <c r="S46" i="6"/>
  <c r="V46" i="6" s="1"/>
  <c r="R47" i="6"/>
  <c r="AE47" i="6" s="1"/>
  <c r="S47" i="6"/>
  <c r="V47" i="6" s="1"/>
  <c r="R48" i="6"/>
  <c r="AE48" i="6" s="1"/>
  <c r="S48" i="6"/>
  <c r="V48" i="6" s="1"/>
  <c r="R49" i="6"/>
  <c r="AE49" i="6" s="1"/>
  <c r="S49" i="6"/>
  <c r="V49" i="6" s="1"/>
  <c r="AF49" i="6" s="1"/>
  <c r="R50" i="6"/>
  <c r="AE50" i="6" s="1"/>
  <c r="S50" i="6"/>
  <c r="V50" i="6" s="1"/>
  <c r="AF50" i="6" s="1"/>
  <c r="R51" i="6"/>
  <c r="AE51" i="6" s="1"/>
  <c r="S51" i="6"/>
  <c r="V51" i="6" s="1"/>
  <c r="R52" i="6"/>
  <c r="AE52" i="6" s="1"/>
  <c r="S52" i="6"/>
  <c r="V52" i="6" s="1"/>
  <c r="R53" i="6"/>
  <c r="AE53" i="6" s="1"/>
  <c r="S53" i="6"/>
  <c r="V53" i="6" s="1"/>
  <c r="W53" i="6" s="1"/>
  <c r="R54" i="6"/>
  <c r="AE54" i="6" s="1"/>
  <c r="S54" i="6"/>
  <c r="V54" i="6" s="1"/>
  <c r="W54" i="6" s="1"/>
  <c r="R55" i="6"/>
  <c r="AE55" i="6" s="1"/>
  <c r="S55" i="6"/>
  <c r="V55" i="6" s="1"/>
  <c r="R56" i="6"/>
  <c r="AE56" i="6" s="1"/>
  <c r="S56" i="6"/>
  <c r="V56" i="6" s="1"/>
  <c r="AF56" i="6" s="1"/>
  <c r="R62" i="6"/>
  <c r="AE62" i="6" s="1"/>
  <c r="S62" i="6"/>
  <c r="V62" i="6" s="1"/>
  <c r="R63" i="6"/>
  <c r="AE63" i="6" s="1"/>
  <c r="S63" i="6"/>
  <c r="V63" i="6" s="1"/>
  <c r="R64" i="6"/>
  <c r="AE64" i="6" s="1"/>
  <c r="S64" i="6"/>
  <c r="V64" i="6" s="1"/>
  <c r="R65" i="6"/>
  <c r="AE65" i="6" s="1"/>
  <c r="S65" i="6"/>
  <c r="V65" i="6" s="1"/>
  <c r="R66" i="6"/>
  <c r="AE66" i="6" s="1"/>
  <c r="S66" i="6"/>
  <c r="V66" i="6" s="1"/>
  <c r="R67" i="6"/>
  <c r="AE67" i="6" s="1"/>
  <c r="S67" i="6"/>
  <c r="V67" i="6" s="1"/>
  <c r="R68" i="6"/>
  <c r="AE68" i="6" s="1"/>
  <c r="S68" i="6"/>
  <c r="V68" i="6" s="1"/>
  <c r="R69" i="6"/>
  <c r="AE69" i="6" s="1"/>
  <c r="S69" i="6"/>
  <c r="V69" i="6" s="1"/>
  <c r="R70" i="6"/>
  <c r="AE70" i="6" s="1"/>
  <c r="S70" i="6"/>
  <c r="V70" i="6" s="1"/>
  <c r="R71" i="6"/>
  <c r="AE71" i="6" s="1"/>
  <c r="S71" i="6"/>
  <c r="V71" i="6" s="1"/>
  <c r="R72" i="6"/>
  <c r="AE72" i="6" s="1"/>
  <c r="S72" i="6"/>
  <c r="V72" i="6" s="1"/>
  <c r="W72" i="6" s="1"/>
  <c r="R73" i="6"/>
  <c r="AE73" i="6" s="1"/>
  <c r="S73" i="6"/>
  <c r="V73" i="6" s="1"/>
  <c r="R74" i="6"/>
  <c r="AE74" i="6" s="1"/>
  <c r="S74" i="6"/>
  <c r="V74" i="6" s="1"/>
  <c r="R75" i="6"/>
  <c r="AE75" i="6" s="1"/>
  <c r="S75" i="6"/>
  <c r="V75" i="6" s="1"/>
  <c r="R76" i="6"/>
  <c r="AE76" i="6" s="1"/>
  <c r="S76" i="6"/>
  <c r="V76" i="6" s="1"/>
  <c r="R77" i="6"/>
  <c r="AE77" i="6" s="1"/>
  <c r="S77" i="6"/>
  <c r="V77" i="6" s="1"/>
  <c r="R78" i="6"/>
  <c r="AE78" i="6" s="1"/>
  <c r="S78" i="6"/>
  <c r="V78" i="6" s="1"/>
  <c r="R79" i="6"/>
  <c r="AE79" i="6" s="1"/>
  <c r="S79" i="6"/>
  <c r="V79" i="6" s="1"/>
  <c r="R80" i="6"/>
  <c r="AE80" i="6" s="1"/>
  <c r="S80" i="6"/>
  <c r="V80" i="6" s="1"/>
  <c r="R81" i="6"/>
  <c r="AE81" i="6" s="1"/>
  <c r="S81" i="6"/>
  <c r="V81" i="6" s="1"/>
  <c r="W81" i="6" s="1"/>
  <c r="R82" i="6"/>
  <c r="AE82" i="6" s="1"/>
  <c r="S82" i="6"/>
  <c r="V82" i="6" s="1"/>
  <c r="AF82" i="6" s="1"/>
  <c r="R83" i="6"/>
  <c r="AE83" i="6" s="1"/>
  <c r="S83" i="6"/>
  <c r="V83" i="6" s="1"/>
  <c r="AF83" i="6" s="1"/>
  <c r="R84" i="6"/>
  <c r="AE84" i="6" s="1"/>
  <c r="S84" i="6"/>
  <c r="V84" i="6" s="1"/>
  <c r="R85" i="6"/>
  <c r="AE85" i="6" s="1"/>
  <c r="S85" i="6"/>
  <c r="V85" i="6" s="1"/>
  <c r="W85" i="6" s="1"/>
  <c r="R86" i="6"/>
  <c r="AE86" i="6" s="1"/>
  <c r="S86" i="6"/>
  <c r="V86" i="6" s="1"/>
  <c r="W86" i="6" s="1"/>
  <c r="R91" i="6"/>
  <c r="AE91" i="6" s="1"/>
  <c r="S91" i="6"/>
  <c r="V91" i="6" s="1"/>
  <c r="R92" i="6"/>
  <c r="AE92" i="6" s="1"/>
  <c r="S92" i="6"/>
  <c r="V92" i="6" s="1"/>
  <c r="R93" i="6"/>
  <c r="AE93" i="6" s="1"/>
  <c r="S93" i="6"/>
  <c r="V93" i="6" s="1"/>
  <c r="R94" i="6"/>
  <c r="AE94" i="6" s="1"/>
  <c r="S94" i="6"/>
  <c r="V94" i="6" s="1"/>
  <c r="AF94" i="6" s="1"/>
  <c r="R95" i="6"/>
  <c r="AE95" i="6" s="1"/>
  <c r="S95" i="6"/>
  <c r="V95" i="6" s="1"/>
  <c r="W95" i="6" s="1"/>
  <c r="R96" i="6"/>
  <c r="AE96" i="6" s="1"/>
  <c r="S96" i="6"/>
  <c r="V96" i="6" s="1"/>
  <c r="R97" i="6"/>
  <c r="AE97" i="6" s="1"/>
  <c r="S97" i="6"/>
  <c r="V97" i="6" s="1"/>
  <c r="R98" i="6"/>
  <c r="AE98" i="6" s="1"/>
  <c r="S98" i="6"/>
  <c r="V98" i="6" s="1"/>
  <c r="W98" i="6" s="1"/>
  <c r="R99" i="6"/>
  <c r="AE99" i="6" s="1"/>
  <c r="S99" i="6"/>
  <c r="V99" i="6" s="1"/>
  <c r="R100" i="6"/>
  <c r="AE100" i="6" s="1"/>
  <c r="S100" i="6"/>
  <c r="V100" i="6" s="1"/>
  <c r="AF100" i="6" s="1"/>
  <c r="R101" i="6"/>
  <c r="AE101" i="6" s="1"/>
  <c r="S101" i="6"/>
  <c r="V101" i="6" s="1"/>
  <c r="AF101" i="6" s="1"/>
  <c r="R102" i="6"/>
  <c r="AE102" i="6" s="1"/>
  <c r="S102" i="6"/>
  <c r="V102" i="6" s="1"/>
  <c r="R103" i="6"/>
  <c r="AE103" i="6" s="1"/>
  <c r="S103" i="6"/>
  <c r="V103" i="6" s="1"/>
  <c r="W103" i="6" s="1"/>
  <c r="R104" i="6"/>
  <c r="AE104" i="6" s="1"/>
  <c r="S104" i="6"/>
  <c r="V104" i="6" s="1"/>
  <c r="R105" i="6"/>
  <c r="AE105" i="6" s="1"/>
  <c r="S105" i="6"/>
  <c r="V105" i="6" s="1"/>
  <c r="AF105" i="6" s="1"/>
  <c r="R106" i="6"/>
  <c r="AE106" i="6" s="1"/>
  <c r="S106" i="6"/>
  <c r="V106" i="6" s="1"/>
  <c r="R107" i="6"/>
  <c r="AE107" i="6" s="1"/>
  <c r="S107" i="6"/>
  <c r="V107" i="6" s="1"/>
  <c r="AF107" i="6" s="1"/>
  <c r="R108" i="6"/>
  <c r="AE108" i="6" s="1"/>
  <c r="S108" i="6"/>
  <c r="V108" i="6" s="1"/>
  <c r="R109" i="6"/>
  <c r="AE109" i="6" s="1"/>
  <c r="S109" i="6"/>
  <c r="V109" i="6" s="1"/>
  <c r="R110" i="6"/>
  <c r="AE110" i="6" s="1"/>
  <c r="S110" i="6"/>
  <c r="V110" i="6" s="1"/>
  <c r="R111" i="6"/>
  <c r="AE111" i="6" s="1"/>
  <c r="S111" i="6"/>
  <c r="V111" i="6" s="1"/>
  <c r="R112" i="6"/>
  <c r="AE112" i="6" s="1"/>
  <c r="S112" i="6"/>
  <c r="V112" i="6" s="1"/>
  <c r="W112" i="6" s="1"/>
  <c r="R113" i="6"/>
  <c r="AE113" i="6" s="1"/>
  <c r="S113" i="6"/>
  <c r="V113" i="6" s="1"/>
  <c r="R114" i="6"/>
  <c r="AE114" i="6" s="1"/>
  <c r="S114" i="6"/>
  <c r="V114" i="6" s="1"/>
  <c r="R115" i="6"/>
  <c r="AE115" i="6" s="1"/>
  <c r="S115" i="6"/>
  <c r="V115" i="6" s="1"/>
  <c r="R116" i="6"/>
  <c r="AE116" i="6" s="1"/>
  <c r="S116" i="6"/>
  <c r="V116" i="6" s="1"/>
  <c r="AF116" i="6" s="1"/>
  <c r="R117" i="6"/>
  <c r="AE117" i="6" s="1"/>
  <c r="S117" i="6"/>
  <c r="V117" i="6" s="1"/>
  <c r="W117" i="6" s="1"/>
  <c r="R118" i="6"/>
  <c r="AE118" i="6" s="1"/>
  <c r="S118" i="6"/>
  <c r="V118" i="6" s="1"/>
  <c r="R124" i="6"/>
  <c r="AE124" i="6" s="1"/>
  <c r="S124" i="6"/>
  <c r="V124" i="6" s="1"/>
  <c r="R125" i="6"/>
  <c r="AE125" i="6" s="1"/>
  <c r="S125" i="6"/>
  <c r="V125" i="6" s="1"/>
  <c r="R126" i="6"/>
  <c r="AE126" i="6" s="1"/>
  <c r="S126" i="6"/>
  <c r="V126" i="6" s="1"/>
  <c r="W126" i="6" s="1"/>
  <c r="R127" i="6"/>
  <c r="AE127" i="6" s="1"/>
  <c r="S127" i="6"/>
  <c r="V127" i="6" s="1"/>
  <c r="R128" i="6"/>
  <c r="AE128" i="6" s="1"/>
  <c r="S128" i="6"/>
  <c r="V128" i="6" s="1"/>
  <c r="AF128" i="6" s="1"/>
  <c r="R129" i="6"/>
  <c r="AE129" i="6" s="1"/>
  <c r="S129" i="6"/>
  <c r="V129" i="6" s="1"/>
  <c r="R130" i="6"/>
  <c r="S130" i="6"/>
  <c r="V130" i="6" s="1"/>
  <c r="W130" i="6" s="1"/>
  <c r="R131" i="6"/>
  <c r="AE131" i="6" s="1"/>
  <c r="S131" i="6"/>
  <c r="V131" i="6" s="1"/>
  <c r="R132" i="6"/>
  <c r="AE132" i="6" s="1"/>
  <c r="S132" i="6"/>
  <c r="V132" i="6" s="1"/>
  <c r="R133" i="6"/>
  <c r="AE133" i="6" s="1"/>
  <c r="S133" i="6"/>
  <c r="V133" i="6" s="1"/>
  <c r="R134" i="6"/>
  <c r="AE134" i="6" s="1"/>
  <c r="S134" i="6"/>
  <c r="V134" i="6" s="1"/>
  <c r="R135" i="6"/>
  <c r="AE135" i="6" s="1"/>
  <c r="S135" i="6"/>
  <c r="V135" i="6" s="1"/>
  <c r="R136" i="6"/>
  <c r="AE136" i="6" s="1"/>
  <c r="S136" i="6"/>
  <c r="V136" i="6" s="1"/>
  <c r="R137" i="6"/>
  <c r="AE137" i="6" s="1"/>
  <c r="S137" i="6"/>
  <c r="V137" i="6" s="1"/>
  <c r="R138" i="6"/>
  <c r="AE138" i="6" s="1"/>
  <c r="S138" i="6"/>
  <c r="V138" i="6" s="1"/>
  <c r="W138" i="6" s="1"/>
  <c r="R139" i="6"/>
  <c r="AE139" i="6" s="1"/>
  <c r="S139" i="6"/>
  <c r="V139" i="6" s="1"/>
  <c r="W139" i="6" s="1"/>
  <c r="R140" i="6"/>
  <c r="AE140" i="6" s="1"/>
  <c r="S140" i="6"/>
  <c r="V140" i="6" s="1"/>
  <c r="R141" i="6"/>
  <c r="AE141" i="6" s="1"/>
  <c r="S141" i="6"/>
  <c r="V141" i="6" s="1"/>
  <c r="R142" i="6"/>
  <c r="AE142" i="6" s="1"/>
  <c r="S142" i="6"/>
  <c r="V142" i="6" s="1"/>
  <c r="AF142" i="6" s="1"/>
  <c r="R143" i="6"/>
  <c r="AE143" i="6" s="1"/>
  <c r="S143" i="6"/>
  <c r="V143" i="6" s="1"/>
  <c r="W143" i="6" s="1"/>
  <c r="R144" i="6"/>
  <c r="AE144" i="6" s="1"/>
  <c r="S144" i="6"/>
  <c r="V144" i="6" s="1"/>
  <c r="W144" i="6" s="1"/>
  <c r="R145" i="6"/>
  <c r="AE145" i="6" s="1"/>
  <c r="S145" i="6"/>
  <c r="V145" i="6" s="1"/>
  <c r="R146" i="6"/>
  <c r="AE146" i="6" s="1"/>
  <c r="S146" i="6"/>
  <c r="V146" i="6" s="1"/>
  <c r="R147" i="6"/>
  <c r="AE147" i="6" s="1"/>
  <c r="S147" i="6"/>
  <c r="V147" i="6" s="1"/>
  <c r="W147" i="6" s="1"/>
  <c r="R148" i="6"/>
  <c r="AE148" i="6" s="1"/>
  <c r="S148" i="6"/>
  <c r="V148" i="6" s="1"/>
  <c r="R149" i="6"/>
  <c r="AE149" i="6" s="1"/>
  <c r="S149" i="6"/>
  <c r="V149" i="6" s="1"/>
  <c r="R150" i="6"/>
  <c r="AE150" i="6" s="1"/>
  <c r="S150" i="6"/>
  <c r="V150" i="6" s="1"/>
  <c r="R151" i="6"/>
  <c r="AE151" i="6" s="1"/>
  <c r="AG151" i="6" s="1"/>
  <c r="S151" i="6"/>
  <c r="R157" i="6"/>
  <c r="AE157" i="6" s="1"/>
  <c r="AG157" i="6" s="1"/>
  <c r="S157" i="6"/>
  <c r="R158" i="6"/>
  <c r="AE158" i="6" s="1"/>
  <c r="AG158" i="6" s="1"/>
  <c r="S158" i="6"/>
  <c r="R159" i="6"/>
  <c r="AE159" i="6" s="1"/>
  <c r="AG159" i="6" s="1"/>
  <c r="S159" i="6"/>
  <c r="P157" i="6"/>
  <c r="P158" i="6"/>
  <c r="P159" i="6"/>
  <c r="Z255" i="6"/>
  <c r="M255" i="6"/>
  <c r="B41" i="6"/>
  <c r="AE162" i="5"/>
  <c r="V162" i="5"/>
  <c r="W162" i="5" s="1"/>
  <c r="R163" i="5"/>
  <c r="AE163" i="5" s="1"/>
  <c r="S163" i="5"/>
  <c r="V163" i="5" s="1"/>
  <c r="P163" i="5"/>
  <c r="R5" i="5"/>
  <c r="AE5" i="5" s="1"/>
  <c r="S5" i="5"/>
  <c r="R6" i="5"/>
  <c r="AE6" i="5" s="1"/>
  <c r="S6" i="5"/>
  <c r="R7" i="5"/>
  <c r="AE7" i="5" s="1"/>
  <c r="S7" i="5"/>
  <c r="R8" i="5"/>
  <c r="AE8" i="5" s="1"/>
  <c r="S8" i="5"/>
  <c r="V8" i="5" s="1"/>
  <c r="AF8" i="5" s="1"/>
  <c r="R9" i="5"/>
  <c r="AE9" i="5" s="1"/>
  <c r="S9" i="5"/>
  <c r="R10" i="5"/>
  <c r="AE10" i="5" s="1"/>
  <c r="S10" i="5"/>
  <c r="R11" i="5"/>
  <c r="S11" i="5"/>
  <c r="V11" i="5" s="1"/>
  <c r="W11" i="5" s="1"/>
  <c r="R12" i="5"/>
  <c r="AE12" i="5" s="1"/>
  <c r="S12" i="5"/>
  <c r="R13" i="5"/>
  <c r="AE13" i="5" s="1"/>
  <c r="S13" i="5"/>
  <c r="R14" i="5"/>
  <c r="AE14" i="5" s="1"/>
  <c r="S14" i="5"/>
  <c r="R15" i="5"/>
  <c r="AE15" i="5" s="1"/>
  <c r="S15" i="5"/>
  <c r="V15" i="5" s="1"/>
  <c r="W15" i="5" s="1"/>
  <c r="R16" i="5"/>
  <c r="AE16" i="5" s="1"/>
  <c r="S16" i="5"/>
  <c r="R17" i="5"/>
  <c r="AE17" i="5" s="1"/>
  <c r="S17" i="5"/>
  <c r="R18" i="5"/>
  <c r="AE18" i="5" s="1"/>
  <c r="S18" i="5"/>
  <c r="R19" i="5"/>
  <c r="AE19" i="5" s="1"/>
  <c r="S19" i="5"/>
  <c r="V19" i="5" s="1"/>
  <c r="AF19" i="5" s="1"/>
  <c r="R20" i="5"/>
  <c r="AE20" i="5" s="1"/>
  <c r="S20" i="5"/>
  <c r="R21" i="5"/>
  <c r="AE21" i="5" s="1"/>
  <c r="S21" i="5"/>
  <c r="V21" i="5" s="1"/>
  <c r="R22" i="5"/>
  <c r="AE22" i="5" s="1"/>
  <c r="S22" i="5"/>
  <c r="R23" i="5"/>
  <c r="AE23" i="5" s="1"/>
  <c r="S23" i="5"/>
  <c r="R24" i="5"/>
  <c r="AE24" i="5" s="1"/>
  <c r="S24" i="5"/>
  <c r="V24" i="5" s="1"/>
  <c r="R25" i="5"/>
  <c r="AE25" i="5" s="1"/>
  <c r="S25" i="5"/>
  <c r="R26" i="5"/>
  <c r="AE26" i="5" s="1"/>
  <c r="S26" i="5"/>
  <c r="V26" i="5" s="1"/>
  <c r="AF26" i="5" s="1"/>
  <c r="R27" i="5"/>
  <c r="AE27" i="5" s="1"/>
  <c r="S27" i="5"/>
  <c r="V27" i="5" s="1"/>
  <c r="R28" i="5"/>
  <c r="AE28" i="5" s="1"/>
  <c r="S28" i="5"/>
  <c r="V28" i="5" s="1"/>
  <c r="R29" i="5"/>
  <c r="AE29" i="5" s="1"/>
  <c r="S29" i="5"/>
  <c r="R32" i="5"/>
  <c r="AE32" i="5" s="1"/>
  <c r="S32" i="5"/>
  <c r="T32" i="5" s="1"/>
  <c r="R33" i="5"/>
  <c r="AE33" i="5" s="1"/>
  <c r="S33" i="5"/>
  <c r="V33" i="5" s="1"/>
  <c r="W33" i="5" s="1"/>
  <c r="R34" i="5"/>
  <c r="AE34" i="5" s="1"/>
  <c r="S34" i="5"/>
  <c r="V34" i="5" s="1"/>
  <c r="R35" i="5"/>
  <c r="AE35" i="5" s="1"/>
  <c r="S35" i="5"/>
  <c r="R36" i="5"/>
  <c r="AE36" i="5" s="1"/>
  <c r="S36" i="5"/>
  <c r="R37" i="5"/>
  <c r="AE37" i="5" s="1"/>
  <c r="S37" i="5"/>
  <c r="V37" i="5" s="1"/>
  <c r="AF37" i="5" s="1"/>
  <c r="R38" i="5"/>
  <c r="AE38" i="5" s="1"/>
  <c r="S38" i="5"/>
  <c r="V38" i="5" s="1"/>
  <c r="R39" i="5"/>
  <c r="AE39" i="5" s="1"/>
  <c r="S39" i="5"/>
  <c r="R40" i="5"/>
  <c r="AE40" i="5" s="1"/>
  <c r="S40" i="5"/>
  <c r="V40" i="5" s="1"/>
  <c r="R41" i="5"/>
  <c r="AE41" i="5" s="1"/>
  <c r="S41" i="5"/>
  <c r="V41" i="5" s="1"/>
  <c r="W41" i="5" s="1"/>
  <c r="T41" i="5"/>
  <c r="R42" i="5"/>
  <c r="AE42" i="5" s="1"/>
  <c r="S42" i="5"/>
  <c r="R43" i="5"/>
  <c r="AE43" i="5" s="1"/>
  <c r="S43" i="5"/>
  <c r="R44" i="5"/>
  <c r="AE44" i="5" s="1"/>
  <c r="S44" i="5"/>
  <c r="R45" i="5"/>
  <c r="AE45" i="5" s="1"/>
  <c r="S45" i="5"/>
  <c r="R46" i="5"/>
  <c r="AE46" i="5" s="1"/>
  <c r="S46" i="5"/>
  <c r="V46" i="5" s="1"/>
  <c r="R47" i="5"/>
  <c r="AE47" i="5" s="1"/>
  <c r="S47" i="5"/>
  <c r="V47" i="5" s="1"/>
  <c r="R48" i="5"/>
  <c r="AE48" i="5" s="1"/>
  <c r="S48" i="5"/>
  <c r="R49" i="5"/>
  <c r="AE49" i="5" s="1"/>
  <c r="S49" i="5"/>
  <c r="R50" i="5"/>
  <c r="S50" i="5"/>
  <c r="V50" i="5" s="1"/>
  <c r="AF50" i="5" s="1"/>
  <c r="R51" i="5"/>
  <c r="AE51" i="5" s="1"/>
  <c r="S51" i="5"/>
  <c r="R52" i="5"/>
  <c r="AE52" i="5" s="1"/>
  <c r="S52" i="5"/>
  <c r="V52" i="5" s="1"/>
  <c r="R53" i="5"/>
  <c r="AE53" i="5" s="1"/>
  <c r="S53" i="5"/>
  <c r="R54" i="5"/>
  <c r="S54" i="5"/>
  <c r="V54" i="5" s="1"/>
  <c r="R55" i="5"/>
  <c r="AE55" i="5" s="1"/>
  <c r="S55" i="5"/>
  <c r="R56" i="5"/>
  <c r="AE56" i="5" s="1"/>
  <c r="S56" i="5"/>
  <c r="R57" i="5"/>
  <c r="AE57" i="5" s="1"/>
  <c r="S57" i="5"/>
  <c r="V57" i="5" s="1"/>
  <c r="R58" i="5"/>
  <c r="AE58" i="5" s="1"/>
  <c r="S58" i="5"/>
  <c r="V58" i="5" s="1"/>
  <c r="R59" i="5"/>
  <c r="AE59" i="5" s="1"/>
  <c r="S59" i="5"/>
  <c r="R60" i="5"/>
  <c r="AE60" i="5" s="1"/>
  <c r="S60" i="5"/>
  <c r="R63" i="5"/>
  <c r="S63" i="5"/>
  <c r="V63" i="5" s="1"/>
  <c r="R64" i="5"/>
  <c r="AE64" i="5" s="1"/>
  <c r="S64" i="5"/>
  <c r="V64" i="5" s="1"/>
  <c r="R65" i="5"/>
  <c r="AE65" i="5" s="1"/>
  <c r="S65" i="5"/>
  <c r="V65" i="5" s="1"/>
  <c r="W65" i="5" s="1"/>
  <c r="R66" i="5"/>
  <c r="AE66" i="5" s="1"/>
  <c r="S66" i="5"/>
  <c r="R67" i="5"/>
  <c r="AE67" i="5" s="1"/>
  <c r="S67" i="5"/>
  <c r="V67" i="5" s="1"/>
  <c r="R68" i="5"/>
  <c r="AE68" i="5" s="1"/>
  <c r="S68" i="5"/>
  <c r="R69" i="5"/>
  <c r="AE69" i="5" s="1"/>
  <c r="S69" i="5"/>
  <c r="R70" i="5"/>
  <c r="AE70" i="5" s="1"/>
  <c r="S70" i="5"/>
  <c r="R71" i="5"/>
  <c r="AE71" i="5" s="1"/>
  <c r="S71" i="5"/>
  <c r="R72" i="5"/>
  <c r="AE72" i="5" s="1"/>
  <c r="S72" i="5"/>
  <c r="V72" i="5" s="1"/>
  <c r="AF72" i="5" s="1"/>
  <c r="R73" i="5"/>
  <c r="AE73" i="5" s="1"/>
  <c r="S73" i="5"/>
  <c r="V73" i="5" s="1"/>
  <c r="R74" i="5"/>
  <c r="AE74" i="5" s="1"/>
  <c r="S74" i="5"/>
  <c r="V74" i="5" s="1"/>
  <c r="R75" i="5"/>
  <c r="AE75" i="5" s="1"/>
  <c r="S75" i="5"/>
  <c r="R76" i="5"/>
  <c r="AE76" i="5" s="1"/>
  <c r="S76" i="5"/>
  <c r="V76" i="5" s="1"/>
  <c r="R77" i="5"/>
  <c r="AE77" i="5" s="1"/>
  <c r="S77" i="5"/>
  <c r="R78" i="5"/>
  <c r="AE78" i="5" s="1"/>
  <c r="S78" i="5"/>
  <c r="V78" i="5" s="1"/>
  <c r="R79" i="5"/>
  <c r="AE79" i="5" s="1"/>
  <c r="S79" i="5"/>
  <c r="V79" i="5" s="1"/>
  <c r="R80" i="5"/>
  <c r="S80" i="5"/>
  <c r="V80" i="5" s="1"/>
  <c r="R81" i="5"/>
  <c r="AE81" i="5" s="1"/>
  <c r="S81" i="5"/>
  <c r="R82" i="5"/>
  <c r="AE82" i="5" s="1"/>
  <c r="S82" i="5"/>
  <c r="R83" i="5"/>
  <c r="AE83" i="5" s="1"/>
  <c r="S83" i="5"/>
  <c r="V83" i="5" s="1"/>
  <c r="AF83" i="5" s="1"/>
  <c r="R84" i="5"/>
  <c r="AE84" i="5" s="1"/>
  <c r="S84" i="5"/>
  <c r="V84" i="5" s="1"/>
  <c r="AF84" i="5" s="1"/>
  <c r="R85" i="5"/>
  <c r="AE85" i="5" s="1"/>
  <c r="S85" i="5"/>
  <c r="V85" i="5" s="1"/>
  <c r="AF85" i="5" s="1"/>
  <c r="R86" i="5"/>
  <c r="AE86" i="5" s="1"/>
  <c r="S86" i="5"/>
  <c r="R87" i="5"/>
  <c r="AE87" i="5" s="1"/>
  <c r="S87" i="5"/>
  <c r="V87" i="5" s="1"/>
  <c r="R88" i="5"/>
  <c r="AE88" i="5" s="1"/>
  <c r="S88" i="5"/>
  <c r="V88" i="5" s="1"/>
  <c r="R89" i="5"/>
  <c r="AE89" i="5" s="1"/>
  <c r="S89" i="5"/>
  <c r="R92" i="5"/>
  <c r="AE92" i="5" s="1"/>
  <c r="S92" i="5"/>
  <c r="R93" i="5"/>
  <c r="AE93" i="5" s="1"/>
  <c r="S93" i="5"/>
  <c r="V93" i="5" s="1"/>
  <c r="R94" i="5"/>
  <c r="AE94" i="5" s="1"/>
  <c r="S94" i="5"/>
  <c r="R95" i="5"/>
  <c r="AE95" i="5" s="1"/>
  <c r="S95" i="5"/>
  <c r="V95" i="5" s="1"/>
  <c r="R96" i="5"/>
  <c r="AE96" i="5" s="1"/>
  <c r="S96" i="5"/>
  <c r="V96" i="5" s="1"/>
  <c r="W96" i="5" s="1"/>
  <c r="R97" i="5"/>
  <c r="AE97" i="5" s="1"/>
  <c r="S97" i="5"/>
  <c r="V97" i="5" s="1"/>
  <c r="R98" i="5"/>
  <c r="AE98" i="5" s="1"/>
  <c r="S98" i="5"/>
  <c r="V98" i="5" s="1"/>
  <c r="R99" i="5"/>
  <c r="AE99" i="5" s="1"/>
  <c r="S99" i="5"/>
  <c r="R100" i="5"/>
  <c r="AE100" i="5" s="1"/>
  <c r="S100" i="5"/>
  <c r="R101" i="5"/>
  <c r="AE101" i="5" s="1"/>
  <c r="S101" i="5"/>
  <c r="R102" i="5"/>
  <c r="AE102" i="5" s="1"/>
  <c r="S102" i="5"/>
  <c r="V102" i="5" s="1"/>
  <c r="W102" i="5" s="1"/>
  <c r="R103" i="5"/>
  <c r="AE103" i="5" s="1"/>
  <c r="S103" i="5"/>
  <c r="R104" i="5"/>
  <c r="AE104" i="5" s="1"/>
  <c r="S104" i="5"/>
  <c r="V104" i="5" s="1"/>
  <c r="W104" i="5" s="1"/>
  <c r="R105" i="5"/>
  <c r="AE105" i="5" s="1"/>
  <c r="S105" i="5"/>
  <c r="V105" i="5" s="1"/>
  <c r="R106" i="5"/>
  <c r="AE106" i="5" s="1"/>
  <c r="S106" i="5"/>
  <c r="V106" i="5" s="1"/>
  <c r="AF106" i="5" s="1"/>
  <c r="R107" i="5"/>
  <c r="AE107" i="5" s="1"/>
  <c r="S107" i="5"/>
  <c r="V107" i="5" s="1"/>
  <c r="W107" i="5" s="1"/>
  <c r="R108" i="5"/>
  <c r="AE108" i="5" s="1"/>
  <c r="S108" i="5"/>
  <c r="R109" i="5"/>
  <c r="AE109" i="5" s="1"/>
  <c r="S109" i="5"/>
  <c r="V109" i="5" s="1"/>
  <c r="W109" i="5" s="1"/>
  <c r="R110" i="5"/>
  <c r="AE110" i="5" s="1"/>
  <c r="S110" i="5"/>
  <c r="V110" i="5" s="1"/>
  <c r="R111" i="5"/>
  <c r="AE111" i="5" s="1"/>
  <c r="S111" i="5"/>
  <c r="R112" i="5"/>
  <c r="AE112" i="5" s="1"/>
  <c r="S112" i="5"/>
  <c r="R113" i="5"/>
  <c r="AE113" i="5" s="1"/>
  <c r="S113" i="5"/>
  <c r="V113" i="5" s="1"/>
  <c r="R114" i="5"/>
  <c r="AE114" i="5" s="1"/>
  <c r="S114" i="5"/>
  <c r="V114" i="5" s="1"/>
  <c r="R115" i="5"/>
  <c r="AE115" i="5" s="1"/>
  <c r="S115" i="5"/>
  <c r="R116" i="5"/>
  <c r="AE116" i="5" s="1"/>
  <c r="S116" i="5"/>
  <c r="R117" i="5"/>
  <c r="AE117" i="5" s="1"/>
  <c r="S117" i="5"/>
  <c r="R118" i="5"/>
  <c r="AE118" i="5" s="1"/>
  <c r="S118" i="5"/>
  <c r="R119" i="5"/>
  <c r="AE119" i="5" s="1"/>
  <c r="S119" i="5"/>
  <c r="R120" i="5"/>
  <c r="AE120" i="5" s="1"/>
  <c r="S120" i="5"/>
  <c r="R121" i="5"/>
  <c r="AE121" i="5" s="1"/>
  <c r="S121" i="5"/>
  <c r="R124" i="5"/>
  <c r="AE124" i="5" s="1"/>
  <c r="S124" i="5"/>
  <c r="V124" i="5" s="1"/>
  <c r="W124" i="5" s="1"/>
  <c r="R125" i="5"/>
  <c r="AE125" i="5" s="1"/>
  <c r="S125" i="5"/>
  <c r="V125" i="5" s="1"/>
  <c r="R126" i="5"/>
  <c r="AE126" i="5" s="1"/>
  <c r="S126" i="5"/>
  <c r="R127" i="5"/>
  <c r="AE127" i="5" s="1"/>
  <c r="S127" i="5"/>
  <c r="R128" i="5"/>
  <c r="AE128" i="5" s="1"/>
  <c r="S128" i="5"/>
  <c r="V128" i="5" s="1"/>
  <c r="R129" i="5"/>
  <c r="AE129" i="5" s="1"/>
  <c r="S129" i="5"/>
  <c r="R130" i="5"/>
  <c r="AE130" i="5" s="1"/>
  <c r="S130" i="5"/>
  <c r="V130" i="5" s="1"/>
  <c r="R131" i="5"/>
  <c r="AE131" i="5" s="1"/>
  <c r="S131" i="5"/>
  <c r="V131" i="5" s="1"/>
  <c r="AF131" i="5" s="1"/>
  <c r="R132" i="5"/>
  <c r="AE132" i="5" s="1"/>
  <c r="S132" i="5"/>
  <c r="R133" i="5"/>
  <c r="AE133" i="5" s="1"/>
  <c r="S133" i="5"/>
  <c r="R134" i="5"/>
  <c r="AE134" i="5" s="1"/>
  <c r="S134" i="5"/>
  <c r="R135" i="5"/>
  <c r="AE135" i="5" s="1"/>
  <c r="S135" i="5"/>
  <c r="V135" i="5" s="1"/>
  <c r="R136" i="5"/>
  <c r="AE136" i="5" s="1"/>
  <c r="S136" i="5"/>
  <c r="V136" i="5" s="1"/>
  <c r="AF136" i="5" s="1"/>
  <c r="R137" i="5"/>
  <c r="AE137" i="5" s="1"/>
  <c r="S137" i="5"/>
  <c r="V137" i="5" s="1"/>
  <c r="R138" i="5"/>
  <c r="AE138" i="5" s="1"/>
  <c r="S138" i="5"/>
  <c r="R139" i="5"/>
  <c r="AE139" i="5" s="1"/>
  <c r="S139" i="5"/>
  <c r="V139" i="5" s="1"/>
  <c r="R140" i="5"/>
  <c r="AE140" i="5" s="1"/>
  <c r="S140" i="5"/>
  <c r="V140" i="5" s="1"/>
  <c r="W140" i="5" s="1"/>
  <c r="R141" i="5"/>
  <c r="AE141" i="5" s="1"/>
  <c r="S141" i="5"/>
  <c r="R142" i="5"/>
  <c r="AE142" i="5" s="1"/>
  <c r="S142" i="5"/>
  <c r="R143" i="5"/>
  <c r="AE143" i="5" s="1"/>
  <c r="S143" i="5"/>
  <c r="V143" i="5" s="1"/>
  <c r="R144" i="5"/>
  <c r="AE144" i="5" s="1"/>
  <c r="S144" i="5"/>
  <c r="V144" i="5" s="1"/>
  <c r="AF144" i="5" s="1"/>
  <c r="R145" i="5"/>
  <c r="AE145" i="5" s="1"/>
  <c r="S145" i="5"/>
  <c r="R146" i="5"/>
  <c r="AE146" i="5" s="1"/>
  <c r="S146" i="5"/>
  <c r="R147" i="5"/>
  <c r="AE147" i="5" s="1"/>
  <c r="S147" i="5"/>
  <c r="R148" i="5"/>
  <c r="AE148" i="5" s="1"/>
  <c r="S148" i="5"/>
  <c r="V148" i="5" s="1"/>
  <c r="W148" i="5" s="1"/>
  <c r="R149" i="5"/>
  <c r="AE149" i="5" s="1"/>
  <c r="S149" i="5"/>
  <c r="R150" i="5"/>
  <c r="AE150" i="5" s="1"/>
  <c r="S150" i="5"/>
  <c r="R151" i="5"/>
  <c r="AE151" i="5" s="1"/>
  <c r="S151" i="5"/>
  <c r="R152" i="5"/>
  <c r="AE152" i="5" s="1"/>
  <c r="S152" i="5"/>
  <c r="V152" i="5" s="1"/>
  <c r="W152" i="5" s="1"/>
  <c r="R153" i="5"/>
  <c r="AE153" i="5" s="1"/>
  <c r="S153" i="5"/>
  <c r="R154" i="5"/>
  <c r="AE154" i="5" s="1"/>
  <c r="S154" i="5"/>
  <c r="R155" i="5"/>
  <c r="AE155" i="5" s="1"/>
  <c r="S155" i="5"/>
  <c r="V155" i="5" s="1"/>
  <c r="W155" i="5" s="1"/>
  <c r="R156" i="5"/>
  <c r="AE156" i="5" s="1"/>
  <c r="S156" i="5"/>
  <c r="R157" i="5"/>
  <c r="AE157" i="5" s="1"/>
  <c r="S157" i="5"/>
  <c r="R161" i="5"/>
  <c r="AE161" i="5" s="1"/>
  <c r="S161" i="5"/>
  <c r="S4" i="5"/>
  <c r="V4" i="5" s="1"/>
  <c r="R4" i="5"/>
  <c r="AE4" i="5" s="1"/>
  <c r="M164" i="5"/>
  <c r="P161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M262" i="5"/>
  <c r="B45" i="5"/>
  <c r="U132" i="4"/>
  <c r="AG148" i="7" l="1"/>
  <c r="T232" i="7"/>
  <c r="AG100" i="6"/>
  <c r="AG94" i="6"/>
  <c r="Z171" i="6"/>
  <c r="AG142" i="6"/>
  <c r="AG101" i="6"/>
  <c r="AG56" i="6"/>
  <c r="AG11" i="6"/>
  <c r="AG116" i="6"/>
  <c r="AG35" i="6"/>
  <c r="AE130" i="6"/>
  <c r="W170" i="6"/>
  <c r="AF170" i="6"/>
  <c r="AG170" i="6" s="1"/>
  <c r="W23" i="6"/>
  <c r="AG23" i="6"/>
  <c r="AF72" i="6"/>
  <c r="AG72" i="6" s="1"/>
  <c r="AF54" i="6"/>
  <c r="AG54" i="6" s="1"/>
  <c r="AG83" i="6"/>
  <c r="AG16" i="6"/>
  <c r="W77" i="6"/>
  <c r="AF77" i="6"/>
  <c r="AG77" i="6" s="1"/>
  <c r="AF146" i="6"/>
  <c r="AG146" i="6" s="1"/>
  <c r="W146" i="6"/>
  <c r="W99" i="6"/>
  <c r="AF99" i="6"/>
  <c r="AG99" i="6" s="1"/>
  <c r="W148" i="6"/>
  <c r="AF148" i="6"/>
  <c r="AG148" i="6" s="1"/>
  <c r="AF141" i="6"/>
  <c r="AG141" i="6" s="1"/>
  <c r="W141" i="6"/>
  <c r="AF55" i="6"/>
  <c r="AG55" i="6" s="1"/>
  <c r="W55" i="6"/>
  <c r="AF17" i="6"/>
  <c r="AG17" i="6" s="1"/>
  <c r="W17" i="6"/>
  <c r="T169" i="6"/>
  <c r="AF10" i="6"/>
  <c r="AG10" i="6" s="1"/>
  <c r="AF4" i="6"/>
  <c r="AG4" i="6" s="1"/>
  <c r="AF5" i="6"/>
  <c r="AG5" i="6" s="1"/>
  <c r="AF31" i="6"/>
  <c r="AG31" i="6" s="1"/>
  <c r="W135" i="6"/>
  <c r="AF135" i="6"/>
  <c r="AG135" i="6" s="1"/>
  <c r="AF26" i="6"/>
  <c r="AG26" i="6" s="1"/>
  <c r="W26" i="6"/>
  <c r="AF140" i="6"/>
  <c r="AG140" i="6" s="1"/>
  <c r="W140" i="6"/>
  <c r="AF93" i="6"/>
  <c r="AG93" i="6" s="1"/>
  <c r="W93" i="6"/>
  <c r="AF76" i="6"/>
  <c r="AG76" i="6" s="1"/>
  <c r="W76" i="6"/>
  <c r="W67" i="6"/>
  <c r="AF67" i="6"/>
  <c r="AG67" i="6" s="1"/>
  <c r="AF134" i="6"/>
  <c r="AG134" i="6" s="1"/>
  <c r="W134" i="6"/>
  <c r="W48" i="6"/>
  <c r="AF48" i="6"/>
  <c r="AG48" i="6" s="1"/>
  <c r="AF127" i="6"/>
  <c r="AG127" i="6" s="1"/>
  <c r="W127" i="6"/>
  <c r="W111" i="6"/>
  <c r="AF111" i="6"/>
  <c r="AG111" i="6" s="1"/>
  <c r="AF65" i="6"/>
  <c r="AG65" i="6" s="1"/>
  <c r="W65" i="6"/>
  <c r="AF70" i="6"/>
  <c r="AG70" i="6" s="1"/>
  <c r="W70" i="6"/>
  <c r="W108" i="6"/>
  <c r="AF108" i="6"/>
  <c r="AG108" i="6" s="1"/>
  <c r="W68" i="6"/>
  <c r="AF68" i="6"/>
  <c r="AG68" i="6" s="1"/>
  <c r="AF53" i="6"/>
  <c r="AG53" i="6" s="1"/>
  <c r="AF98" i="6"/>
  <c r="AG98" i="6" s="1"/>
  <c r="AF44" i="6"/>
  <c r="AG44" i="6" s="1"/>
  <c r="AF19" i="6"/>
  <c r="AG19" i="6" s="1"/>
  <c r="AG105" i="6"/>
  <c r="AG128" i="6"/>
  <c r="W41" i="6"/>
  <c r="W13" i="6"/>
  <c r="V169" i="6"/>
  <c r="AF147" i="6"/>
  <c r="AG147" i="6" s="1"/>
  <c r="T170" i="6"/>
  <c r="AG49" i="6"/>
  <c r="W43" i="6"/>
  <c r="W25" i="6"/>
  <c r="AG13" i="6"/>
  <c r="AF85" i="6"/>
  <c r="AG85" i="6" s="1"/>
  <c r="AF15" i="6"/>
  <c r="AG15" i="6" s="1"/>
  <c r="W107" i="6"/>
  <c r="AG43" i="6"/>
  <c r="AG25" i="6"/>
  <c r="AG42" i="6"/>
  <c r="AG50" i="6"/>
  <c r="AG107" i="6"/>
  <c r="W42" i="6"/>
  <c r="W11" i="6"/>
  <c r="W69" i="6"/>
  <c r="AF69" i="6"/>
  <c r="AG69" i="6" s="1"/>
  <c r="W63" i="6"/>
  <c r="AF63" i="6"/>
  <c r="AG63" i="6" s="1"/>
  <c r="W6" i="6"/>
  <c r="AF6" i="6"/>
  <c r="AG6" i="6" s="1"/>
  <c r="AG36" i="6"/>
  <c r="W110" i="6"/>
  <c r="AF110" i="6"/>
  <c r="AG110" i="6" s="1"/>
  <c r="W115" i="6"/>
  <c r="AF115" i="6"/>
  <c r="AG115" i="6" s="1"/>
  <c r="W75" i="6"/>
  <c r="AF75" i="6"/>
  <c r="AG75" i="6" s="1"/>
  <c r="W150" i="6"/>
  <c r="AF150" i="6"/>
  <c r="AG150" i="6" s="1"/>
  <c r="W97" i="6"/>
  <c r="AF97" i="6"/>
  <c r="AG97" i="6" s="1"/>
  <c r="W91" i="6"/>
  <c r="AF91" i="6"/>
  <c r="AG91" i="6" s="1"/>
  <c r="W52" i="6"/>
  <c r="AF52" i="6"/>
  <c r="AG52" i="6" s="1"/>
  <c r="W46" i="6"/>
  <c r="AF46" i="6"/>
  <c r="AG46" i="6" s="1"/>
  <c r="AF33" i="6"/>
  <c r="AG33" i="6" s="1"/>
  <c r="W33" i="6"/>
  <c r="W21" i="6"/>
  <c r="AF21" i="6"/>
  <c r="AG21" i="6" s="1"/>
  <c r="W142" i="6"/>
  <c r="W128" i="6"/>
  <c r="W94" i="6"/>
  <c r="W56" i="6"/>
  <c r="AF126" i="6"/>
  <c r="AG126" i="6" s="1"/>
  <c r="AF32" i="6"/>
  <c r="AG32" i="6" s="1"/>
  <c r="W137" i="6"/>
  <c r="AF137" i="6"/>
  <c r="AG137" i="6" s="1"/>
  <c r="W96" i="6"/>
  <c r="AF96" i="6"/>
  <c r="AG96" i="6" s="1"/>
  <c r="W74" i="6"/>
  <c r="AF74" i="6"/>
  <c r="AG74" i="6" s="1"/>
  <c r="W51" i="6"/>
  <c r="AF51" i="6"/>
  <c r="AG51" i="6" s="1"/>
  <c r="W39" i="6"/>
  <c r="AF39" i="6"/>
  <c r="AG39" i="6" s="1"/>
  <c r="AF124" i="6"/>
  <c r="AG124" i="6" s="1"/>
  <c r="W124" i="6"/>
  <c r="AF113" i="6"/>
  <c r="AG113" i="6" s="1"/>
  <c r="W113" i="6"/>
  <c r="W79" i="6"/>
  <c r="AF79" i="6"/>
  <c r="AG79" i="6" s="1"/>
  <c r="W38" i="6"/>
  <c r="AF38" i="6"/>
  <c r="AG38" i="6" s="1"/>
  <c r="W102" i="6"/>
  <c r="AF102" i="6"/>
  <c r="AG102" i="6" s="1"/>
  <c r="W37" i="6"/>
  <c r="AF37" i="6"/>
  <c r="AG37" i="6" s="1"/>
  <c r="AF117" i="6"/>
  <c r="AG117" i="6" s="1"/>
  <c r="AF95" i="6"/>
  <c r="AG95" i="6" s="1"/>
  <c r="W149" i="6"/>
  <c r="AF149" i="6"/>
  <c r="AG149" i="6" s="1"/>
  <c r="W116" i="6"/>
  <c r="W101" i="6"/>
  <c r="W83" i="6"/>
  <c r="W50" i="6"/>
  <c r="W36" i="6"/>
  <c r="AF144" i="6"/>
  <c r="AG144" i="6" s="1"/>
  <c r="AF40" i="6"/>
  <c r="AG40" i="6" s="1"/>
  <c r="AF14" i="6"/>
  <c r="AG14" i="6" s="1"/>
  <c r="W109" i="6"/>
  <c r="AF109" i="6"/>
  <c r="AG109" i="6" s="1"/>
  <c r="W132" i="6"/>
  <c r="AF132" i="6"/>
  <c r="AG132" i="6" s="1"/>
  <c r="W131" i="6"/>
  <c r="AF131" i="6"/>
  <c r="AG131" i="6" s="1"/>
  <c r="AF80" i="6"/>
  <c r="AG80" i="6" s="1"/>
  <c r="W80" i="6"/>
  <c r="W24" i="6"/>
  <c r="AF24" i="6"/>
  <c r="AG24" i="6" s="1"/>
  <c r="W78" i="6"/>
  <c r="AF78" i="6"/>
  <c r="AG78" i="6" s="1"/>
  <c r="AF9" i="6"/>
  <c r="AG9" i="6" s="1"/>
  <c r="W9" i="6"/>
  <c r="W136" i="6"/>
  <c r="AF136" i="6"/>
  <c r="AG136" i="6" s="1"/>
  <c r="W20" i="6"/>
  <c r="AF20" i="6"/>
  <c r="AG20" i="6" s="1"/>
  <c r="W100" i="6"/>
  <c r="W82" i="6"/>
  <c r="W49" i="6"/>
  <c r="W35" i="6"/>
  <c r="AF143" i="6"/>
  <c r="AG143" i="6" s="1"/>
  <c r="AF138" i="6"/>
  <c r="AG138" i="6" s="1"/>
  <c r="W125" i="6"/>
  <c r="AF125" i="6"/>
  <c r="AG125" i="6" s="1"/>
  <c r="AF81" i="6"/>
  <c r="AG81" i="6" s="1"/>
  <c r="W71" i="6"/>
  <c r="AF71" i="6"/>
  <c r="AG71" i="6" s="1"/>
  <c r="W8" i="6"/>
  <c r="AF8" i="6"/>
  <c r="AG8" i="6" s="1"/>
  <c r="W114" i="6"/>
  <c r="AF114" i="6"/>
  <c r="AG114" i="6" s="1"/>
  <c r="AG82" i="6"/>
  <c r="W7" i="6"/>
  <c r="AF7" i="6"/>
  <c r="AG7" i="6" s="1"/>
  <c r="AF103" i="6"/>
  <c r="AG103" i="6" s="1"/>
  <c r="AF86" i="6"/>
  <c r="AG86" i="6" s="1"/>
  <c r="W129" i="6"/>
  <c r="AF129" i="6"/>
  <c r="AG129" i="6" s="1"/>
  <c r="W62" i="6"/>
  <c r="AF62" i="6"/>
  <c r="AG62" i="6" s="1"/>
  <c r="W12" i="6"/>
  <c r="AF12" i="6"/>
  <c r="AG12" i="6" s="1"/>
  <c r="W18" i="6"/>
  <c r="AF18" i="6"/>
  <c r="AG18" i="6" s="1"/>
  <c r="AF130" i="6"/>
  <c r="AF112" i="6"/>
  <c r="AG112" i="6" s="1"/>
  <c r="AF73" i="6"/>
  <c r="AG73" i="6" s="1"/>
  <c r="W73" i="6"/>
  <c r="W84" i="6"/>
  <c r="AF84" i="6"/>
  <c r="AG84" i="6" s="1"/>
  <c r="AF118" i="6"/>
  <c r="AG118" i="6" s="1"/>
  <c r="W118" i="6"/>
  <c r="AF106" i="6"/>
  <c r="AG106" i="6" s="1"/>
  <c r="W106" i="6"/>
  <c r="W66" i="6"/>
  <c r="AF66" i="6"/>
  <c r="AG66" i="6" s="1"/>
  <c r="AF145" i="6"/>
  <c r="AG145" i="6" s="1"/>
  <c r="W145" i="6"/>
  <c r="W133" i="6"/>
  <c r="AF133" i="6"/>
  <c r="AG133" i="6" s="1"/>
  <c r="AF104" i="6"/>
  <c r="AG104" i="6" s="1"/>
  <c r="W104" i="6"/>
  <c r="AF92" i="6"/>
  <c r="AG92" i="6" s="1"/>
  <c r="W92" i="6"/>
  <c r="AF64" i="6"/>
  <c r="AG64" i="6" s="1"/>
  <c r="W64" i="6"/>
  <c r="AF47" i="6"/>
  <c r="AG47" i="6" s="1"/>
  <c r="W47" i="6"/>
  <c r="AG41" i="6"/>
  <c r="W22" i="6"/>
  <c r="AF22" i="6"/>
  <c r="AG22" i="6" s="1"/>
  <c r="AF139" i="6"/>
  <c r="AG139" i="6" s="1"/>
  <c r="AF45" i="6"/>
  <c r="AG45" i="6" s="1"/>
  <c r="P171" i="6"/>
  <c r="W16" i="6"/>
  <c r="W105" i="6"/>
  <c r="AF34" i="6"/>
  <c r="AG34" i="6" s="1"/>
  <c r="T37" i="6"/>
  <c r="T25" i="6"/>
  <c r="T156" i="6"/>
  <c r="T163" i="6"/>
  <c r="T160" i="6"/>
  <c r="T161" i="6"/>
  <c r="T162" i="6"/>
  <c r="T164" i="6"/>
  <c r="T54" i="6"/>
  <c r="T48" i="6"/>
  <c r="T70" i="6"/>
  <c r="T42" i="6"/>
  <c r="T21" i="6"/>
  <c r="T14" i="6"/>
  <c r="T47" i="6"/>
  <c r="T145" i="6"/>
  <c r="T127" i="6"/>
  <c r="T117" i="6"/>
  <c r="T111" i="6"/>
  <c r="T74" i="6"/>
  <c r="T147" i="6"/>
  <c r="T141" i="6"/>
  <c r="T135" i="6"/>
  <c r="T118" i="6"/>
  <c r="T146" i="6"/>
  <c r="T140" i="6"/>
  <c r="T95" i="6"/>
  <c r="T72" i="6"/>
  <c r="T26" i="6"/>
  <c r="T11" i="6"/>
  <c r="T105" i="6"/>
  <c r="T66" i="6"/>
  <c r="T132" i="6"/>
  <c r="T110" i="6"/>
  <c r="T143" i="6"/>
  <c r="T137" i="6"/>
  <c r="T131" i="6"/>
  <c r="T125" i="6"/>
  <c r="T115" i="6"/>
  <c r="T109" i="6"/>
  <c r="T97" i="6"/>
  <c r="T19" i="6"/>
  <c r="T62" i="6"/>
  <c r="T69" i="6"/>
  <c r="T44" i="6"/>
  <c r="T12" i="6"/>
  <c r="T157" i="6"/>
  <c r="T81" i="6"/>
  <c r="T79" i="6"/>
  <c r="T76" i="6"/>
  <c r="T46" i="6"/>
  <c r="T107" i="6"/>
  <c r="T96" i="6"/>
  <c r="T86" i="6"/>
  <c r="T39" i="6"/>
  <c r="T24" i="6"/>
  <c r="T16" i="6"/>
  <c r="T8" i="6"/>
  <c r="T5" i="6"/>
  <c r="T92" i="6"/>
  <c r="T83" i="6"/>
  <c r="T148" i="6"/>
  <c r="T142" i="6"/>
  <c r="T136" i="6"/>
  <c r="T124" i="6"/>
  <c r="T65" i="6"/>
  <c r="T99" i="6"/>
  <c r="T78" i="6"/>
  <c r="T75" i="6"/>
  <c r="T45" i="6"/>
  <c r="T22" i="6"/>
  <c r="T85" i="6"/>
  <c r="T144" i="6"/>
  <c r="T35" i="6"/>
  <c r="T9" i="6"/>
  <c r="T134" i="6"/>
  <c r="T128" i="6"/>
  <c r="T33" i="6"/>
  <c r="T150" i="6"/>
  <c r="T50" i="6"/>
  <c r="T104" i="6"/>
  <c r="T63" i="6"/>
  <c r="T43" i="6"/>
  <c r="T38" i="6"/>
  <c r="T15" i="6"/>
  <c r="T101" i="6"/>
  <c r="T6" i="6"/>
  <c r="T151" i="6"/>
  <c r="T114" i="6"/>
  <c r="T103" i="6"/>
  <c r="T80" i="6"/>
  <c r="T73" i="6"/>
  <c r="T68" i="6"/>
  <c r="T55" i="6"/>
  <c r="T36" i="6"/>
  <c r="T4" i="6"/>
  <c r="T158" i="6"/>
  <c r="T133" i="6"/>
  <c r="T108" i="6"/>
  <c r="T98" i="6"/>
  <c r="T93" i="6"/>
  <c r="T49" i="6"/>
  <c r="T32" i="6"/>
  <c r="T100" i="6"/>
  <c r="T17" i="6"/>
  <c r="T139" i="6"/>
  <c r="T52" i="6"/>
  <c r="T138" i="6"/>
  <c r="T94" i="6"/>
  <c r="T64" i="6"/>
  <c r="T56" i="6"/>
  <c r="T51" i="6"/>
  <c r="T84" i="6"/>
  <c r="T41" i="6"/>
  <c r="T116" i="6"/>
  <c r="T106" i="6"/>
  <c r="T112" i="6"/>
  <c r="T126" i="6"/>
  <c r="T159" i="6"/>
  <c r="T130" i="6"/>
  <c r="T91" i="6"/>
  <c r="T82" i="6"/>
  <c r="T71" i="6"/>
  <c r="T40" i="6"/>
  <c r="T113" i="6"/>
  <c r="T67" i="6"/>
  <c r="T18" i="6"/>
  <c r="T129" i="6"/>
  <c r="T77" i="6"/>
  <c r="T149" i="6"/>
  <c r="T102" i="6"/>
  <c r="T53" i="6"/>
  <c r="T7" i="6"/>
  <c r="T86" i="5"/>
  <c r="T154" i="5"/>
  <c r="T142" i="5"/>
  <c r="AG72" i="5"/>
  <c r="T103" i="5"/>
  <c r="AG83" i="5"/>
  <c r="T77" i="5"/>
  <c r="T71" i="5"/>
  <c r="T46" i="5"/>
  <c r="T163" i="5"/>
  <c r="T140" i="5"/>
  <c r="T56" i="5"/>
  <c r="AG19" i="5"/>
  <c r="T59" i="5"/>
  <c r="T36" i="5"/>
  <c r="T10" i="5"/>
  <c r="T157" i="5"/>
  <c r="AG26" i="5"/>
  <c r="T155" i="5"/>
  <c r="T57" i="5"/>
  <c r="AG8" i="5"/>
  <c r="T132" i="5"/>
  <c r="T76" i="5"/>
  <c r="T51" i="5"/>
  <c r="T14" i="5"/>
  <c r="T8" i="5"/>
  <c r="T124" i="5"/>
  <c r="T105" i="5"/>
  <c r="T135" i="5"/>
  <c r="T116" i="5"/>
  <c r="T110" i="5"/>
  <c r="T93" i="5"/>
  <c r="P164" i="5"/>
  <c r="T87" i="5"/>
  <c r="T64" i="5"/>
  <c r="AF109" i="5"/>
  <c r="AG109" i="5" s="1"/>
  <c r="T153" i="5"/>
  <c r="T147" i="5"/>
  <c r="T117" i="5"/>
  <c r="T111" i="5"/>
  <c r="T100" i="5"/>
  <c r="T81" i="5"/>
  <c r="T45" i="5"/>
  <c r="T12" i="5"/>
  <c r="T145" i="5"/>
  <c r="T128" i="5"/>
  <c r="T121" i="5"/>
  <c r="T60" i="5"/>
  <c r="T156" i="5"/>
  <c r="T5" i="5"/>
  <c r="AF47" i="5"/>
  <c r="AG47" i="5" s="1"/>
  <c r="W47" i="5"/>
  <c r="V142" i="5"/>
  <c r="W142" i="5" s="1"/>
  <c r="T150" i="5"/>
  <c r="T144" i="5"/>
  <c r="T139" i="5"/>
  <c r="T115" i="5"/>
  <c r="V154" i="5"/>
  <c r="W154" i="5" s="1"/>
  <c r="T63" i="5"/>
  <c r="T55" i="5"/>
  <c r="T38" i="5"/>
  <c r="T19" i="5"/>
  <c r="V147" i="5"/>
  <c r="W147" i="5" s="1"/>
  <c r="T67" i="5"/>
  <c r="T24" i="5"/>
  <c r="T138" i="5"/>
  <c r="T72" i="5"/>
  <c r="T7" i="5"/>
  <c r="AF125" i="5"/>
  <c r="AG125" i="5" s="1"/>
  <c r="W125" i="5"/>
  <c r="AF40" i="5"/>
  <c r="AG40" i="5" s="1"/>
  <c r="W40" i="5"/>
  <c r="AF80" i="5"/>
  <c r="W80" i="5"/>
  <c r="W163" i="5"/>
  <c r="Y163" i="5"/>
  <c r="Z163" i="5" s="1"/>
  <c r="Z164" i="5" s="1"/>
  <c r="AF163" i="5"/>
  <c r="AG163" i="5" s="1"/>
  <c r="AF139" i="5"/>
  <c r="AG139" i="5" s="1"/>
  <c r="W139" i="5"/>
  <c r="AF24" i="5"/>
  <c r="AG24" i="5" s="1"/>
  <c r="W24" i="5"/>
  <c r="T11" i="5"/>
  <c r="V45" i="5"/>
  <c r="AF45" i="5" s="1"/>
  <c r="AG45" i="5" s="1"/>
  <c r="AF104" i="5"/>
  <c r="AG104" i="5" s="1"/>
  <c r="AG144" i="5"/>
  <c r="T15" i="5"/>
  <c r="AG85" i="5"/>
  <c r="AF11" i="5"/>
  <c r="T143" i="5"/>
  <c r="T133" i="5"/>
  <c r="T114" i="5"/>
  <c r="T92" i="5"/>
  <c r="T85" i="5"/>
  <c r="T50" i="5"/>
  <c r="T44" i="5"/>
  <c r="T20" i="5"/>
  <c r="T9" i="5"/>
  <c r="W84" i="5"/>
  <c r="V7" i="5"/>
  <c r="W7" i="5" s="1"/>
  <c r="AF162" i="5"/>
  <c r="AG162" i="5" s="1"/>
  <c r="V138" i="5"/>
  <c r="AG136" i="5"/>
  <c r="T88" i="5"/>
  <c r="T37" i="5"/>
  <c r="T152" i="5"/>
  <c r="T136" i="5"/>
  <c r="T112" i="5"/>
  <c r="T66" i="5"/>
  <c r="T53" i="5"/>
  <c r="T29" i="5"/>
  <c r="T18" i="5"/>
  <c r="V157" i="5"/>
  <c r="AF157" i="5" s="1"/>
  <c r="AG157" i="5" s="1"/>
  <c r="V71" i="5"/>
  <c r="AF71" i="5" s="1"/>
  <c r="AG71" i="5" s="1"/>
  <c r="W8" i="5"/>
  <c r="AF143" i="5"/>
  <c r="AG143" i="5" s="1"/>
  <c r="W143" i="5"/>
  <c r="W95" i="5"/>
  <c r="AF95" i="5"/>
  <c r="AG95" i="5" s="1"/>
  <c r="W76" i="5"/>
  <c r="AF76" i="5"/>
  <c r="AG76" i="5" s="1"/>
  <c r="AF73" i="5"/>
  <c r="AG73" i="5" s="1"/>
  <c r="W73" i="5"/>
  <c r="AF52" i="5"/>
  <c r="AG52" i="5" s="1"/>
  <c r="W52" i="5"/>
  <c r="AF93" i="5"/>
  <c r="AG93" i="5" s="1"/>
  <c r="W93" i="5"/>
  <c r="AF38" i="5"/>
  <c r="AG38" i="5" s="1"/>
  <c r="W38" i="5"/>
  <c r="AF67" i="5"/>
  <c r="AG67" i="5" s="1"/>
  <c r="W67" i="5"/>
  <c r="AF130" i="5"/>
  <c r="AG130" i="5" s="1"/>
  <c r="W130" i="5"/>
  <c r="AG84" i="5"/>
  <c r="V20" i="5"/>
  <c r="AF20" i="5" s="1"/>
  <c r="AG20" i="5" s="1"/>
  <c r="V121" i="5"/>
  <c r="V117" i="5"/>
  <c r="AF117" i="5" s="1"/>
  <c r="AG117" i="5" s="1"/>
  <c r="V59" i="5"/>
  <c r="AF59" i="5" s="1"/>
  <c r="AG59" i="5" s="1"/>
  <c r="AF152" i="5"/>
  <c r="AG152" i="5" s="1"/>
  <c r="V133" i="5"/>
  <c r="W133" i="5" s="1"/>
  <c r="V116" i="5"/>
  <c r="V53" i="5"/>
  <c r="AF53" i="5" s="1"/>
  <c r="AG53" i="5" s="1"/>
  <c r="V18" i="5"/>
  <c r="T80" i="5"/>
  <c r="AE63" i="5"/>
  <c r="W144" i="5"/>
  <c r="AF140" i="5"/>
  <c r="AG140" i="5" s="1"/>
  <c r="AG131" i="5"/>
  <c r="T118" i="5"/>
  <c r="T113" i="5"/>
  <c r="T108" i="5"/>
  <c r="T97" i="5"/>
  <c r="T79" i="5"/>
  <c r="T74" i="5"/>
  <c r="T40" i="5"/>
  <c r="T35" i="5"/>
  <c r="AE11" i="5"/>
  <c r="V132" i="5"/>
  <c r="V92" i="5"/>
  <c r="V35" i="5"/>
  <c r="AF33" i="5"/>
  <c r="AG33" i="5" s="1"/>
  <c r="AE50" i="5"/>
  <c r="AG50" i="5" s="1"/>
  <c r="V44" i="5"/>
  <c r="AF44" i="5" s="1"/>
  <c r="AG44" i="5" s="1"/>
  <c r="AF102" i="5"/>
  <c r="AG102" i="5" s="1"/>
  <c r="V111" i="5"/>
  <c r="W111" i="5" s="1"/>
  <c r="T102" i="5"/>
  <c r="T84" i="5"/>
  <c r="T27" i="5"/>
  <c r="V86" i="5"/>
  <c r="W86" i="5" s="1"/>
  <c r="V51" i="5"/>
  <c r="AF51" i="5" s="1"/>
  <c r="AG51" i="5" s="1"/>
  <c r="V14" i="5"/>
  <c r="T106" i="5"/>
  <c r="T54" i="5"/>
  <c r="V156" i="5"/>
  <c r="V66" i="5"/>
  <c r="W66" i="5" s="1"/>
  <c r="V5" i="5"/>
  <c r="W5" i="5" s="1"/>
  <c r="AF96" i="5"/>
  <c r="AG96" i="5" s="1"/>
  <c r="W19" i="5"/>
  <c r="V77" i="5"/>
  <c r="W77" i="5" s="1"/>
  <c r="T4" i="5"/>
  <c r="V145" i="5"/>
  <c r="W145" i="5" s="1"/>
  <c r="T107" i="5"/>
  <c r="T96" i="5"/>
  <c r="T34" i="5"/>
  <c r="AE54" i="5"/>
  <c r="W106" i="5"/>
  <c r="W85" i="5"/>
  <c r="V32" i="5"/>
  <c r="V9" i="5"/>
  <c r="W9" i="5" s="1"/>
  <c r="W87" i="5"/>
  <c r="AF87" i="5"/>
  <c r="AG87" i="5" s="1"/>
  <c r="W110" i="5"/>
  <c r="AF110" i="5"/>
  <c r="AG110" i="5" s="1"/>
  <c r="AF58" i="5"/>
  <c r="AG58" i="5" s="1"/>
  <c r="W58" i="5"/>
  <c r="W79" i="5"/>
  <c r="AF79" i="5"/>
  <c r="AG79" i="5" s="1"/>
  <c r="AF4" i="5"/>
  <c r="AG4" i="5" s="1"/>
  <c r="W4" i="5"/>
  <c r="W114" i="5"/>
  <c r="AF114" i="5"/>
  <c r="AG114" i="5" s="1"/>
  <c r="AF46" i="5"/>
  <c r="AG46" i="5" s="1"/>
  <c r="W46" i="5"/>
  <c r="W27" i="5"/>
  <c r="AF27" i="5"/>
  <c r="AG27" i="5" s="1"/>
  <c r="AF64" i="5"/>
  <c r="AG64" i="5" s="1"/>
  <c r="W64" i="5"/>
  <c r="AF34" i="5"/>
  <c r="AG34" i="5" s="1"/>
  <c r="W34" i="5"/>
  <c r="T22" i="5"/>
  <c r="V22" i="5"/>
  <c r="W54" i="5"/>
  <c r="AF54" i="5"/>
  <c r="V16" i="5"/>
  <c r="T16" i="5"/>
  <c r="AF97" i="5"/>
  <c r="AG97" i="5" s="1"/>
  <c r="W97" i="5"/>
  <c r="W74" i="5"/>
  <c r="AF74" i="5"/>
  <c r="AG74" i="5" s="1"/>
  <c r="T119" i="5"/>
  <c r="V119" i="5"/>
  <c r="T109" i="5"/>
  <c r="T43" i="5"/>
  <c r="V43" i="5"/>
  <c r="T33" i="5"/>
  <c r="T6" i="5"/>
  <c r="V6" i="5"/>
  <c r="V118" i="5"/>
  <c r="V108" i="5"/>
  <c r="T146" i="5"/>
  <c r="T141" i="5"/>
  <c r="V141" i="5"/>
  <c r="T131" i="5"/>
  <c r="T126" i="5"/>
  <c r="T98" i="5"/>
  <c r="T65" i="5"/>
  <c r="T58" i="5"/>
  <c r="T48" i="5"/>
  <c r="V48" i="5"/>
  <c r="W131" i="5"/>
  <c r="W50" i="5"/>
  <c r="W26" i="5"/>
  <c r="AF148" i="5"/>
  <c r="AG148" i="5" s="1"/>
  <c r="AF124" i="5"/>
  <c r="AG124" i="5" s="1"/>
  <c r="AF107" i="5"/>
  <c r="AG107" i="5" s="1"/>
  <c r="AF105" i="5"/>
  <c r="AG105" i="5" s="1"/>
  <c r="W105" i="5"/>
  <c r="AF65" i="5"/>
  <c r="AG65" i="5" s="1"/>
  <c r="T25" i="5"/>
  <c r="V25" i="5"/>
  <c r="V153" i="5"/>
  <c r="W83" i="5"/>
  <c r="W113" i="5"/>
  <c r="AF113" i="5"/>
  <c r="AG113" i="5" s="1"/>
  <c r="T129" i="5"/>
  <c r="V129" i="5"/>
  <c r="V68" i="5"/>
  <c r="T68" i="5"/>
  <c r="T13" i="5"/>
  <c r="V13" i="5"/>
  <c r="AE80" i="5"/>
  <c r="V126" i="5"/>
  <c r="V115" i="5"/>
  <c r="V103" i="5"/>
  <c r="AF155" i="5"/>
  <c r="AG155" i="5" s="1"/>
  <c r="W128" i="5"/>
  <c r="AF128" i="5"/>
  <c r="AG128" i="5" s="1"/>
  <c r="V94" i="5"/>
  <c r="T94" i="5"/>
  <c r="T69" i="5"/>
  <c r="V69" i="5"/>
  <c r="W37" i="5"/>
  <c r="AF57" i="5"/>
  <c r="AG57" i="5" s="1"/>
  <c r="W57" i="5"/>
  <c r="T101" i="5"/>
  <c r="V101" i="5"/>
  <c r="W63" i="5"/>
  <c r="AF63" i="5"/>
  <c r="AF28" i="5"/>
  <c r="AG28" i="5" s="1"/>
  <c r="W28" i="5"/>
  <c r="T23" i="5"/>
  <c r="V23" i="5"/>
  <c r="AF137" i="5"/>
  <c r="AG137" i="5" s="1"/>
  <c r="W137" i="5"/>
  <c r="AF78" i="5"/>
  <c r="AG78" i="5" s="1"/>
  <c r="W78" i="5"/>
  <c r="V56" i="5"/>
  <c r="W21" i="5"/>
  <c r="AF21" i="5"/>
  <c r="AG21" i="5" s="1"/>
  <c r="V12" i="5"/>
  <c r="T39" i="5"/>
  <c r="V39" i="5"/>
  <c r="T17" i="5"/>
  <c r="V17" i="5"/>
  <c r="V100" i="5"/>
  <c r="T161" i="5"/>
  <c r="V161" i="5"/>
  <c r="T120" i="5"/>
  <c r="V120" i="5"/>
  <c r="V127" i="5"/>
  <c r="T127" i="5"/>
  <c r="T82" i="5"/>
  <c r="V82" i="5"/>
  <c r="T49" i="5"/>
  <c r="V49" i="5"/>
  <c r="T151" i="5"/>
  <c r="V151" i="5"/>
  <c r="AF98" i="5"/>
  <c r="AG98" i="5" s="1"/>
  <c r="W98" i="5"/>
  <c r="T70" i="5"/>
  <c r="V42" i="5"/>
  <c r="T42" i="5"/>
  <c r="W72" i="5"/>
  <c r="AF15" i="5"/>
  <c r="AG15" i="5" s="1"/>
  <c r="T75" i="5"/>
  <c r="V75" i="5"/>
  <c r="AG37" i="5"/>
  <c r="AG106" i="5"/>
  <c r="AF135" i="5"/>
  <c r="AG135" i="5" s="1"/>
  <c r="W135" i="5"/>
  <c r="T89" i="5"/>
  <c r="V89" i="5"/>
  <c r="V150" i="5"/>
  <c r="V70" i="5"/>
  <c r="AF41" i="5"/>
  <c r="AG41" i="5" s="1"/>
  <c r="T149" i="5"/>
  <c r="V149" i="5"/>
  <c r="T134" i="5"/>
  <c r="V134" i="5"/>
  <c r="T148" i="5"/>
  <c r="T95" i="5"/>
  <c r="W88" i="5"/>
  <c r="AF88" i="5"/>
  <c r="AG88" i="5" s="1"/>
  <c r="T83" i="5"/>
  <c r="V146" i="5"/>
  <c r="W136" i="5"/>
  <c r="T130" i="5"/>
  <c r="T125" i="5"/>
  <c r="T104" i="5"/>
  <c r="T99" i="5"/>
  <c r="T78" i="5"/>
  <c r="T73" i="5"/>
  <c r="T52" i="5"/>
  <c r="T47" i="5"/>
  <c r="T26" i="5"/>
  <c r="T21" i="5"/>
  <c r="V29" i="5"/>
  <c r="V55" i="5"/>
  <c r="V99" i="5"/>
  <c r="T137" i="5"/>
  <c r="T28" i="5"/>
  <c r="V112" i="5"/>
  <c r="V36" i="5"/>
  <c r="V10" i="5"/>
  <c r="V81" i="5"/>
  <c r="V60" i="5"/>
  <c r="Z262" i="5"/>
  <c r="U87" i="4"/>
  <c r="U129" i="4"/>
  <c r="R4" i="4"/>
  <c r="AD4" i="4" s="1"/>
  <c r="S4" i="4"/>
  <c r="V4" i="4" s="1"/>
  <c r="W4" i="4" s="1"/>
  <c r="R5" i="4"/>
  <c r="AD5" i="4" s="1"/>
  <c r="S5" i="4"/>
  <c r="T5" i="4" s="1"/>
  <c r="R6" i="4"/>
  <c r="AD6" i="4" s="1"/>
  <c r="S6" i="4"/>
  <c r="R7" i="4"/>
  <c r="AD7" i="4" s="1"/>
  <c r="S7" i="4"/>
  <c r="R8" i="4"/>
  <c r="AD8" i="4" s="1"/>
  <c r="S8" i="4"/>
  <c r="R9" i="4"/>
  <c r="AD9" i="4" s="1"/>
  <c r="S9" i="4"/>
  <c r="R10" i="4"/>
  <c r="AD10" i="4" s="1"/>
  <c r="S10" i="4"/>
  <c r="R11" i="4"/>
  <c r="AD11" i="4" s="1"/>
  <c r="S11" i="4"/>
  <c r="R13" i="4"/>
  <c r="AD13" i="4" s="1"/>
  <c r="S13" i="4"/>
  <c r="R14" i="4"/>
  <c r="AD14" i="4" s="1"/>
  <c r="S14" i="4"/>
  <c r="R15" i="4"/>
  <c r="AD15" i="4" s="1"/>
  <c r="S15" i="4"/>
  <c r="R17" i="4"/>
  <c r="AD17" i="4" s="1"/>
  <c r="S17" i="4"/>
  <c r="R18" i="4"/>
  <c r="AD18" i="4" s="1"/>
  <c r="S18" i="4"/>
  <c r="R19" i="4"/>
  <c r="AD19" i="4" s="1"/>
  <c r="S19" i="4"/>
  <c r="R20" i="4"/>
  <c r="AD20" i="4" s="1"/>
  <c r="S20" i="4"/>
  <c r="R21" i="4"/>
  <c r="AD21" i="4" s="1"/>
  <c r="S21" i="4"/>
  <c r="R22" i="4"/>
  <c r="AD22" i="4" s="1"/>
  <c r="S22" i="4"/>
  <c r="R24" i="4"/>
  <c r="AD24" i="4" s="1"/>
  <c r="S24" i="4"/>
  <c r="R25" i="4"/>
  <c r="AD25" i="4" s="1"/>
  <c r="S25" i="4"/>
  <c r="R27" i="4"/>
  <c r="AD27" i="4" s="1"/>
  <c r="S27" i="4"/>
  <c r="R28" i="4"/>
  <c r="AD28" i="4" s="1"/>
  <c r="S28" i="4"/>
  <c r="R29" i="4"/>
  <c r="AD29" i="4" s="1"/>
  <c r="S29" i="4"/>
  <c r="R33" i="4"/>
  <c r="AD33" i="4" s="1"/>
  <c r="S33" i="4"/>
  <c r="R34" i="4"/>
  <c r="AD34" i="4" s="1"/>
  <c r="S34" i="4"/>
  <c r="R36" i="4"/>
  <c r="AD36" i="4" s="1"/>
  <c r="S36" i="4"/>
  <c r="R37" i="4"/>
  <c r="AD37" i="4" s="1"/>
  <c r="S37" i="4"/>
  <c r="R38" i="4"/>
  <c r="AD38" i="4" s="1"/>
  <c r="S38" i="4"/>
  <c r="R39" i="4"/>
  <c r="AD39" i="4" s="1"/>
  <c r="S39" i="4"/>
  <c r="R40" i="4"/>
  <c r="AD40" i="4" s="1"/>
  <c r="S40" i="4"/>
  <c r="R41" i="4"/>
  <c r="AD41" i="4" s="1"/>
  <c r="S41" i="4"/>
  <c r="R42" i="4"/>
  <c r="AD42" i="4" s="1"/>
  <c r="S42" i="4"/>
  <c r="T42" i="4" s="1"/>
  <c r="R43" i="4"/>
  <c r="AD43" i="4" s="1"/>
  <c r="S43" i="4"/>
  <c r="R44" i="4"/>
  <c r="AD44" i="4" s="1"/>
  <c r="S44" i="4"/>
  <c r="R45" i="4"/>
  <c r="AD45" i="4" s="1"/>
  <c r="S45" i="4"/>
  <c r="R46" i="4"/>
  <c r="AD46" i="4" s="1"/>
  <c r="S46" i="4"/>
  <c r="R47" i="4"/>
  <c r="AD47" i="4" s="1"/>
  <c r="S47" i="4"/>
  <c r="R48" i="4"/>
  <c r="AD48" i="4" s="1"/>
  <c r="S48" i="4"/>
  <c r="R49" i="4"/>
  <c r="AD49" i="4" s="1"/>
  <c r="S49" i="4"/>
  <c r="R50" i="4"/>
  <c r="AD50" i="4" s="1"/>
  <c r="S50" i="4"/>
  <c r="R51" i="4"/>
  <c r="AD51" i="4" s="1"/>
  <c r="S51" i="4"/>
  <c r="R52" i="4"/>
  <c r="AD52" i="4" s="1"/>
  <c r="S52" i="4"/>
  <c r="R53" i="4"/>
  <c r="AD53" i="4" s="1"/>
  <c r="S53" i="4"/>
  <c r="R54" i="4"/>
  <c r="AD54" i="4" s="1"/>
  <c r="S54" i="4"/>
  <c r="R55" i="4"/>
  <c r="AD55" i="4" s="1"/>
  <c r="S55" i="4"/>
  <c r="R56" i="4"/>
  <c r="AD56" i="4" s="1"/>
  <c r="S56" i="4"/>
  <c r="R57" i="4"/>
  <c r="AD57" i="4" s="1"/>
  <c r="S57" i="4"/>
  <c r="R59" i="4"/>
  <c r="AD59" i="4" s="1"/>
  <c r="S59" i="4"/>
  <c r="R60" i="4"/>
  <c r="AD60" i="4" s="1"/>
  <c r="S60" i="4"/>
  <c r="R64" i="4"/>
  <c r="AD64" i="4" s="1"/>
  <c r="S64" i="4"/>
  <c r="R66" i="4"/>
  <c r="AD66" i="4" s="1"/>
  <c r="S66" i="4"/>
  <c r="R67" i="4"/>
  <c r="AD67" i="4" s="1"/>
  <c r="S67" i="4"/>
  <c r="R68" i="4"/>
  <c r="AD68" i="4" s="1"/>
  <c r="S68" i="4"/>
  <c r="R69" i="4"/>
  <c r="AD69" i="4" s="1"/>
  <c r="S69" i="4"/>
  <c r="R70" i="4"/>
  <c r="AD70" i="4" s="1"/>
  <c r="S70" i="4"/>
  <c r="R71" i="4"/>
  <c r="AD71" i="4" s="1"/>
  <c r="S71" i="4"/>
  <c r="R72" i="4"/>
  <c r="AD72" i="4" s="1"/>
  <c r="S72" i="4"/>
  <c r="R74" i="4"/>
  <c r="AD74" i="4" s="1"/>
  <c r="S74" i="4"/>
  <c r="R75" i="4"/>
  <c r="AD75" i="4" s="1"/>
  <c r="S75" i="4"/>
  <c r="R76" i="4"/>
  <c r="AD76" i="4" s="1"/>
  <c r="S76" i="4"/>
  <c r="R77" i="4"/>
  <c r="AD77" i="4" s="1"/>
  <c r="S77" i="4"/>
  <c r="R78" i="4"/>
  <c r="AD78" i="4" s="1"/>
  <c r="S78" i="4"/>
  <c r="R79" i="4"/>
  <c r="AD79" i="4" s="1"/>
  <c r="S79" i="4"/>
  <c r="R80" i="4"/>
  <c r="AD80" i="4" s="1"/>
  <c r="S80" i="4"/>
  <c r="R81" i="4"/>
  <c r="AD81" i="4" s="1"/>
  <c r="S81" i="4"/>
  <c r="R82" i="4"/>
  <c r="AD82" i="4" s="1"/>
  <c r="S82" i="4"/>
  <c r="R83" i="4"/>
  <c r="AD83" i="4" s="1"/>
  <c r="S83" i="4"/>
  <c r="R84" i="4"/>
  <c r="AD84" i="4" s="1"/>
  <c r="S84" i="4"/>
  <c r="R85" i="4"/>
  <c r="AD85" i="4" s="1"/>
  <c r="S85" i="4"/>
  <c r="R86" i="4"/>
  <c r="AD86" i="4" s="1"/>
  <c r="S86" i="4"/>
  <c r="R87" i="4"/>
  <c r="S87" i="4"/>
  <c r="R88" i="4"/>
  <c r="AD88" i="4" s="1"/>
  <c r="S88" i="4"/>
  <c r="R89" i="4"/>
  <c r="AD89" i="4" s="1"/>
  <c r="S89" i="4"/>
  <c r="R92" i="4"/>
  <c r="AD92" i="4" s="1"/>
  <c r="S92" i="4"/>
  <c r="R93" i="4"/>
  <c r="AD93" i="4" s="1"/>
  <c r="S93" i="4"/>
  <c r="R94" i="4"/>
  <c r="AD94" i="4" s="1"/>
  <c r="S94" i="4"/>
  <c r="R95" i="4"/>
  <c r="AD95" i="4" s="1"/>
  <c r="S95" i="4"/>
  <c r="R96" i="4"/>
  <c r="AD96" i="4" s="1"/>
  <c r="S96" i="4"/>
  <c r="R97" i="4"/>
  <c r="AD97" i="4" s="1"/>
  <c r="S97" i="4"/>
  <c r="R98" i="4"/>
  <c r="AD98" i="4" s="1"/>
  <c r="S98" i="4"/>
  <c r="R99" i="4"/>
  <c r="AD99" i="4" s="1"/>
  <c r="S99" i="4"/>
  <c r="R100" i="4"/>
  <c r="AD100" i="4" s="1"/>
  <c r="S100" i="4"/>
  <c r="R101" i="4"/>
  <c r="AD101" i="4" s="1"/>
  <c r="S101" i="4"/>
  <c r="R102" i="4"/>
  <c r="AD102" i="4" s="1"/>
  <c r="S102" i="4"/>
  <c r="R103" i="4"/>
  <c r="AD103" i="4" s="1"/>
  <c r="S103" i="4"/>
  <c r="R104" i="4"/>
  <c r="AD104" i="4" s="1"/>
  <c r="S104" i="4"/>
  <c r="R105" i="4"/>
  <c r="AD105" i="4" s="1"/>
  <c r="S105" i="4"/>
  <c r="R106" i="4"/>
  <c r="AD106" i="4" s="1"/>
  <c r="S106" i="4"/>
  <c r="R107" i="4"/>
  <c r="AD107" i="4" s="1"/>
  <c r="S107" i="4"/>
  <c r="R108" i="4"/>
  <c r="AD108" i="4" s="1"/>
  <c r="S108" i="4"/>
  <c r="R109" i="4"/>
  <c r="AD109" i="4" s="1"/>
  <c r="S109" i="4"/>
  <c r="R110" i="4"/>
  <c r="AD110" i="4" s="1"/>
  <c r="S110" i="4"/>
  <c r="R111" i="4"/>
  <c r="AD111" i="4" s="1"/>
  <c r="S111" i="4"/>
  <c r="R112" i="4"/>
  <c r="AD112" i="4" s="1"/>
  <c r="S112" i="4"/>
  <c r="R114" i="4"/>
  <c r="AD114" i="4" s="1"/>
  <c r="S114" i="4"/>
  <c r="R115" i="4"/>
  <c r="AD115" i="4" s="1"/>
  <c r="S115" i="4"/>
  <c r="R117" i="4"/>
  <c r="AD117" i="4" s="1"/>
  <c r="S117" i="4"/>
  <c r="R118" i="4"/>
  <c r="AD118" i="4" s="1"/>
  <c r="S118" i="4"/>
  <c r="R119" i="4"/>
  <c r="AD119" i="4" s="1"/>
  <c r="S119" i="4"/>
  <c r="R120" i="4"/>
  <c r="AD120" i="4" s="1"/>
  <c r="S120" i="4"/>
  <c r="R121" i="4"/>
  <c r="S121" i="4"/>
  <c r="R125" i="4"/>
  <c r="AD125" i="4" s="1"/>
  <c r="S125" i="4"/>
  <c r="R126" i="4"/>
  <c r="AD126" i="4" s="1"/>
  <c r="S126" i="4"/>
  <c r="R127" i="4"/>
  <c r="AD127" i="4" s="1"/>
  <c r="S127" i="4"/>
  <c r="R128" i="4"/>
  <c r="AD128" i="4" s="1"/>
  <c r="S128" i="4"/>
  <c r="R129" i="4"/>
  <c r="S129" i="4"/>
  <c r="R130" i="4"/>
  <c r="AD130" i="4" s="1"/>
  <c r="S130" i="4"/>
  <c r="R131" i="4"/>
  <c r="AD131" i="4" s="1"/>
  <c r="S131" i="4"/>
  <c r="R132" i="4"/>
  <c r="AD132" i="4" s="1"/>
  <c r="S132" i="4"/>
  <c r="W232" i="7" l="1"/>
  <c r="AG235" i="7" s="1"/>
  <c r="AG232" i="7"/>
  <c r="AG130" i="6"/>
  <c r="W169" i="6"/>
  <c r="W171" i="6" s="1"/>
  <c r="AF169" i="6"/>
  <c r="AG169" i="6" s="1"/>
  <c r="T171" i="6"/>
  <c r="T255" i="6"/>
  <c r="AF147" i="5"/>
  <c r="AG147" i="5" s="1"/>
  <c r="AF154" i="5"/>
  <c r="AG154" i="5" s="1"/>
  <c r="W53" i="5"/>
  <c r="AG11" i="5"/>
  <c r="AF142" i="5"/>
  <c r="AG142" i="5" s="1"/>
  <c r="AF7" i="5"/>
  <c r="AG7" i="5" s="1"/>
  <c r="AF86" i="5"/>
  <c r="AG86" i="5" s="1"/>
  <c r="W51" i="5"/>
  <c r="W44" i="5"/>
  <c r="W45" i="5"/>
  <c r="W59" i="5"/>
  <c r="AG54" i="5"/>
  <c r="W117" i="5"/>
  <c r="W71" i="5"/>
  <c r="AG63" i="5"/>
  <c r="AF145" i="5"/>
  <c r="AG145" i="5" s="1"/>
  <c r="AF133" i="5"/>
  <c r="AG133" i="5" s="1"/>
  <c r="AF138" i="5"/>
  <c r="AG138" i="5" s="1"/>
  <c r="W138" i="5"/>
  <c r="W157" i="5"/>
  <c r="AF111" i="5"/>
  <c r="AG111" i="5" s="1"/>
  <c r="AG80" i="5"/>
  <c r="T164" i="5"/>
  <c r="AF9" i="5"/>
  <c r="AG9" i="5" s="1"/>
  <c r="AF5" i="5"/>
  <c r="AG5" i="5" s="1"/>
  <c r="AF132" i="5"/>
  <c r="AG132" i="5" s="1"/>
  <c r="W132" i="5"/>
  <c r="AF18" i="5"/>
  <c r="AG18" i="5" s="1"/>
  <c r="W18" i="5"/>
  <c r="W156" i="5"/>
  <c r="AF156" i="5"/>
  <c r="AG156" i="5" s="1"/>
  <c r="AF32" i="5"/>
  <c r="AG32" i="5" s="1"/>
  <c r="W32" i="5"/>
  <c r="AF116" i="5"/>
  <c r="AG116" i="5" s="1"/>
  <c r="W116" i="5"/>
  <c r="AF14" i="5"/>
  <c r="AG14" i="5" s="1"/>
  <c r="W14" i="5"/>
  <c r="W35" i="5"/>
  <c r="AF35" i="5"/>
  <c r="AG35" i="5" s="1"/>
  <c r="AF121" i="5"/>
  <c r="AG121" i="5" s="1"/>
  <c r="W121" i="5"/>
  <c r="W20" i="5"/>
  <c r="AF66" i="5"/>
  <c r="AG66" i="5" s="1"/>
  <c r="AF77" i="5"/>
  <c r="AG77" i="5" s="1"/>
  <c r="AF92" i="5"/>
  <c r="AG92" i="5" s="1"/>
  <c r="W92" i="5"/>
  <c r="W103" i="5"/>
  <c r="AF103" i="5"/>
  <c r="AG103" i="5" s="1"/>
  <c r="W49" i="5"/>
  <c r="AF49" i="5"/>
  <c r="AG49" i="5" s="1"/>
  <c r="W22" i="5"/>
  <c r="AF22" i="5"/>
  <c r="AG22" i="5" s="1"/>
  <c r="W118" i="5"/>
  <c r="AF118" i="5"/>
  <c r="AG118" i="5" s="1"/>
  <c r="W17" i="5"/>
  <c r="AF17" i="5"/>
  <c r="AG17" i="5" s="1"/>
  <c r="W70" i="5"/>
  <c r="AF70" i="5"/>
  <c r="AG70" i="5" s="1"/>
  <c r="AF150" i="5"/>
  <c r="AG150" i="5" s="1"/>
  <c r="W150" i="5"/>
  <c r="AF153" i="5"/>
  <c r="AG153" i="5" s="1"/>
  <c r="W153" i="5"/>
  <c r="AF89" i="5"/>
  <c r="AG89" i="5" s="1"/>
  <c r="W89" i="5"/>
  <c r="AF112" i="5"/>
  <c r="AG112" i="5" s="1"/>
  <c r="W112" i="5"/>
  <c r="W127" i="5"/>
  <c r="AF127" i="5"/>
  <c r="AG127" i="5" s="1"/>
  <c r="W42" i="5"/>
  <c r="AF42" i="5"/>
  <c r="AG42" i="5" s="1"/>
  <c r="AF94" i="5"/>
  <c r="AG94" i="5" s="1"/>
  <c r="W94" i="5"/>
  <c r="AF129" i="5"/>
  <c r="AG129" i="5" s="1"/>
  <c r="W129" i="5"/>
  <c r="AF99" i="5"/>
  <c r="AG99" i="5" s="1"/>
  <c r="W99" i="5"/>
  <c r="W161" i="5"/>
  <c r="AF161" i="5"/>
  <c r="AG161" i="5" s="1"/>
  <c r="W16" i="5"/>
  <c r="AF16" i="5"/>
  <c r="AG16" i="5" s="1"/>
  <c r="AF126" i="5"/>
  <c r="AG126" i="5" s="1"/>
  <c r="W126" i="5"/>
  <c r="W108" i="5"/>
  <c r="AF108" i="5"/>
  <c r="AG108" i="5" s="1"/>
  <c r="AF81" i="5"/>
  <c r="AG81" i="5" s="1"/>
  <c r="W81" i="5"/>
  <c r="W10" i="5"/>
  <c r="AF10" i="5"/>
  <c r="AG10" i="5" s="1"/>
  <c r="AF39" i="5"/>
  <c r="AG39" i="5" s="1"/>
  <c r="W39" i="5"/>
  <c r="AF13" i="5"/>
  <c r="AG13" i="5" s="1"/>
  <c r="W13" i="5"/>
  <c r="AF36" i="5"/>
  <c r="AG36" i="5" s="1"/>
  <c r="W36" i="5"/>
  <c r="W141" i="5"/>
  <c r="AF141" i="5"/>
  <c r="AG141" i="5" s="1"/>
  <c r="AF12" i="5"/>
  <c r="AG12" i="5" s="1"/>
  <c r="W12" i="5"/>
  <c r="W6" i="5"/>
  <c r="AF6" i="5"/>
  <c r="AG6" i="5" s="1"/>
  <c r="W55" i="5"/>
  <c r="AF55" i="5"/>
  <c r="AG55" i="5" s="1"/>
  <c r="W134" i="5"/>
  <c r="AF134" i="5"/>
  <c r="AG134" i="5" s="1"/>
  <c r="W48" i="5"/>
  <c r="AF48" i="5"/>
  <c r="AG48" i="5" s="1"/>
  <c r="AF43" i="5"/>
  <c r="AG43" i="5" s="1"/>
  <c r="W43" i="5"/>
  <c r="W149" i="5"/>
  <c r="AF149" i="5"/>
  <c r="AG149" i="5" s="1"/>
  <c r="AF75" i="5"/>
  <c r="AG75" i="5" s="1"/>
  <c r="W75" i="5"/>
  <c r="W100" i="5"/>
  <c r="AF100" i="5"/>
  <c r="AG100" i="5" s="1"/>
  <c r="W115" i="5"/>
  <c r="AF115" i="5"/>
  <c r="AG115" i="5" s="1"/>
  <c r="AF119" i="5"/>
  <c r="AG119" i="5" s="1"/>
  <c r="W119" i="5"/>
  <c r="W60" i="5"/>
  <c r="AF60" i="5"/>
  <c r="AG60" i="5" s="1"/>
  <c r="W146" i="5"/>
  <c r="AF146" i="5"/>
  <c r="AG146" i="5" s="1"/>
  <c r="W82" i="5"/>
  <c r="AF82" i="5"/>
  <c r="AG82" i="5" s="1"/>
  <c r="W69" i="5"/>
  <c r="AF69" i="5"/>
  <c r="AG69" i="5" s="1"/>
  <c r="AF23" i="5"/>
  <c r="AG23" i="5" s="1"/>
  <c r="W23" i="5"/>
  <c r="W25" i="5"/>
  <c r="AF25" i="5"/>
  <c r="AG25" i="5" s="1"/>
  <c r="W120" i="5"/>
  <c r="AF120" i="5"/>
  <c r="AG120" i="5" s="1"/>
  <c r="W68" i="5"/>
  <c r="AF68" i="5"/>
  <c r="AG68" i="5" s="1"/>
  <c r="W29" i="5"/>
  <c r="AF29" i="5"/>
  <c r="AG29" i="5" s="1"/>
  <c r="W151" i="5"/>
  <c r="AF151" i="5"/>
  <c r="AG151" i="5" s="1"/>
  <c r="W56" i="5"/>
  <c r="AF56" i="5"/>
  <c r="AG56" i="5" s="1"/>
  <c r="W101" i="5"/>
  <c r="AF101" i="5"/>
  <c r="AG101" i="5" s="1"/>
  <c r="T262" i="5"/>
  <c r="T47" i="4"/>
  <c r="T131" i="4"/>
  <c r="T121" i="4"/>
  <c r="T128" i="4"/>
  <c r="AD87" i="4"/>
  <c r="AD129" i="4"/>
  <c r="AD121" i="4"/>
  <c r="T20" i="4"/>
  <c r="AE4" i="4"/>
  <c r="AF4" i="4" s="1"/>
  <c r="V130" i="4"/>
  <c r="W130" i="4" s="1"/>
  <c r="AE130" i="4"/>
  <c r="AF130" i="4" s="1"/>
  <c r="V93" i="4"/>
  <c r="W93" i="4" s="1"/>
  <c r="AE93" i="4"/>
  <c r="AF93" i="4" s="1"/>
  <c r="T59" i="4"/>
  <c r="V59" i="4"/>
  <c r="W59" i="4" s="1"/>
  <c r="AE59" i="4"/>
  <c r="AF59" i="4" s="1"/>
  <c r="AE21" i="4"/>
  <c r="AF21" i="4" s="1"/>
  <c r="V21" i="4"/>
  <c r="W21" i="4" s="1"/>
  <c r="V104" i="4"/>
  <c r="W104" i="4" s="1"/>
  <c r="AE104" i="4"/>
  <c r="AF104" i="4" s="1"/>
  <c r="T78" i="4"/>
  <c r="V78" i="4"/>
  <c r="W78" i="4" s="1"/>
  <c r="AE78" i="4"/>
  <c r="AF78" i="4" s="1"/>
  <c r="V46" i="4"/>
  <c r="W46" i="4" s="1"/>
  <c r="AE46" i="4"/>
  <c r="AF46" i="4" s="1"/>
  <c r="T14" i="4"/>
  <c r="V14" i="4"/>
  <c r="W14" i="4" s="1"/>
  <c r="AE14" i="4"/>
  <c r="AF14" i="4" s="1"/>
  <c r="AE103" i="4"/>
  <c r="AF103" i="4" s="1"/>
  <c r="V103" i="4"/>
  <c r="W103" i="4" s="1"/>
  <c r="T127" i="4"/>
  <c r="AE127" i="4"/>
  <c r="AF127" i="4" s="1"/>
  <c r="V127" i="4"/>
  <c r="W127" i="4" s="1"/>
  <c r="V96" i="4"/>
  <c r="W96" i="4" s="1"/>
  <c r="AE96" i="4"/>
  <c r="AF96" i="4" s="1"/>
  <c r="AE64" i="4"/>
  <c r="AF64" i="4" s="1"/>
  <c r="V64" i="4"/>
  <c r="W64" i="4" s="1"/>
  <c r="T25" i="4"/>
  <c r="AE25" i="4"/>
  <c r="AF25" i="4" s="1"/>
  <c r="V25" i="4"/>
  <c r="W25" i="4" s="1"/>
  <c r="T111" i="4"/>
  <c r="V111" i="4"/>
  <c r="W111" i="4" s="1"/>
  <c r="AE111" i="4"/>
  <c r="AF111" i="4" s="1"/>
  <c r="V67" i="4"/>
  <c r="W67" i="4" s="1"/>
  <c r="AE67" i="4"/>
  <c r="AF67" i="4" s="1"/>
  <c r="T36" i="4"/>
  <c r="AE36" i="4"/>
  <c r="AF36" i="4" s="1"/>
  <c r="V36" i="4"/>
  <c r="W36" i="4" s="1"/>
  <c r="V15" i="4"/>
  <c r="W15" i="4" s="1"/>
  <c r="AE15" i="4"/>
  <c r="AF15" i="4" s="1"/>
  <c r="T110" i="4"/>
  <c r="V110" i="4"/>
  <c r="W110" i="4" s="1"/>
  <c r="AE110" i="4"/>
  <c r="AF110" i="4" s="1"/>
  <c r="T72" i="4"/>
  <c r="V72" i="4"/>
  <c r="W72" i="4" s="1"/>
  <c r="AE72" i="4"/>
  <c r="AF72" i="4" s="1"/>
  <c r="AE128" i="4"/>
  <c r="AF128" i="4" s="1"/>
  <c r="V128" i="4"/>
  <c r="W128" i="4" s="1"/>
  <c r="AE89" i="4"/>
  <c r="AF89" i="4" s="1"/>
  <c r="V89" i="4"/>
  <c r="W89" i="4" s="1"/>
  <c r="T19" i="4"/>
  <c r="V19" i="4"/>
  <c r="W19" i="4" s="1"/>
  <c r="AE19" i="4"/>
  <c r="AF19" i="4" s="1"/>
  <c r="V108" i="4"/>
  <c r="W108" i="4" s="1"/>
  <c r="AE108" i="4"/>
  <c r="AF108" i="4" s="1"/>
  <c r="AE76" i="4"/>
  <c r="AF76" i="4" s="1"/>
  <c r="V76" i="4"/>
  <c r="W76" i="4" s="1"/>
  <c r="T119" i="4"/>
  <c r="AE119" i="4"/>
  <c r="AF119" i="4" s="1"/>
  <c r="V119" i="4"/>
  <c r="W119" i="4" s="1"/>
  <c r="T44" i="4"/>
  <c r="V44" i="4"/>
  <c r="W44" i="4" s="1"/>
  <c r="AE44" i="4"/>
  <c r="AF44" i="4" s="1"/>
  <c r="T18" i="4"/>
  <c r="V18" i="4"/>
  <c r="W18" i="4" s="1"/>
  <c r="AE18" i="4"/>
  <c r="AF18" i="4" s="1"/>
  <c r="T11" i="4"/>
  <c r="AE11" i="4"/>
  <c r="AF11" i="4" s="1"/>
  <c r="V11" i="4"/>
  <c r="W11" i="4" s="1"/>
  <c r="V9" i="4"/>
  <c r="W9" i="4" s="1"/>
  <c r="AE9" i="4"/>
  <c r="AF9" i="4" s="1"/>
  <c r="T105" i="4"/>
  <c r="V105" i="4"/>
  <c r="W105" i="4" s="1"/>
  <c r="AE105" i="4"/>
  <c r="AF105" i="4" s="1"/>
  <c r="AE42" i="4"/>
  <c r="AF42" i="4" s="1"/>
  <c r="V42" i="4"/>
  <c r="W42" i="4" s="1"/>
  <c r="T8" i="4"/>
  <c r="V8" i="4"/>
  <c r="W8" i="4" s="1"/>
  <c r="AE8" i="4"/>
  <c r="AF8" i="4" s="1"/>
  <c r="V92" i="4"/>
  <c r="W92" i="4" s="1"/>
  <c r="AE92" i="4"/>
  <c r="AF92" i="4" s="1"/>
  <c r="T7" i="4"/>
  <c r="V7" i="4"/>
  <c r="W7" i="4" s="1"/>
  <c r="AE7" i="4"/>
  <c r="AF7" i="4" s="1"/>
  <c r="AE109" i="4"/>
  <c r="AF109" i="4" s="1"/>
  <c r="V109" i="4"/>
  <c r="W109" i="4" s="1"/>
  <c r="AE77" i="4"/>
  <c r="AF77" i="4" s="1"/>
  <c r="V77" i="4"/>
  <c r="W77" i="4" s="1"/>
  <c r="AE57" i="4"/>
  <c r="AF57" i="4" s="1"/>
  <c r="V57" i="4"/>
  <c r="W57" i="4" s="1"/>
  <c r="V34" i="4"/>
  <c r="W34" i="4" s="1"/>
  <c r="AE34" i="4"/>
  <c r="AF34" i="4" s="1"/>
  <c r="T120" i="4"/>
  <c r="AE120" i="4"/>
  <c r="AF120" i="4" s="1"/>
  <c r="V120" i="4"/>
  <c r="W120" i="4" s="1"/>
  <c r="T114" i="4"/>
  <c r="AE114" i="4"/>
  <c r="AF114" i="4" s="1"/>
  <c r="V114" i="4"/>
  <c r="W114" i="4" s="1"/>
  <c r="AE88" i="4"/>
  <c r="AF88" i="4" s="1"/>
  <c r="V88" i="4"/>
  <c r="W88" i="4" s="1"/>
  <c r="T56" i="4"/>
  <c r="AE56" i="4"/>
  <c r="AF56" i="4" s="1"/>
  <c r="V56" i="4"/>
  <c r="W56" i="4" s="1"/>
  <c r="AE126" i="4"/>
  <c r="AF126" i="4" s="1"/>
  <c r="V126" i="4"/>
  <c r="W126" i="4" s="1"/>
  <c r="T107" i="4"/>
  <c r="AE107" i="4"/>
  <c r="AF107" i="4" s="1"/>
  <c r="V107" i="4"/>
  <c r="W107" i="4" s="1"/>
  <c r="AE101" i="4"/>
  <c r="AF101" i="4" s="1"/>
  <c r="V101" i="4"/>
  <c r="W101" i="4" s="1"/>
  <c r="AE95" i="4"/>
  <c r="AF95" i="4" s="1"/>
  <c r="V95" i="4"/>
  <c r="W95" i="4" s="1"/>
  <c r="T87" i="4"/>
  <c r="AE87" i="4"/>
  <c r="V87" i="4"/>
  <c r="W87" i="4" s="1"/>
  <c r="AE81" i="4"/>
  <c r="AF81" i="4" s="1"/>
  <c r="V81" i="4"/>
  <c r="W81" i="4" s="1"/>
  <c r="T75" i="4"/>
  <c r="AE75" i="4"/>
  <c r="AF75" i="4" s="1"/>
  <c r="V75" i="4"/>
  <c r="W75" i="4" s="1"/>
  <c r="AE69" i="4"/>
  <c r="AF69" i="4" s="1"/>
  <c r="V69" i="4"/>
  <c r="W69" i="4" s="1"/>
  <c r="T55" i="4"/>
  <c r="AE55" i="4"/>
  <c r="AF55" i="4" s="1"/>
  <c r="V55" i="4"/>
  <c r="W55" i="4" s="1"/>
  <c r="AE49" i="4"/>
  <c r="AF49" i="4" s="1"/>
  <c r="V49" i="4"/>
  <c r="W49" i="4" s="1"/>
  <c r="AE38" i="4"/>
  <c r="AF38" i="4" s="1"/>
  <c r="V38" i="4"/>
  <c r="W38" i="4" s="1"/>
  <c r="AE24" i="4"/>
  <c r="AF24" i="4" s="1"/>
  <c r="V24" i="4"/>
  <c r="W24" i="4" s="1"/>
  <c r="AE5" i="4"/>
  <c r="AF5" i="4" s="1"/>
  <c r="V5" i="4"/>
  <c r="W5" i="4" s="1"/>
  <c r="V117" i="4"/>
  <c r="W117" i="4" s="1"/>
  <c r="AE117" i="4"/>
  <c r="AF117" i="4" s="1"/>
  <c r="T79" i="4"/>
  <c r="V79" i="4"/>
  <c r="W79" i="4" s="1"/>
  <c r="AE79" i="4"/>
  <c r="AF79" i="4" s="1"/>
  <c r="V53" i="4"/>
  <c r="W53" i="4" s="1"/>
  <c r="AE53" i="4"/>
  <c r="AF53" i="4" s="1"/>
  <c r="AE28" i="4"/>
  <c r="AF28" i="4" s="1"/>
  <c r="V28" i="4"/>
  <c r="W28" i="4" s="1"/>
  <c r="V98" i="4"/>
  <c r="W98" i="4" s="1"/>
  <c r="AE98" i="4"/>
  <c r="AF98" i="4" s="1"/>
  <c r="T66" i="4"/>
  <c r="V66" i="4"/>
  <c r="W66" i="4" s="1"/>
  <c r="AE66" i="4"/>
  <c r="AF66" i="4" s="1"/>
  <c r="V41" i="4"/>
  <c r="W41" i="4" s="1"/>
  <c r="AE41" i="4"/>
  <c r="AF41" i="4" s="1"/>
  <c r="V20" i="4"/>
  <c r="W20" i="4" s="1"/>
  <c r="AE20" i="4"/>
  <c r="AF20" i="4" s="1"/>
  <c r="V97" i="4"/>
  <c r="W97" i="4" s="1"/>
  <c r="AE97" i="4"/>
  <c r="AF97" i="4" s="1"/>
  <c r="T71" i="4"/>
  <c r="V71" i="4"/>
  <c r="W71" i="4" s="1"/>
  <c r="AE71" i="4"/>
  <c r="AF71" i="4" s="1"/>
  <c r="T40" i="4"/>
  <c r="V40" i="4"/>
  <c r="W40" i="4" s="1"/>
  <c r="AE40" i="4"/>
  <c r="AF40" i="4" s="1"/>
  <c r="AE45" i="4"/>
  <c r="AF45" i="4" s="1"/>
  <c r="V45" i="4"/>
  <c r="W45" i="4" s="1"/>
  <c r="AE13" i="4"/>
  <c r="AF13" i="4" s="1"/>
  <c r="V13" i="4"/>
  <c r="W13" i="4" s="1"/>
  <c r="V82" i="4"/>
  <c r="W82" i="4" s="1"/>
  <c r="AE82" i="4"/>
  <c r="AF82" i="4" s="1"/>
  <c r="T50" i="4"/>
  <c r="AE50" i="4"/>
  <c r="AF50" i="4" s="1"/>
  <c r="V50" i="4"/>
  <c r="W50" i="4" s="1"/>
  <c r="AE33" i="4"/>
  <c r="AF33" i="4" s="1"/>
  <c r="V33" i="4"/>
  <c r="W33" i="4" s="1"/>
  <c r="V131" i="4"/>
  <c r="W131" i="4" s="1"/>
  <c r="AE131" i="4"/>
  <c r="AF131" i="4" s="1"/>
  <c r="AE118" i="4"/>
  <c r="AF118" i="4" s="1"/>
  <c r="V118" i="4"/>
  <c r="W118" i="4" s="1"/>
  <c r="AE43" i="4"/>
  <c r="AF43" i="4" s="1"/>
  <c r="V43" i="4"/>
  <c r="W43" i="4" s="1"/>
  <c r="AE17" i="4"/>
  <c r="AF17" i="4" s="1"/>
  <c r="V17" i="4"/>
  <c r="W17" i="4" s="1"/>
  <c r="AE10" i="4"/>
  <c r="AF10" i="4" s="1"/>
  <c r="V10" i="4"/>
  <c r="W10" i="4" s="1"/>
  <c r="T99" i="4"/>
  <c r="V99" i="4"/>
  <c r="W99" i="4" s="1"/>
  <c r="AE99" i="4"/>
  <c r="AF99" i="4" s="1"/>
  <c r="V85" i="4"/>
  <c r="W85" i="4" s="1"/>
  <c r="AE85" i="4"/>
  <c r="AF85" i="4" s="1"/>
  <c r="AE129" i="4"/>
  <c r="V129" i="4"/>
  <c r="W129" i="4" s="1"/>
  <c r="V47" i="4"/>
  <c r="W47" i="4" s="1"/>
  <c r="AE47" i="4"/>
  <c r="AF47" i="4" s="1"/>
  <c r="T84" i="4"/>
  <c r="V84" i="4"/>
  <c r="W84" i="4" s="1"/>
  <c r="AE84" i="4"/>
  <c r="AF84" i="4" s="1"/>
  <c r="V52" i="4"/>
  <c r="W52" i="4" s="1"/>
  <c r="AE52" i="4"/>
  <c r="AF52" i="4" s="1"/>
  <c r="V27" i="4"/>
  <c r="W27" i="4" s="1"/>
  <c r="AE27" i="4"/>
  <c r="AF27" i="4" s="1"/>
  <c r="V121" i="4"/>
  <c r="W121" i="4" s="1"/>
  <c r="AE121" i="4"/>
  <c r="AE115" i="4"/>
  <c r="AF115" i="4" s="1"/>
  <c r="V115" i="4"/>
  <c r="W115" i="4" s="1"/>
  <c r="AE83" i="4"/>
  <c r="AF83" i="4" s="1"/>
  <c r="V83" i="4"/>
  <c r="W83" i="4" s="1"/>
  <c r="T51" i="4"/>
  <c r="AE51" i="4"/>
  <c r="AF51" i="4" s="1"/>
  <c r="V51" i="4"/>
  <c r="W51" i="4" s="1"/>
  <c r="AE6" i="4"/>
  <c r="AF6" i="4" s="1"/>
  <c r="V6" i="4"/>
  <c r="W6" i="4" s="1"/>
  <c r="T132" i="4"/>
  <c r="AE132" i="4"/>
  <c r="AF132" i="4" s="1"/>
  <c r="V132" i="4"/>
  <c r="W132" i="4" s="1"/>
  <c r="AE102" i="4"/>
  <c r="AF102" i="4" s="1"/>
  <c r="V102" i="4"/>
  <c r="W102" i="4" s="1"/>
  <c r="T70" i="4"/>
  <c r="V70" i="4"/>
  <c r="W70" i="4" s="1"/>
  <c r="AE70" i="4"/>
  <c r="AF70" i="4" s="1"/>
  <c r="AE39" i="4"/>
  <c r="AF39" i="4" s="1"/>
  <c r="V39" i="4"/>
  <c r="W39" i="4" s="1"/>
  <c r="AE125" i="4"/>
  <c r="AF125" i="4" s="1"/>
  <c r="V125" i="4"/>
  <c r="W125" i="4" s="1"/>
  <c r="AE112" i="4"/>
  <c r="AF112" i="4" s="1"/>
  <c r="V112" i="4"/>
  <c r="V106" i="4"/>
  <c r="W106" i="4" s="1"/>
  <c r="AE106" i="4"/>
  <c r="AF106" i="4" s="1"/>
  <c r="AE100" i="4"/>
  <c r="AF100" i="4" s="1"/>
  <c r="V100" i="4"/>
  <c r="W100" i="4" s="1"/>
  <c r="AE94" i="4"/>
  <c r="AF94" i="4" s="1"/>
  <c r="V94" i="4"/>
  <c r="W94" i="4" s="1"/>
  <c r="AE86" i="4"/>
  <c r="AF86" i="4" s="1"/>
  <c r="V86" i="4"/>
  <c r="W86" i="4" s="1"/>
  <c r="AE80" i="4"/>
  <c r="AF80" i="4" s="1"/>
  <c r="V80" i="4"/>
  <c r="W80" i="4" s="1"/>
  <c r="AE74" i="4"/>
  <c r="AF74" i="4" s="1"/>
  <c r="V74" i="4"/>
  <c r="W74" i="4" s="1"/>
  <c r="V68" i="4"/>
  <c r="W68" i="4" s="1"/>
  <c r="AE68" i="4"/>
  <c r="AF68" i="4" s="1"/>
  <c r="AE60" i="4"/>
  <c r="AF60" i="4" s="1"/>
  <c r="V60" i="4"/>
  <c r="W60" i="4" s="1"/>
  <c r="AE54" i="4"/>
  <c r="AF54" i="4" s="1"/>
  <c r="V54" i="4"/>
  <c r="W54" i="4" s="1"/>
  <c r="AE48" i="4"/>
  <c r="AF48" i="4" s="1"/>
  <c r="V48" i="4"/>
  <c r="W48" i="4" s="1"/>
  <c r="AE37" i="4"/>
  <c r="AF37" i="4" s="1"/>
  <c r="V37" i="4"/>
  <c r="W37" i="4" s="1"/>
  <c r="T29" i="4"/>
  <c r="AE29" i="4"/>
  <c r="AF29" i="4" s="1"/>
  <c r="V29" i="4"/>
  <c r="W29" i="4" s="1"/>
  <c r="T22" i="4"/>
  <c r="AE22" i="4"/>
  <c r="AF22" i="4" s="1"/>
  <c r="V22" i="4"/>
  <c r="W22" i="4" s="1"/>
  <c r="T33" i="4"/>
  <c r="T106" i="4"/>
  <c r="T94" i="4"/>
  <c r="T80" i="4"/>
  <c r="T54" i="4"/>
  <c r="T10" i="4"/>
  <c r="T115" i="4"/>
  <c r="T109" i="4"/>
  <c r="T97" i="4"/>
  <c r="T89" i="4"/>
  <c r="T67" i="4"/>
  <c r="T129" i="4"/>
  <c r="T112" i="4"/>
  <c r="T117" i="4"/>
  <c r="T100" i="4"/>
  <c r="T21" i="4"/>
  <c r="T38" i="4"/>
  <c r="T43" i="4"/>
  <c r="T48" i="4"/>
  <c r="T57" i="4"/>
  <c r="T96" i="4"/>
  <c r="T83" i="4"/>
  <c r="T77" i="4"/>
  <c r="T46" i="4"/>
  <c r="T101" i="4"/>
  <c r="T82" i="4"/>
  <c r="T76" i="4"/>
  <c r="T60" i="4"/>
  <c r="T34" i="4"/>
  <c r="T4" i="4"/>
  <c r="T6" i="4"/>
  <c r="T104" i="4"/>
  <c r="T98" i="4"/>
  <c r="T93" i="4"/>
  <c r="T39" i="4"/>
  <c r="T27" i="4"/>
  <c r="T130" i="4"/>
  <c r="T125" i="4"/>
  <c r="T103" i="4"/>
  <c r="T92" i="4"/>
  <c r="T68" i="4"/>
  <c r="T64" i="4"/>
  <c r="T108" i="4"/>
  <c r="T15" i="4"/>
  <c r="T88" i="4"/>
  <c r="T126" i="4"/>
  <c r="T41" i="4"/>
  <c r="T118" i="4"/>
  <c r="T85" i="4"/>
  <c r="T74" i="4"/>
  <c r="T37" i="4"/>
  <c r="T69" i="4"/>
  <c r="T95" i="4"/>
  <c r="T53" i="4"/>
  <c r="T49" i="4"/>
  <c r="T9" i="4"/>
  <c r="T17" i="4"/>
  <c r="T45" i="4"/>
  <c r="T28" i="4"/>
  <c r="T52" i="4"/>
  <c r="T13" i="4"/>
  <c r="T24" i="4"/>
  <c r="T86" i="4"/>
  <c r="T81" i="4"/>
  <c r="T102" i="4"/>
  <c r="M133" i="4"/>
  <c r="B45" i="4"/>
  <c r="AG146" i="3"/>
  <c r="AE16" i="3"/>
  <c r="AF16" i="3"/>
  <c r="O59" i="3"/>
  <c r="P59" i="3" s="1"/>
  <c r="V84" i="3"/>
  <c r="S5" i="3"/>
  <c r="AE5" i="3" s="1"/>
  <c r="T5" i="3"/>
  <c r="W5" i="3" s="1"/>
  <c r="X5" i="3" s="1"/>
  <c r="S6" i="3"/>
  <c r="AE6" i="3" s="1"/>
  <c r="T6" i="3"/>
  <c r="AC6" i="3" s="1"/>
  <c r="AD6" i="3" s="1"/>
  <c r="S7" i="3"/>
  <c r="AE7" i="3" s="1"/>
  <c r="T7" i="3"/>
  <c r="W7" i="3" s="1"/>
  <c r="X7" i="3" s="1"/>
  <c r="S8" i="3"/>
  <c r="AE8" i="3" s="1"/>
  <c r="T8" i="3"/>
  <c r="S9" i="3"/>
  <c r="AE9" i="3" s="1"/>
  <c r="T9" i="3"/>
  <c r="W9" i="3" s="1"/>
  <c r="X9" i="3" s="1"/>
  <c r="S10" i="3"/>
  <c r="AE10" i="3" s="1"/>
  <c r="T10" i="3"/>
  <c r="S11" i="3"/>
  <c r="AE11" i="3" s="1"/>
  <c r="T11" i="3"/>
  <c r="W11" i="3" s="1"/>
  <c r="S12" i="3"/>
  <c r="AE12" i="3" s="1"/>
  <c r="T12" i="3"/>
  <c r="S13" i="3"/>
  <c r="AE13" i="3" s="1"/>
  <c r="T13" i="3"/>
  <c r="S14" i="3"/>
  <c r="AE14" i="3" s="1"/>
  <c r="T14" i="3"/>
  <c r="W14" i="3" s="1"/>
  <c r="X14" i="3" s="1"/>
  <c r="S15" i="3"/>
  <c r="AE15" i="3" s="1"/>
  <c r="T15" i="3"/>
  <c r="S17" i="3"/>
  <c r="AE17" i="3" s="1"/>
  <c r="T17" i="3"/>
  <c r="W17" i="3" s="1"/>
  <c r="X17" i="3" s="1"/>
  <c r="S18" i="3"/>
  <c r="AE18" i="3" s="1"/>
  <c r="T18" i="3"/>
  <c r="W18" i="3" s="1"/>
  <c r="S19" i="3"/>
  <c r="T19" i="3"/>
  <c r="W19" i="3" s="1"/>
  <c r="X19" i="3" s="1"/>
  <c r="S20" i="3"/>
  <c r="AE20" i="3" s="1"/>
  <c r="T20" i="3"/>
  <c r="S21" i="3"/>
  <c r="AE21" i="3" s="1"/>
  <c r="T21" i="3"/>
  <c r="W21" i="3" s="1"/>
  <c r="X21" i="3" s="1"/>
  <c r="S22" i="3"/>
  <c r="AE22" i="3" s="1"/>
  <c r="T22" i="3"/>
  <c r="W22" i="3" s="1"/>
  <c r="X22" i="3" s="1"/>
  <c r="S23" i="3"/>
  <c r="AE23" i="3" s="1"/>
  <c r="T23" i="3"/>
  <c r="S24" i="3"/>
  <c r="AE24" i="3" s="1"/>
  <c r="T24" i="3"/>
  <c r="W24" i="3" s="1"/>
  <c r="S25" i="3"/>
  <c r="AE25" i="3" s="1"/>
  <c r="T25" i="3"/>
  <c r="W25" i="3" s="1"/>
  <c r="X25" i="3" s="1"/>
  <c r="S26" i="3"/>
  <c r="AE26" i="3" s="1"/>
  <c r="T26" i="3"/>
  <c r="S27" i="3"/>
  <c r="AE27" i="3" s="1"/>
  <c r="T27" i="3"/>
  <c r="W27" i="3" s="1"/>
  <c r="X27" i="3" s="1"/>
  <c r="S31" i="3"/>
  <c r="AE31" i="3" s="1"/>
  <c r="T31" i="3"/>
  <c r="S32" i="3"/>
  <c r="AE32" i="3" s="1"/>
  <c r="T32" i="3"/>
  <c r="W32" i="3" s="1"/>
  <c r="S33" i="3"/>
  <c r="AE33" i="3" s="1"/>
  <c r="T33" i="3"/>
  <c r="S34" i="3"/>
  <c r="AE34" i="3" s="1"/>
  <c r="T34" i="3"/>
  <c r="W34" i="3" s="1"/>
  <c r="X34" i="3" s="1"/>
  <c r="S35" i="3"/>
  <c r="AE35" i="3" s="1"/>
  <c r="T35" i="3"/>
  <c r="S36" i="3"/>
  <c r="AE36" i="3" s="1"/>
  <c r="T36" i="3"/>
  <c r="W36" i="3" s="1"/>
  <c r="X36" i="3" s="1"/>
  <c r="S37" i="3"/>
  <c r="AE37" i="3" s="1"/>
  <c r="T37" i="3"/>
  <c r="S38" i="3"/>
  <c r="AE38" i="3" s="1"/>
  <c r="T38" i="3"/>
  <c r="S39" i="3"/>
  <c r="AE39" i="3" s="1"/>
  <c r="T39" i="3"/>
  <c r="S40" i="3"/>
  <c r="AE40" i="3" s="1"/>
  <c r="T40" i="3"/>
  <c r="W40" i="3" s="1"/>
  <c r="X40" i="3" s="1"/>
  <c r="S41" i="3"/>
  <c r="AE41" i="3" s="1"/>
  <c r="T41" i="3"/>
  <c r="W41" i="3" s="1"/>
  <c r="X41" i="3" s="1"/>
  <c r="S42" i="3"/>
  <c r="AE42" i="3" s="1"/>
  <c r="T42" i="3"/>
  <c r="W42" i="3" s="1"/>
  <c r="X42" i="3" s="1"/>
  <c r="S43" i="3"/>
  <c r="AE43" i="3" s="1"/>
  <c r="T43" i="3"/>
  <c r="S44" i="3"/>
  <c r="AE44" i="3" s="1"/>
  <c r="T44" i="3"/>
  <c r="S45" i="3"/>
  <c r="AE45" i="3" s="1"/>
  <c r="T45" i="3"/>
  <c r="S46" i="3"/>
  <c r="AE46" i="3" s="1"/>
  <c r="T46" i="3"/>
  <c r="S47" i="3"/>
  <c r="AE47" i="3" s="1"/>
  <c r="T47" i="3"/>
  <c r="W47" i="3" s="1"/>
  <c r="X47" i="3" s="1"/>
  <c r="S48" i="3"/>
  <c r="AE48" i="3" s="1"/>
  <c r="T48" i="3"/>
  <c r="S49" i="3"/>
  <c r="AE49" i="3" s="1"/>
  <c r="T49" i="3"/>
  <c r="S50" i="3"/>
  <c r="AE50" i="3" s="1"/>
  <c r="T50" i="3"/>
  <c r="W50" i="3" s="1"/>
  <c r="X50" i="3" s="1"/>
  <c r="S51" i="3"/>
  <c r="AE51" i="3" s="1"/>
  <c r="T51" i="3"/>
  <c r="W51" i="3" s="1"/>
  <c r="X51" i="3" s="1"/>
  <c r="S52" i="3"/>
  <c r="AE52" i="3" s="1"/>
  <c r="T52" i="3"/>
  <c r="W52" i="3" s="1"/>
  <c r="X52" i="3" s="1"/>
  <c r="S53" i="3"/>
  <c r="AE53" i="3" s="1"/>
  <c r="T53" i="3"/>
  <c r="S54" i="3"/>
  <c r="AE54" i="3" s="1"/>
  <c r="T54" i="3"/>
  <c r="W54" i="3" s="1"/>
  <c r="X54" i="3" s="1"/>
  <c r="S55" i="3"/>
  <c r="AE55" i="3" s="1"/>
  <c r="T55" i="3"/>
  <c r="S56" i="3"/>
  <c r="AE56" i="3" s="1"/>
  <c r="T56" i="3"/>
  <c r="S57" i="3"/>
  <c r="AE57" i="3" s="1"/>
  <c r="T57" i="3"/>
  <c r="S58" i="3"/>
  <c r="AE58" i="3" s="1"/>
  <c r="T58" i="3"/>
  <c r="W58" i="3" s="1"/>
  <c r="X58" i="3" s="1"/>
  <c r="S59" i="3"/>
  <c r="AE59" i="3" s="1"/>
  <c r="T59" i="3"/>
  <c r="S62" i="3"/>
  <c r="AE62" i="3" s="1"/>
  <c r="T62" i="3"/>
  <c r="S63" i="3"/>
  <c r="AE63" i="3" s="1"/>
  <c r="T63" i="3"/>
  <c r="W63" i="3" s="1"/>
  <c r="X63" i="3" s="1"/>
  <c r="S64" i="3"/>
  <c r="AE64" i="3" s="1"/>
  <c r="T64" i="3"/>
  <c r="W64" i="3" s="1"/>
  <c r="X64" i="3" s="1"/>
  <c r="S65" i="3"/>
  <c r="AE65" i="3" s="1"/>
  <c r="T65" i="3"/>
  <c r="S66" i="3"/>
  <c r="AE66" i="3" s="1"/>
  <c r="T66" i="3"/>
  <c r="W66" i="3" s="1"/>
  <c r="X66" i="3" s="1"/>
  <c r="S67" i="3"/>
  <c r="AE67" i="3" s="1"/>
  <c r="T67" i="3"/>
  <c r="W67" i="3" s="1"/>
  <c r="S68" i="3"/>
  <c r="AE68" i="3" s="1"/>
  <c r="T68" i="3"/>
  <c r="W68" i="3" s="1"/>
  <c r="X68" i="3" s="1"/>
  <c r="S69" i="3"/>
  <c r="AE69" i="3" s="1"/>
  <c r="T69" i="3"/>
  <c r="S70" i="3"/>
  <c r="AE70" i="3" s="1"/>
  <c r="T70" i="3"/>
  <c r="W70" i="3" s="1"/>
  <c r="X70" i="3" s="1"/>
  <c r="S71" i="3"/>
  <c r="AE71" i="3" s="1"/>
  <c r="T71" i="3"/>
  <c r="S72" i="3"/>
  <c r="AE72" i="3" s="1"/>
  <c r="T72" i="3"/>
  <c r="W72" i="3" s="1"/>
  <c r="S73" i="3"/>
  <c r="AE73" i="3" s="1"/>
  <c r="T73" i="3"/>
  <c r="W73" i="3" s="1"/>
  <c r="X73" i="3" s="1"/>
  <c r="S74" i="3"/>
  <c r="AE74" i="3" s="1"/>
  <c r="T74" i="3"/>
  <c r="S75" i="3"/>
  <c r="T75" i="3"/>
  <c r="W75" i="3" s="1"/>
  <c r="S76" i="3"/>
  <c r="AE76" i="3" s="1"/>
  <c r="T76" i="3"/>
  <c r="S77" i="3"/>
  <c r="AE77" i="3" s="1"/>
  <c r="T77" i="3"/>
  <c r="W77" i="3" s="1"/>
  <c r="X77" i="3" s="1"/>
  <c r="S78" i="3"/>
  <c r="AE78" i="3" s="1"/>
  <c r="T78" i="3"/>
  <c r="S79" i="3"/>
  <c r="AE79" i="3" s="1"/>
  <c r="T79" i="3"/>
  <c r="W79" i="3" s="1"/>
  <c r="X79" i="3" s="1"/>
  <c r="S80" i="3"/>
  <c r="AE80" i="3" s="1"/>
  <c r="T80" i="3"/>
  <c r="S81" i="3"/>
  <c r="AE81" i="3" s="1"/>
  <c r="T81" i="3"/>
  <c r="W81" i="3" s="1"/>
  <c r="X81" i="3" s="1"/>
  <c r="S82" i="3"/>
  <c r="AE82" i="3" s="1"/>
  <c r="T82" i="3"/>
  <c r="S83" i="3"/>
  <c r="AE83" i="3" s="1"/>
  <c r="T83" i="3"/>
  <c r="S84" i="3"/>
  <c r="T84" i="3"/>
  <c r="S85" i="3"/>
  <c r="AE85" i="3" s="1"/>
  <c r="T85" i="3"/>
  <c r="W85" i="3" s="1"/>
  <c r="X85" i="3" s="1"/>
  <c r="S86" i="3"/>
  <c r="AE86" i="3" s="1"/>
  <c r="T86" i="3"/>
  <c r="S87" i="3"/>
  <c r="AE87" i="3" s="1"/>
  <c r="T87" i="3"/>
  <c r="W87" i="3" s="1"/>
  <c r="X87" i="3" s="1"/>
  <c r="S88" i="3"/>
  <c r="AE88" i="3" s="1"/>
  <c r="T88" i="3"/>
  <c r="W88" i="3" s="1"/>
  <c r="X88" i="3" s="1"/>
  <c r="S91" i="3"/>
  <c r="AE91" i="3" s="1"/>
  <c r="T91" i="3"/>
  <c r="S92" i="3"/>
  <c r="AE92" i="3" s="1"/>
  <c r="T92" i="3"/>
  <c r="W92" i="3" s="1"/>
  <c r="X92" i="3" s="1"/>
  <c r="S93" i="3"/>
  <c r="AE93" i="3" s="1"/>
  <c r="T93" i="3"/>
  <c r="U93" i="3" s="1"/>
  <c r="S94" i="3"/>
  <c r="AE94" i="3" s="1"/>
  <c r="T94" i="3"/>
  <c r="U94" i="3" s="1"/>
  <c r="S95" i="3"/>
  <c r="AE95" i="3" s="1"/>
  <c r="T95" i="3"/>
  <c r="W95" i="3" s="1"/>
  <c r="X95" i="3" s="1"/>
  <c r="S96" i="3"/>
  <c r="AE96" i="3" s="1"/>
  <c r="T96" i="3"/>
  <c r="W96" i="3" s="1"/>
  <c r="X96" i="3" s="1"/>
  <c r="S97" i="3"/>
  <c r="AE97" i="3" s="1"/>
  <c r="T97" i="3"/>
  <c r="S98" i="3"/>
  <c r="AE98" i="3" s="1"/>
  <c r="T98" i="3"/>
  <c r="W98" i="3" s="1"/>
  <c r="X98" i="3" s="1"/>
  <c r="S99" i="3"/>
  <c r="AE99" i="3" s="1"/>
  <c r="T99" i="3"/>
  <c r="S100" i="3"/>
  <c r="AE100" i="3" s="1"/>
  <c r="T100" i="3"/>
  <c r="W100" i="3" s="1"/>
  <c r="X100" i="3" s="1"/>
  <c r="S101" i="3"/>
  <c r="AE101" i="3" s="1"/>
  <c r="T101" i="3"/>
  <c r="S102" i="3"/>
  <c r="AE102" i="3" s="1"/>
  <c r="T102" i="3"/>
  <c r="W102" i="3" s="1"/>
  <c r="X102" i="3" s="1"/>
  <c r="S103" i="3"/>
  <c r="AE103" i="3" s="1"/>
  <c r="T103" i="3"/>
  <c r="S104" i="3"/>
  <c r="AE104" i="3" s="1"/>
  <c r="T104" i="3"/>
  <c r="S105" i="3"/>
  <c r="AE105" i="3" s="1"/>
  <c r="T105" i="3"/>
  <c r="S106" i="3"/>
  <c r="AE106" i="3" s="1"/>
  <c r="T106" i="3"/>
  <c r="W106" i="3" s="1"/>
  <c r="X106" i="3" s="1"/>
  <c r="S107" i="3"/>
  <c r="AE107" i="3" s="1"/>
  <c r="T107" i="3"/>
  <c r="S108" i="3"/>
  <c r="AE108" i="3" s="1"/>
  <c r="T108" i="3"/>
  <c r="S109" i="3"/>
  <c r="AE109" i="3" s="1"/>
  <c r="T109" i="3"/>
  <c r="S110" i="3"/>
  <c r="AE110" i="3" s="1"/>
  <c r="T110" i="3"/>
  <c r="W110" i="3" s="1"/>
  <c r="X110" i="3" s="1"/>
  <c r="S111" i="3"/>
  <c r="AE111" i="3" s="1"/>
  <c r="T111" i="3"/>
  <c r="W111" i="3" s="1"/>
  <c r="X111" i="3" s="1"/>
  <c r="S112" i="3"/>
  <c r="AE112" i="3" s="1"/>
  <c r="T112" i="3"/>
  <c r="W112" i="3" s="1"/>
  <c r="X112" i="3" s="1"/>
  <c r="S113" i="3"/>
  <c r="AE113" i="3" s="1"/>
  <c r="T113" i="3"/>
  <c r="W113" i="3" s="1"/>
  <c r="X113" i="3" s="1"/>
  <c r="S114" i="3"/>
  <c r="AE114" i="3" s="1"/>
  <c r="T114" i="3"/>
  <c r="S115" i="3"/>
  <c r="AE115" i="3" s="1"/>
  <c r="T115" i="3"/>
  <c r="S116" i="3"/>
  <c r="AE116" i="3" s="1"/>
  <c r="T116" i="3"/>
  <c r="S120" i="3"/>
  <c r="AE120" i="3" s="1"/>
  <c r="T120" i="3"/>
  <c r="S121" i="3"/>
  <c r="AE121" i="3" s="1"/>
  <c r="T121" i="3"/>
  <c r="W121" i="3" s="1"/>
  <c r="X121" i="3" s="1"/>
  <c r="S122" i="3"/>
  <c r="AE122" i="3" s="1"/>
  <c r="T122" i="3"/>
  <c r="S123" i="3"/>
  <c r="AE123" i="3" s="1"/>
  <c r="T123" i="3"/>
  <c r="W123" i="3" s="1"/>
  <c r="X123" i="3" s="1"/>
  <c r="S124" i="3"/>
  <c r="AE124" i="3" s="1"/>
  <c r="T124" i="3"/>
  <c r="S125" i="3"/>
  <c r="AE125" i="3" s="1"/>
  <c r="T125" i="3"/>
  <c r="W125" i="3" s="1"/>
  <c r="S126" i="3"/>
  <c r="AE126" i="3" s="1"/>
  <c r="T126" i="3"/>
  <c r="W126" i="3" s="1"/>
  <c r="X126" i="3" s="1"/>
  <c r="S127" i="3"/>
  <c r="AE127" i="3" s="1"/>
  <c r="T127" i="3"/>
  <c r="S128" i="3"/>
  <c r="AE128" i="3" s="1"/>
  <c r="T128" i="3"/>
  <c r="S129" i="3"/>
  <c r="AE129" i="3" s="1"/>
  <c r="T129" i="3"/>
  <c r="W129" i="3" s="1"/>
  <c r="X129" i="3" s="1"/>
  <c r="S130" i="3"/>
  <c r="AE130" i="3" s="1"/>
  <c r="T130" i="3"/>
  <c r="S131" i="3"/>
  <c r="AE131" i="3" s="1"/>
  <c r="T131" i="3"/>
  <c r="S132" i="3"/>
  <c r="AE132" i="3" s="1"/>
  <c r="T132" i="3"/>
  <c r="S133" i="3"/>
  <c r="AE133" i="3" s="1"/>
  <c r="T133" i="3"/>
  <c r="W133" i="3" s="1"/>
  <c r="X133" i="3" s="1"/>
  <c r="S134" i="3"/>
  <c r="AE134" i="3" s="1"/>
  <c r="T134" i="3"/>
  <c r="S135" i="3"/>
  <c r="AE135" i="3" s="1"/>
  <c r="T135" i="3"/>
  <c r="S136" i="3"/>
  <c r="AE136" i="3" s="1"/>
  <c r="T136" i="3"/>
  <c r="S137" i="3"/>
  <c r="AE137" i="3" s="1"/>
  <c r="T137" i="3"/>
  <c r="S138" i="3"/>
  <c r="AE138" i="3" s="1"/>
  <c r="T138" i="3"/>
  <c r="S139" i="3"/>
  <c r="AE139" i="3" s="1"/>
  <c r="T139" i="3"/>
  <c r="W139" i="3" s="1"/>
  <c r="X139" i="3" s="1"/>
  <c r="S140" i="3"/>
  <c r="AE140" i="3" s="1"/>
  <c r="T140" i="3"/>
  <c r="W140" i="3" s="1"/>
  <c r="X140" i="3" s="1"/>
  <c r="S141" i="3"/>
  <c r="AE141" i="3" s="1"/>
  <c r="T141" i="3"/>
  <c r="W141" i="3" s="1"/>
  <c r="X141" i="3" s="1"/>
  <c r="S142" i="3"/>
  <c r="AE142" i="3" s="1"/>
  <c r="T142" i="3"/>
  <c r="T4" i="3"/>
  <c r="W4" i="3" s="1"/>
  <c r="AF4" i="3" s="1"/>
  <c r="S4" i="3"/>
  <c r="AE4" i="3" s="1"/>
  <c r="O120" i="3"/>
  <c r="P120" i="3" s="1"/>
  <c r="O93" i="3"/>
  <c r="P93" i="3" s="1"/>
  <c r="O91" i="3"/>
  <c r="P91" i="3" s="1"/>
  <c r="O9" i="3"/>
  <c r="P9" i="3" s="1"/>
  <c r="O47" i="3"/>
  <c r="P47" i="3" s="1"/>
  <c r="O77" i="3"/>
  <c r="P77" i="3" s="1"/>
  <c r="O79" i="3"/>
  <c r="P79" i="3" s="1"/>
  <c r="M143" i="3"/>
  <c r="B52" i="3"/>
  <c r="R4" i="2"/>
  <c r="AD4" i="2" s="1"/>
  <c r="S4" i="2"/>
  <c r="V4" i="2" s="1"/>
  <c r="R5" i="2"/>
  <c r="AD5" i="2" s="1"/>
  <c r="S5" i="2"/>
  <c r="V5" i="2" s="1"/>
  <c r="R6" i="2"/>
  <c r="AD6" i="2" s="1"/>
  <c r="S6" i="2"/>
  <c r="V6" i="2"/>
  <c r="AE6" i="2" s="1"/>
  <c r="R7" i="2"/>
  <c r="AD7" i="2" s="1"/>
  <c r="S7" i="2"/>
  <c r="V7" i="2" s="1"/>
  <c r="R8" i="2"/>
  <c r="AD8" i="2" s="1"/>
  <c r="S8" i="2"/>
  <c r="R9" i="2"/>
  <c r="AD9" i="2" s="1"/>
  <c r="S9" i="2"/>
  <c r="T9" i="2" s="1"/>
  <c r="R10" i="2"/>
  <c r="S10" i="2"/>
  <c r="V10" i="2" s="1"/>
  <c r="R11" i="2"/>
  <c r="AD11" i="2" s="1"/>
  <c r="S11" i="2"/>
  <c r="R12" i="2"/>
  <c r="AD12" i="2" s="1"/>
  <c r="S12" i="2"/>
  <c r="T12" i="2" s="1"/>
  <c r="R13" i="2"/>
  <c r="AD13" i="2" s="1"/>
  <c r="S13" i="2"/>
  <c r="V13" i="2" s="1"/>
  <c r="AE13" i="2" s="1"/>
  <c r="R14" i="2"/>
  <c r="AD14" i="2" s="1"/>
  <c r="S14" i="2"/>
  <c r="R15" i="2"/>
  <c r="AD15" i="2" s="1"/>
  <c r="S15" i="2"/>
  <c r="V15" i="2" s="1"/>
  <c r="R16" i="2"/>
  <c r="AD16" i="2" s="1"/>
  <c r="S16" i="2"/>
  <c r="V16" i="2"/>
  <c r="AE16" i="2" s="1"/>
  <c r="W16" i="2"/>
  <c r="R17" i="2"/>
  <c r="AD17" i="2" s="1"/>
  <c r="S17" i="2"/>
  <c r="R18" i="2"/>
  <c r="AD18" i="2" s="1"/>
  <c r="S18" i="2"/>
  <c r="R19" i="2"/>
  <c r="S19" i="2"/>
  <c r="T19" i="2" s="1"/>
  <c r="AD19" i="2"/>
  <c r="R20" i="2"/>
  <c r="AD20" i="2" s="1"/>
  <c r="S20" i="2"/>
  <c r="R21" i="2"/>
  <c r="AD21" i="2" s="1"/>
  <c r="S21" i="2"/>
  <c r="R22" i="2"/>
  <c r="AD22" i="2" s="1"/>
  <c r="S22" i="2"/>
  <c r="O23" i="2"/>
  <c r="P23" i="2" s="1"/>
  <c r="R23" i="2"/>
  <c r="AD23" i="2" s="1"/>
  <c r="S23" i="2"/>
  <c r="V23" i="2" s="1"/>
  <c r="R24" i="2"/>
  <c r="AD24" i="2" s="1"/>
  <c r="S24" i="2"/>
  <c r="V24" i="2" s="1"/>
  <c r="T24" i="2"/>
  <c r="R25" i="2"/>
  <c r="AD25" i="2" s="1"/>
  <c r="S25" i="2"/>
  <c r="R26" i="2"/>
  <c r="AD26" i="2" s="1"/>
  <c r="S26" i="2"/>
  <c r="R27" i="2"/>
  <c r="AD27" i="2" s="1"/>
  <c r="S27" i="2"/>
  <c r="T27" i="2" s="1"/>
  <c r="R28" i="2"/>
  <c r="S28" i="2"/>
  <c r="V28" i="2" s="1"/>
  <c r="W28" i="2" s="1"/>
  <c r="R31" i="2"/>
  <c r="AD31" i="2" s="1"/>
  <c r="S31" i="2"/>
  <c r="V31" i="2"/>
  <c r="AE31" i="2" s="1"/>
  <c r="R32" i="2"/>
  <c r="AD32" i="2" s="1"/>
  <c r="S32" i="2"/>
  <c r="R33" i="2"/>
  <c r="S33" i="2"/>
  <c r="V33" i="2" s="1"/>
  <c r="W33" i="2" s="1"/>
  <c r="T33" i="2"/>
  <c r="AD33" i="2"/>
  <c r="R34" i="2"/>
  <c r="AD34" i="2" s="1"/>
  <c r="S34" i="2"/>
  <c r="T34" i="2" s="1"/>
  <c r="R35" i="2"/>
  <c r="AD35" i="2" s="1"/>
  <c r="S35" i="2"/>
  <c r="R36" i="2"/>
  <c r="AD36" i="2" s="1"/>
  <c r="S36" i="2"/>
  <c r="R37" i="2"/>
  <c r="AD37" i="2" s="1"/>
  <c r="S37" i="2"/>
  <c r="T37" i="2" s="1"/>
  <c r="R38" i="2"/>
  <c r="AD38" i="2" s="1"/>
  <c r="S38" i="2"/>
  <c r="R39" i="2"/>
  <c r="AD39" i="2" s="1"/>
  <c r="S39" i="2"/>
  <c r="T39" i="2" s="1"/>
  <c r="R40" i="2"/>
  <c r="AD40" i="2" s="1"/>
  <c r="S40" i="2"/>
  <c r="T40" i="2" s="1"/>
  <c r="R41" i="2"/>
  <c r="AD41" i="2" s="1"/>
  <c r="S41" i="2"/>
  <c r="V41" i="2" s="1"/>
  <c r="R42" i="2"/>
  <c r="AD42" i="2" s="1"/>
  <c r="S42" i="2"/>
  <c r="V42" i="2" s="1"/>
  <c r="W42" i="2" s="1"/>
  <c r="R43" i="2"/>
  <c r="AD43" i="2" s="1"/>
  <c r="S43" i="2"/>
  <c r="V43" i="2" s="1"/>
  <c r="R44" i="2"/>
  <c r="AD44" i="2" s="1"/>
  <c r="S44" i="2"/>
  <c r="V44" i="2" s="1"/>
  <c r="R45" i="2"/>
  <c r="AD45" i="2" s="1"/>
  <c r="S45" i="2"/>
  <c r="R46" i="2"/>
  <c r="AD46" i="2" s="1"/>
  <c r="S46" i="2"/>
  <c r="V46" i="2" s="1"/>
  <c r="T46" i="2"/>
  <c r="R47" i="2"/>
  <c r="AD47" i="2" s="1"/>
  <c r="S47" i="2"/>
  <c r="V47" i="2" s="1"/>
  <c r="R48" i="2"/>
  <c r="AD48" i="2" s="1"/>
  <c r="S48" i="2"/>
  <c r="R49" i="2"/>
  <c r="AD49" i="2" s="1"/>
  <c r="S49" i="2"/>
  <c r="V49" i="2"/>
  <c r="W49" i="2" s="1"/>
  <c r="R50" i="2"/>
  <c r="AD50" i="2" s="1"/>
  <c r="S50" i="2"/>
  <c r="V50" i="2" s="1"/>
  <c r="R51" i="2"/>
  <c r="AD51" i="2" s="1"/>
  <c r="S51" i="2"/>
  <c r="R52" i="2"/>
  <c r="AD52" i="2" s="1"/>
  <c r="S52" i="2"/>
  <c r="T52" i="2" s="1"/>
  <c r="R53" i="2"/>
  <c r="AD53" i="2" s="1"/>
  <c r="S53" i="2"/>
  <c r="V53" i="2"/>
  <c r="R54" i="2"/>
  <c r="AD54" i="2" s="1"/>
  <c r="S54" i="2"/>
  <c r="T54" i="2" s="1"/>
  <c r="R55" i="2"/>
  <c r="AD55" i="2" s="1"/>
  <c r="S55" i="2"/>
  <c r="T55" i="2" s="1"/>
  <c r="R58" i="2"/>
  <c r="AD58" i="2" s="1"/>
  <c r="S58" i="2"/>
  <c r="R59" i="2"/>
  <c r="AD59" i="2" s="1"/>
  <c r="S59" i="2"/>
  <c r="V59" i="2" s="1"/>
  <c r="W59" i="2" s="1"/>
  <c r="R60" i="2"/>
  <c r="AD60" i="2" s="1"/>
  <c r="S60" i="2"/>
  <c r="R61" i="2"/>
  <c r="AD61" i="2" s="1"/>
  <c r="S61" i="2"/>
  <c r="V61" i="2" s="1"/>
  <c r="R62" i="2"/>
  <c r="S62" i="2"/>
  <c r="V62" i="2" s="1"/>
  <c r="T62" i="2"/>
  <c r="AD62" i="2"/>
  <c r="R63" i="2"/>
  <c r="AD63" i="2" s="1"/>
  <c r="S63" i="2"/>
  <c r="R64" i="2"/>
  <c r="AD64" i="2" s="1"/>
  <c r="S64" i="2"/>
  <c r="R65" i="2"/>
  <c r="AD65" i="2" s="1"/>
  <c r="S65" i="2"/>
  <c r="R66" i="2"/>
  <c r="AD66" i="2" s="1"/>
  <c r="S66" i="2"/>
  <c r="T66" i="2" s="1"/>
  <c r="R67" i="2"/>
  <c r="AD67" i="2" s="1"/>
  <c r="S67" i="2"/>
  <c r="V67" i="2"/>
  <c r="R68" i="2"/>
  <c r="AD68" i="2" s="1"/>
  <c r="S68" i="2"/>
  <c r="T68" i="2" s="1"/>
  <c r="R69" i="2"/>
  <c r="AD69" i="2" s="1"/>
  <c r="S69" i="2"/>
  <c r="V69" i="2"/>
  <c r="AE69" i="2" s="1"/>
  <c r="W69" i="2"/>
  <c r="R70" i="2"/>
  <c r="AD70" i="2" s="1"/>
  <c r="S70" i="2"/>
  <c r="R71" i="2"/>
  <c r="AD71" i="2" s="1"/>
  <c r="S71" i="2"/>
  <c r="T71" i="2"/>
  <c r="V71" i="2"/>
  <c r="AE71" i="2" s="1"/>
  <c r="AF71" i="2" s="1"/>
  <c r="R72" i="2"/>
  <c r="AD72" i="2" s="1"/>
  <c r="S72" i="2"/>
  <c r="V72" i="2" s="1"/>
  <c r="W72" i="2" s="1"/>
  <c r="R73" i="2"/>
  <c r="AD73" i="2" s="1"/>
  <c r="S73" i="2"/>
  <c r="V73" i="2" s="1"/>
  <c r="R74" i="2"/>
  <c r="AD74" i="2" s="1"/>
  <c r="S74" i="2"/>
  <c r="T74" i="2" s="1"/>
  <c r="R75" i="2"/>
  <c r="S75" i="2"/>
  <c r="AD75" i="2"/>
  <c r="R76" i="2"/>
  <c r="AD76" i="2" s="1"/>
  <c r="S76" i="2"/>
  <c r="V76" i="2" s="1"/>
  <c r="R77" i="2"/>
  <c r="AD77" i="2" s="1"/>
  <c r="S77" i="2"/>
  <c r="R78" i="2"/>
  <c r="AD78" i="2" s="1"/>
  <c r="S78" i="2"/>
  <c r="V78" i="2"/>
  <c r="AE78" i="2" s="1"/>
  <c r="R79" i="2"/>
  <c r="AD79" i="2" s="1"/>
  <c r="S79" i="2"/>
  <c r="V79" i="2" s="1"/>
  <c r="R80" i="2"/>
  <c r="AD80" i="2" s="1"/>
  <c r="S80" i="2"/>
  <c r="V80" i="2" s="1"/>
  <c r="AE80" i="2" s="1"/>
  <c r="T80" i="2"/>
  <c r="O81" i="2"/>
  <c r="P81" i="2" s="1"/>
  <c r="R81" i="2"/>
  <c r="AD81" i="2" s="1"/>
  <c r="S81" i="2"/>
  <c r="R82" i="2"/>
  <c r="AD82" i="2" s="1"/>
  <c r="S82" i="2"/>
  <c r="R83" i="2"/>
  <c r="S83" i="2"/>
  <c r="V83" i="2"/>
  <c r="AE83" i="2" s="1"/>
  <c r="R86" i="2"/>
  <c r="AD86" i="2" s="1"/>
  <c r="S86" i="2"/>
  <c r="R87" i="2"/>
  <c r="AD87" i="2" s="1"/>
  <c r="S87" i="2"/>
  <c r="R88" i="2"/>
  <c r="AD88" i="2" s="1"/>
  <c r="S88" i="2"/>
  <c r="V88" i="2" s="1"/>
  <c r="R89" i="2"/>
  <c r="AD89" i="2" s="1"/>
  <c r="S89" i="2"/>
  <c r="T89" i="2" s="1"/>
  <c r="R90" i="2"/>
  <c r="AD90" i="2" s="1"/>
  <c r="S90" i="2"/>
  <c r="R91" i="2"/>
  <c r="AD91" i="2" s="1"/>
  <c r="S91" i="2"/>
  <c r="R92" i="2"/>
  <c r="AD92" i="2" s="1"/>
  <c r="S92" i="2"/>
  <c r="V92" i="2" s="1"/>
  <c r="R93" i="2"/>
  <c r="AD93" i="2" s="1"/>
  <c r="S93" i="2"/>
  <c r="R94" i="2"/>
  <c r="AD94" i="2" s="1"/>
  <c r="S94" i="2"/>
  <c r="R95" i="2"/>
  <c r="AD95" i="2" s="1"/>
  <c r="S95" i="2"/>
  <c r="V95" i="2" s="1"/>
  <c r="W95" i="2" s="1"/>
  <c r="T95" i="2"/>
  <c r="R96" i="2"/>
  <c r="AD96" i="2" s="1"/>
  <c r="S96" i="2"/>
  <c r="R97" i="2"/>
  <c r="AD97" i="2" s="1"/>
  <c r="S97" i="2"/>
  <c r="V97" i="2" s="1"/>
  <c r="R98" i="2"/>
  <c r="AD98" i="2" s="1"/>
  <c r="S98" i="2"/>
  <c r="R99" i="2"/>
  <c r="AD99" i="2" s="1"/>
  <c r="S99" i="2"/>
  <c r="R100" i="2"/>
  <c r="AD100" i="2" s="1"/>
  <c r="S100" i="2"/>
  <c r="T100" i="2" s="1"/>
  <c r="R101" i="2"/>
  <c r="AD101" i="2" s="1"/>
  <c r="S101" i="2"/>
  <c r="V101" i="2" s="1"/>
  <c r="R102" i="2"/>
  <c r="S102" i="2"/>
  <c r="U102" i="2"/>
  <c r="R103" i="2"/>
  <c r="AD103" i="2" s="1"/>
  <c r="S103" i="2"/>
  <c r="T103" i="2" s="1"/>
  <c r="R104" i="2"/>
  <c r="AD104" i="2" s="1"/>
  <c r="S104" i="2"/>
  <c r="R105" i="2"/>
  <c r="S105" i="2"/>
  <c r="V105" i="2" s="1"/>
  <c r="R106" i="2"/>
  <c r="AD106" i="2" s="1"/>
  <c r="S106" i="2"/>
  <c r="V106" i="2" s="1"/>
  <c r="AE106" i="2" s="1"/>
  <c r="R107" i="2"/>
  <c r="AD107" i="2" s="1"/>
  <c r="S107" i="2"/>
  <c r="R108" i="2"/>
  <c r="AD108" i="2" s="1"/>
  <c r="S108" i="2"/>
  <c r="R109" i="2"/>
  <c r="AD109" i="2" s="1"/>
  <c r="S109" i="2"/>
  <c r="R110" i="2"/>
  <c r="AD110" i="2" s="1"/>
  <c r="S110" i="2"/>
  <c r="R113" i="2"/>
  <c r="AD113" i="2" s="1"/>
  <c r="S113" i="2"/>
  <c r="T113" i="2" s="1"/>
  <c r="R114" i="2"/>
  <c r="AD114" i="2" s="1"/>
  <c r="S114" i="2"/>
  <c r="R115" i="2"/>
  <c r="S115" i="2"/>
  <c r="V115" i="2" s="1"/>
  <c r="W115" i="2" s="1"/>
  <c r="R116" i="2"/>
  <c r="S116" i="2"/>
  <c r="V116" i="2" s="1"/>
  <c r="R117" i="2"/>
  <c r="AD117" i="2" s="1"/>
  <c r="S117" i="2"/>
  <c r="R118" i="2"/>
  <c r="AD118" i="2" s="1"/>
  <c r="S118" i="2"/>
  <c r="V118" i="2" s="1"/>
  <c r="R119" i="2"/>
  <c r="AD119" i="2" s="1"/>
  <c r="S119" i="2"/>
  <c r="R120" i="2"/>
  <c r="AD120" i="2" s="1"/>
  <c r="S120" i="2"/>
  <c r="R121" i="2"/>
  <c r="AD121" i="2" s="1"/>
  <c r="S121" i="2"/>
  <c r="V121" i="2" s="1"/>
  <c r="AE121" i="2" s="1"/>
  <c r="R122" i="2"/>
  <c r="AD122" i="2" s="1"/>
  <c r="S122" i="2"/>
  <c r="R123" i="2"/>
  <c r="AD123" i="2" s="1"/>
  <c r="S123" i="2"/>
  <c r="V123" i="2" s="1"/>
  <c r="R124" i="2"/>
  <c r="AD124" i="2" s="1"/>
  <c r="S124" i="2"/>
  <c r="T124" i="2" s="1"/>
  <c r="R125" i="2"/>
  <c r="AD125" i="2" s="1"/>
  <c r="S125" i="2"/>
  <c r="R126" i="2"/>
  <c r="AD126" i="2" s="1"/>
  <c r="S126" i="2"/>
  <c r="R127" i="2"/>
  <c r="S127" i="2"/>
  <c r="V127" i="2" s="1"/>
  <c r="R128" i="2"/>
  <c r="S128" i="2"/>
  <c r="V128" i="2" s="1"/>
  <c r="W128" i="2" s="1"/>
  <c r="R129" i="2"/>
  <c r="AD129" i="2" s="1"/>
  <c r="S129" i="2"/>
  <c r="V129" i="2" s="1"/>
  <c r="R130" i="2"/>
  <c r="AD130" i="2" s="1"/>
  <c r="S130" i="2"/>
  <c r="R131" i="2"/>
  <c r="S131" i="2"/>
  <c r="V131" i="2" s="1"/>
  <c r="R132" i="2"/>
  <c r="AD132" i="2" s="1"/>
  <c r="S132" i="2"/>
  <c r="V132" i="2"/>
  <c r="AE132" i="2" s="1"/>
  <c r="R133" i="2"/>
  <c r="S133" i="2"/>
  <c r="V133" i="2" s="1"/>
  <c r="T133" i="2"/>
  <c r="AD133" i="2"/>
  <c r="R134" i="2"/>
  <c r="S134" i="2"/>
  <c r="V134" i="2" s="1"/>
  <c r="R135" i="2"/>
  <c r="AD135" i="2" s="1"/>
  <c r="S135" i="2"/>
  <c r="V135" i="2" s="1"/>
  <c r="AE135" i="2" s="1"/>
  <c r="R136" i="2"/>
  <c r="AD136" i="2" s="1"/>
  <c r="S136" i="2"/>
  <c r="R137" i="2"/>
  <c r="S137" i="2"/>
  <c r="V137" i="2" s="1"/>
  <c r="R138" i="2"/>
  <c r="AD138" i="2" s="1"/>
  <c r="S138" i="2"/>
  <c r="V138" i="2" s="1"/>
  <c r="R139" i="2"/>
  <c r="AD139" i="2" s="1"/>
  <c r="S139" i="2"/>
  <c r="V139" i="2"/>
  <c r="W139" i="2" s="1"/>
  <c r="R142" i="2"/>
  <c r="AD142" i="2" s="1"/>
  <c r="S142" i="2"/>
  <c r="R143" i="2"/>
  <c r="AD143" i="2" s="1"/>
  <c r="S143" i="2"/>
  <c r="V143" i="2" s="1"/>
  <c r="AE143" i="2" s="1"/>
  <c r="R144" i="2"/>
  <c r="S144" i="2"/>
  <c r="T144" i="2" s="1"/>
  <c r="AD144" i="2"/>
  <c r="R145" i="2"/>
  <c r="AD145" i="2" s="1"/>
  <c r="S145" i="2"/>
  <c r="R146" i="2"/>
  <c r="AD146" i="2" s="1"/>
  <c r="S146" i="2"/>
  <c r="T146" i="2" s="1"/>
  <c r="R147" i="2"/>
  <c r="AD147" i="2" s="1"/>
  <c r="S147" i="2"/>
  <c r="R148" i="2"/>
  <c r="AD148" i="2" s="1"/>
  <c r="S148" i="2"/>
  <c r="R149" i="2"/>
  <c r="AD149" i="2" s="1"/>
  <c r="S149" i="2"/>
  <c r="R150" i="2"/>
  <c r="AD150" i="2" s="1"/>
  <c r="S150" i="2"/>
  <c r="V150" i="2"/>
  <c r="W150" i="2" s="1"/>
  <c r="R151" i="2"/>
  <c r="AD151" i="2" s="1"/>
  <c r="S151" i="2"/>
  <c r="R152" i="2"/>
  <c r="AD152" i="2" s="1"/>
  <c r="S152" i="2"/>
  <c r="V152" i="2" s="1"/>
  <c r="R153" i="2"/>
  <c r="AD153" i="2" s="1"/>
  <c r="S153" i="2"/>
  <c r="V153" i="2" s="1"/>
  <c r="M154" i="2"/>
  <c r="B60" i="2"/>
  <c r="AG171" i="6" l="1"/>
  <c r="W255" i="6"/>
  <c r="AG258" i="6" s="1"/>
  <c r="AG255" i="6"/>
  <c r="AG164" i="5"/>
  <c r="W164" i="5"/>
  <c r="W262" i="5"/>
  <c r="AG265" i="5" s="1"/>
  <c r="AG262" i="5"/>
  <c r="AF87" i="4"/>
  <c r="AF121" i="4"/>
  <c r="AF129" i="4"/>
  <c r="Y112" i="4"/>
  <c r="Z112" i="4" s="1"/>
  <c r="Z133" i="4" s="1"/>
  <c r="W112" i="4"/>
  <c r="U62" i="3"/>
  <c r="AG16" i="3"/>
  <c r="U135" i="3"/>
  <c r="U114" i="3"/>
  <c r="U91" i="3"/>
  <c r="U83" i="3"/>
  <c r="U77" i="3"/>
  <c r="U15" i="3"/>
  <c r="U9" i="3"/>
  <c r="U128" i="3"/>
  <c r="U76" i="3"/>
  <c r="U53" i="3"/>
  <c r="U35" i="3"/>
  <c r="U26" i="3"/>
  <c r="U70" i="3"/>
  <c r="U78" i="3"/>
  <c r="U56" i="3"/>
  <c r="U23" i="3"/>
  <c r="AF68" i="3"/>
  <c r="AG68" i="3" s="1"/>
  <c r="U45" i="3"/>
  <c r="AF21" i="3"/>
  <c r="AG21" i="3" s="1"/>
  <c r="U105" i="3"/>
  <c r="AF100" i="3"/>
  <c r="AG100" i="3" s="1"/>
  <c r="U25" i="3"/>
  <c r="U85" i="3"/>
  <c r="AF81" i="3"/>
  <c r="AG81" i="3" s="1"/>
  <c r="AF34" i="3"/>
  <c r="AG34" i="3" s="1"/>
  <c r="AF25" i="3"/>
  <c r="AG25" i="3" s="1"/>
  <c r="U131" i="3"/>
  <c r="U116" i="3"/>
  <c r="U110" i="3"/>
  <c r="Z25" i="3"/>
  <c r="AA25" i="3" s="1"/>
  <c r="U136" i="3"/>
  <c r="U130" i="3"/>
  <c r="U124" i="3"/>
  <c r="AF88" i="3"/>
  <c r="AG88" i="3" s="1"/>
  <c r="U19" i="3"/>
  <c r="AF96" i="3"/>
  <c r="AG96" i="3" s="1"/>
  <c r="U109" i="3"/>
  <c r="U103" i="3"/>
  <c r="U73" i="3"/>
  <c r="U65" i="3"/>
  <c r="U40" i="3"/>
  <c r="AF126" i="3"/>
  <c r="AG126" i="3" s="1"/>
  <c r="AF87" i="3"/>
  <c r="AG87" i="3" s="1"/>
  <c r="AG4" i="3"/>
  <c r="AE84" i="3"/>
  <c r="AF27" i="3"/>
  <c r="AG27" i="3" s="1"/>
  <c r="AF123" i="3"/>
  <c r="AG123" i="3" s="1"/>
  <c r="AF133" i="3"/>
  <c r="AG133" i="3" s="1"/>
  <c r="AF121" i="3"/>
  <c r="AG121" i="3" s="1"/>
  <c r="AF95" i="3"/>
  <c r="AG95" i="3" s="1"/>
  <c r="AF40" i="3"/>
  <c r="AG40" i="3" s="1"/>
  <c r="AF64" i="3"/>
  <c r="AG64" i="3" s="1"/>
  <c r="U39" i="3"/>
  <c r="AF63" i="3"/>
  <c r="AG63" i="3" s="1"/>
  <c r="AF85" i="3"/>
  <c r="AG85" i="3" s="1"/>
  <c r="U11" i="3"/>
  <c r="AF111" i="3"/>
  <c r="AG111" i="3" s="1"/>
  <c r="AF22" i="3"/>
  <c r="AG22" i="3" s="1"/>
  <c r="AF7" i="3"/>
  <c r="AG7" i="3" s="1"/>
  <c r="U132" i="3"/>
  <c r="U120" i="3"/>
  <c r="AF106" i="3"/>
  <c r="AG106" i="3" s="1"/>
  <c r="AF58" i="3"/>
  <c r="AG58" i="3" s="1"/>
  <c r="X11" i="3"/>
  <c r="AF11" i="3"/>
  <c r="AG11" i="3" s="1"/>
  <c r="X67" i="3"/>
  <c r="AF67" i="3"/>
  <c r="AG67" i="3" s="1"/>
  <c r="W137" i="3"/>
  <c r="U137" i="3"/>
  <c r="X24" i="3"/>
  <c r="AF24" i="3"/>
  <c r="AG24" i="3" s="1"/>
  <c r="X32" i="3"/>
  <c r="AF32" i="3"/>
  <c r="AG32" i="3" s="1"/>
  <c r="X75" i="3"/>
  <c r="AF75" i="3"/>
  <c r="X125" i="3"/>
  <c r="AF125" i="3"/>
  <c r="AG125" i="3" s="1"/>
  <c r="U75" i="3"/>
  <c r="AE75" i="3"/>
  <c r="X72" i="3"/>
  <c r="AF72" i="3"/>
  <c r="AG72" i="3" s="1"/>
  <c r="X18" i="3"/>
  <c r="AF18" i="3"/>
  <c r="AG18" i="3" s="1"/>
  <c r="AF110" i="3"/>
  <c r="AG110" i="3" s="1"/>
  <c r="AF52" i="3"/>
  <c r="AG52" i="3" s="1"/>
  <c r="AF141" i="3"/>
  <c r="AG141" i="3" s="1"/>
  <c r="AF113" i="3"/>
  <c r="AG113" i="3" s="1"/>
  <c r="U112" i="3"/>
  <c r="U107" i="3"/>
  <c r="U101" i="3"/>
  <c r="U55" i="3"/>
  <c r="U49" i="3"/>
  <c r="U34" i="3"/>
  <c r="AF98" i="3"/>
  <c r="AG98" i="3" s="1"/>
  <c r="AF73" i="3"/>
  <c r="AG73" i="3" s="1"/>
  <c r="AF50" i="3"/>
  <c r="AG50" i="3" s="1"/>
  <c r="AF42" i="3"/>
  <c r="AG42" i="3" s="1"/>
  <c r="U58" i="3"/>
  <c r="AF79" i="3"/>
  <c r="AG79" i="3" s="1"/>
  <c r="AF51" i="3"/>
  <c r="AG51" i="3" s="1"/>
  <c r="AF47" i="3"/>
  <c r="AG47" i="3" s="1"/>
  <c r="W56" i="3"/>
  <c r="AF140" i="3"/>
  <c r="AG140" i="3" s="1"/>
  <c r="AF5" i="3"/>
  <c r="AG5" i="3" s="1"/>
  <c r="AF129" i="3"/>
  <c r="AG129" i="3" s="1"/>
  <c r="AF102" i="3"/>
  <c r="AG102" i="3" s="1"/>
  <c r="AF77" i="3"/>
  <c r="AG77" i="3" s="1"/>
  <c r="AF54" i="3"/>
  <c r="AG54" i="3" s="1"/>
  <c r="AF19" i="3"/>
  <c r="AF17" i="3"/>
  <c r="AG17" i="3" s="1"/>
  <c r="AF139" i="3"/>
  <c r="AG139" i="3" s="1"/>
  <c r="AF112" i="3"/>
  <c r="AG112" i="3" s="1"/>
  <c r="AF66" i="3"/>
  <c r="AG66" i="3" s="1"/>
  <c r="U43" i="3"/>
  <c r="U33" i="3"/>
  <c r="AF92" i="3"/>
  <c r="AG92" i="3" s="1"/>
  <c r="AF70" i="3"/>
  <c r="AG70" i="3" s="1"/>
  <c r="AF41" i="3"/>
  <c r="AG41" i="3" s="1"/>
  <c r="AF36" i="3"/>
  <c r="AG36" i="3" s="1"/>
  <c r="AE19" i="3"/>
  <c r="AF14" i="3"/>
  <c r="AG14" i="3" s="1"/>
  <c r="AF9" i="3"/>
  <c r="AG9" i="3" s="1"/>
  <c r="U81" i="3"/>
  <c r="U123" i="3"/>
  <c r="U80" i="3"/>
  <c r="U44" i="3"/>
  <c r="U20" i="3"/>
  <c r="W109" i="3"/>
  <c r="U98" i="3"/>
  <c r="U127" i="3"/>
  <c r="U108" i="3"/>
  <c r="U102" i="3"/>
  <c r="U97" i="3"/>
  <c r="U71" i="3"/>
  <c r="U52" i="3"/>
  <c r="U38" i="3"/>
  <c r="U12" i="3"/>
  <c r="U7" i="3"/>
  <c r="U125" i="3"/>
  <c r="U142" i="3"/>
  <c r="U100" i="3"/>
  <c r="U50" i="3"/>
  <c r="U46" i="3"/>
  <c r="U27" i="3"/>
  <c r="W39" i="3"/>
  <c r="U139" i="3"/>
  <c r="U134" i="3"/>
  <c r="U115" i="3"/>
  <c r="U104" i="3"/>
  <c r="U99" i="3"/>
  <c r="U87" i="3"/>
  <c r="U82" i="3"/>
  <c r="U64" i="3"/>
  <c r="U57" i="3"/>
  <c r="U24" i="3"/>
  <c r="W127" i="3"/>
  <c r="U106" i="3"/>
  <c r="U133" i="3"/>
  <c r="U69" i="3"/>
  <c r="U13" i="3"/>
  <c r="U8" i="3"/>
  <c r="W136" i="3"/>
  <c r="U96" i="3"/>
  <c r="U72" i="3"/>
  <c r="W97" i="3"/>
  <c r="U138" i="3"/>
  <c r="U92" i="3"/>
  <c r="U86" i="3"/>
  <c r="U63" i="3"/>
  <c r="U18" i="3"/>
  <c r="W131" i="3"/>
  <c r="U21" i="3"/>
  <c r="W8" i="3"/>
  <c r="W76" i="3"/>
  <c r="W91" i="3"/>
  <c r="W116" i="3"/>
  <c r="W115" i="3"/>
  <c r="W23" i="3"/>
  <c r="U42" i="3"/>
  <c r="U37" i="3"/>
  <c r="U32" i="3"/>
  <c r="W114" i="3"/>
  <c r="W43" i="3"/>
  <c r="W104" i="3"/>
  <c r="W6" i="3"/>
  <c r="W45" i="3"/>
  <c r="W44" i="3"/>
  <c r="U129" i="3"/>
  <c r="U111" i="3"/>
  <c r="U74" i="3"/>
  <c r="U36" i="3"/>
  <c r="U14" i="3"/>
  <c r="U10" i="3"/>
  <c r="U5" i="3"/>
  <c r="W132" i="3"/>
  <c r="W94" i="3"/>
  <c r="W74" i="3"/>
  <c r="W57" i="3"/>
  <c r="U66" i="3"/>
  <c r="U59" i="3"/>
  <c r="U54" i="3"/>
  <c r="U41" i="3"/>
  <c r="U31" i="3"/>
  <c r="Z4" i="3"/>
  <c r="AA4" i="3" s="1"/>
  <c r="X4" i="3"/>
  <c r="P143" i="3"/>
  <c r="U4" i="3"/>
  <c r="W108" i="3"/>
  <c r="W101" i="3"/>
  <c r="W107" i="3"/>
  <c r="W80" i="3"/>
  <c r="W37" i="3"/>
  <c r="W10" i="3"/>
  <c r="W12" i="3"/>
  <c r="W82" i="3"/>
  <c r="W71" i="3"/>
  <c r="W49" i="3"/>
  <c r="U141" i="3"/>
  <c r="U122" i="3"/>
  <c r="U95" i="3"/>
  <c r="U68" i="3"/>
  <c r="U48" i="3"/>
  <c r="U22" i="3"/>
  <c r="W142" i="3"/>
  <c r="W86" i="3"/>
  <c r="W69" i="3"/>
  <c r="W15" i="3"/>
  <c r="W33" i="3"/>
  <c r="W138" i="3"/>
  <c r="W65" i="3"/>
  <c r="W31" i="3"/>
  <c r="U84" i="3"/>
  <c r="U79" i="3"/>
  <c r="W135" i="3"/>
  <c r="W122" i="3"/>
  <c r="W93" i="3"/>
  <c r="W62" i="3"/>
  <c r="W48" i="3"/>
  <c r="W20" i="3"/>
  <c r="W120" i="3"/>
  <c r="W83" i="3"/>
  <c r="W103" i="3"/>
  <c r="W130" i="3"/>
  <c r="W55" i="3"/>
  <c r="U126" i="3"/>
  <c r="U121" i="3"/>
  <c r="U51" i="3"/>
  <c r="U47" i="3"/>
  <c r="U6" i="3"/>
  <c r="W128" i="3"/>
  <c r="W99" i="3"/>
  <c r="W78" i="3"/>
  <c r="W53" i="3"/>
  <c r="W26" i="3"/>
  <c r="W46" i="3"/>
  <c r="W124" i="3"/>
  <c r="W38" i="3"/>
  <c r="U140" i="3"/>
  <c r="U113" i="3"/>
  <c r="U88" i="3"/>
  <c r="U67" i="3"/>
  <c r="U17" i="3"/>
  <c r="W134" i="3"/>
  <c r="W105" i="3"/>
  <c r="W84" i="3"/>
  <c r="W59" i="3"/>
  <c r="W35" i="3"/>
  <c r="W13" i="3"/>
  <c r="AD143" i="3"/>
  <c r="AE10" i="2"/>
  <c r="W10" i="2"/>
  <c r="T86" i="2"/>
  <c r="T70" i="2"/>
  <c r="T42" i="2"/>
  <c r="T127" i="2"/>
  <c r="T114" i="2"/>
  <c r="T79" i="2"/>
  <c r="T65" i="2"/>
  <c r="V37" i="2"/>
  <c r="V89" i="2"/>
  <c r="AF78" i="2"/>
  <c r="AF31" i="2"/>
  <c r="T110" i="2"/>
  <c r="T94" i="2"/>
  <c r="T78" i="2"/>
  <c r="V40" i="2"/>
  <c r="W40" i="2" s="1"/>
  <c r="T31" i="2"/>
  <c r="W153" i="2"/>
  <c r="AE153" i="2"/>
  <c r="T22" i="2"/>
  <c r="T149" i="2"/>
  <c r="W132" i="2"/>
  <c r="AD127" i="2"/>
  <c r="T122" i="2"/>
  <c r="T109" i="2"/>
  <c r="T98" i="2"/>
  <c r="T59" i="2"/>
  <c r="V34" i="2"/>
  <c r="T23" i="2"/>
  <c r="AF143" i="2"/>
  <c r="AF132" i="2"/>
  <c r="V52" i="2"/>
  <c r="T143" i="2"/>
  <c r="T136" i="2"/>
  <c r="T92" i="2"/>
  <c r="V68" i="2"/>
  <c r="T63" i="2"/>
  <c r="AE49" i="2"/>
  <c r="AF49" i="2" s="1"/>
  <c r="T97" i="2"/>
  <c r="AF16" i="2"/>
  <c r="T77" i="2"/>
  <c r="T64" i="2"/>
  <c r="T36" i="2"/>
  <c r="T32" i="2"/>
  <c r="T25" i="2"/>
  <c r="W6" i="2"/>
  <c r="T107" i="2"/>
  <c r="W116" i="2"/>
  <c r="AE116" i="2"/>
  <c r="T147" i="2"/>
  <c r="T142" i="2"/>
  <c r="T121" i="2"/>
  <c r="V109" i="2"/>
  <c r="AE109" i="2" s="1"/>
  <c r="AF109" i="2" s="1"/>
  <c r="T58" i="2"/>
  <c r="T48" i="2"/>
  <c r="V36" i="2"/>
  <c r="W36" i="2" s="1"/>
  <c r="T26" i="2"/>
  <c r="V9" i="2"/>
  <c r="AE9" i="2" s="1"/>
  <c r="AF9" i="2" s="1"/>
  <c r="T5" i="2"/>
  <c r="AE72" i="2"/>
  <c r="AF72" i="2" s="1"/>
  <c r="V86" i="2"/>
  <c r="V66" i="2"/>
  <c r="V39" i="2"/>
  <c r="W39" i="2" s="1"/>
  <c r="V25" i="2"/>
  <c r="W25" i="2" s="1"/>
  <c r="T118" i="2"/>
  <c r="V94" i="2"/>
  <c r="AE94" i="2" s="1"/>
  <c r="AF94" i="2" s="1"/>
  <c r="AF69" i="2"/>
  <c r="T139" i="2"/>
  <c r="T130" i="2"/>
  <c r="T125" i="2"/>
  <c r="T108" i="2"/>
  <c r="T35" i="2"/>
  <c r="W31" i="2"/>
  <c r="W92" i="2"/>
  <c r="AE92" i="2"/>
  <c r="AF92" i="2" s="1"/>
  <c r="W62" i="2"/>
  <c r="AE62" i="2"/>
  <c r="AF62" i="2" s="1"/>
  <c r="AE4" i="2"/>
  <c r="AF4" i="2" s="1"/>
  <c r="W4" i="2"/>
  <c r="T153" i="2"/>
  <c r="T120" i="2"/>
  <c r="T104" i="2"/>
  <c r="W80" i="2"/>
  <c r="W13" i="2"/>
  <c r="T10" i="2"/>
  <c r="AE150" i="2"/>
  <c r="AF150" i="2" s="1"/>
  <c r="V147" i="2"/>
  <c r="T132" i="2"/>
  <c r="AD102" i="2"/>
  <c r="T75" i="2"/>
  <c r="T72" i="2"/>
  <c r="T45" i="2"/>
  <c r="T38" i="2"/>
  <c r="V19" i="2"/>
  <c r="T16" i="2"/>
  <c r="T13" i="2"/>
  <c r="T7" i="2"/>
  <c r="T28" i="2"/>
  <c r="T115" i="2"/>
  <c r="T83" i="2"/>
  <c r="AF106" i="2"/>
  <c r="T101" i="2"/>
  <c r="V54" i="2"/>
  <c r="V48" i="2"/>
  <c r="W48" i="2" s="1"/>
  <c r="T150" i="2"/>
  <c r="T135" i="2"/>
  <c r="T126" i="2"/>
  <c r="W121" i="2"/>
  <c r="T117" i="2"/>
  <c r="T81" i="2"/>
  <c r="W78" i="2"/>
  <c r="W71" i="2"/>
  <c r="T51" i="2"/>
  <c r="T44" i="2"/>
  <c r="AD10" i="2"/>
  <c r="AF10" i="2" s="1"/>
  <c r="W43" i="2"/>
  <c r="AE43" i="2"/>
  <c r="AF43" i="2" s="1"/>
  <c r="W46" i="2"/>
  <c r="AE46" i="2"/>
  <c r="AF46" i="2" s="1"/>
  <c r="W23" i="2"/>
  <c r="AE23" i="2"/>
  <c r="AF23" i="2" s="1"/>
  <c r="W133" i="2"/>
  <c r="AE133" i="2"/>
  <c r="AF133" i="2" s="1"/>
  <c r="W127" i="2"/>
  <c r="AE127" i="2"/>
  <c r="W118" i="2"/>
  <c r="AE118" i="2"/>
  <c r="AF118" i="2" s="1"/>
  <c r="AE15" i="2"/>
  <c r="AF15" i="2" s="1"/>
  <c r="W15" i="2"/>
  <c r="W101" i="2"/>
  <c r="AE101" i="2"/>
  <c r="AF101" i="2" s="1"/>
  <c r="AE7" i="2"/>
  <c r="AF7" i="2" s="1"/>
  <c r="W7" i="2"/>
  <c r="AF80" i="2"/>
  <c r="AF121" i="2"/>
  <c r="AF13" i="2"/>
  <c r="V144" i="2"/>
  <c r="V136" i="2"/>
  <c r="V130" i="2"/>
  <c r="W130" i="2" s="1"/>
  <c r="V124" i="2"/>
  <c r="AE115" i="2"/>
  <c r="V110" i="2"/>
  <c r="T91" i="2"/>
  <c r="T88" i="2"/>
  <c r="V81" i="2"/>
  <c r="V77" i="2"/>
  <c r="V74" i="2"/>
  <c r="T61" i="2"/>
  <c r="T53" i="2"/>
  <c r="V51" i="2"/>
  <c r="T49" i="2"/>
  <c r="V45" i="2"/>
  <c r="V26" i="2"/>
  <c r="V22" i="2"/>
  <c r="AD115" i="2"/>
  <c r="AD83" i="2"/>
  <c r="AF83" i="2" s="1"/>
  <c r="V63" i="2"/>
  <c r="T43" i="2"/>
  <c r="AD28" i="2"/>
  <c r="AF153" i="2"/>
  <c r="AE95" i="2"/>
  <c r="AF95" i="2" s="1"/>
  <c r="AE40" i="2"/>
  <c r="AF40" i="2" s="1"/>
  <c r="T152" i="2"/>
  <c r="T138" i="2"/>
  <c r="V120" i="2"/>
  <c r="AE120" i="2" s="1"/>
  <c r="AF120" i="2" s="1"/>
  <c r="V104" i="2"/>
  <c r="V98" i="2"/>
  <c r="T67" i="2"/>
  <c r="V65" i="2"/>
  <c r="W65" i="2" s="1"/>
  <c r="V107" i="2"/>
  <c r="V146" i="2"/>
  <c r="W143" i="2"/>
  <c r="W135" i="2"/>
  <c r="T129" i="2"/>
  <c r="T123" i="2"/>
  <c r="T73" i="2"/>
  <c r="T69" i="2"/>
  <c r="T60" i="2"/>
  <c r="T50" i="2"/>
  <c r="AE42" i="2"/>
  <c r="AF42" i="2" s="1"/>
  <c r="T21" i="2"/>
  <c r="T18" i="2"/>
  <c r="V12" i="2"/>
  <c r="AE12" i="2" s="1"/>
  <c r="AF12" i="2" s="1"/>
  <c r="T4" i="2"/>
  <c r="AE97" i="2"/>
  <c r="AF97" i="2" s="1"/>
  <c r="W97" i="2"/>
  <c r="W24" i="2"/>
  <c r="AE24" i="2"/>
  <c r="AF24" i="2" s="1"/>
  <c r="W79" i="2"/>
  <c r="AE79" i="2"/>
  <c r="AF79" i="2" s="1"/>
  <c r="W61" i="2"/>
  <c r="AE61" i="2"/>
  <c r="AF61" i="2" s="1"/>
  <c r="AE152" i="2"/>
  <c r="AF152" i="2" s="1"/>
  <c r="W152" i="2"/>
  <c r="AE138" i="2"/>
  <c r="AF138" i="2" s="1"/>
  <c r="W138" i="2"/>
  <c r="AE88" i="2"/>
  <c r="AF88" i="2" s="1"/>
  <c r="W88" i="2"/>
  <c r="AE129" i="2"/>
  <c r="AF129" i="2" s="1"/>
  <c r="W129" i="2"/>
  <c r="AE123" i="2"/>
  <c r="AF123" i="2" s="1"/>
  <c r="W123" i="2"/>
  <c r="W73" i="2"/>
  <c r="AE73" i="2"/>
  <c r="AF73" i="2" s="1"/>
  <c r="W50" i="2"/>
  <c r="AE50" i="2"/>
  <c r="AF50" i="2" s="1"/>
  <c r="T106" i="2"/>
  <c r="T76" i="2"/>
  <c r="V70" i="2"/>
  <c r="T47" i="2"/>
  <c r="W5" i="2"/>
  <c r="AB5" i="2"/>
  <c r="AC5" i="2" s="1"/>
  <c r="AC154" i="2" s="1"/>
  <c r="AE5" i="2"/>
  <c r="AF5" i="2" s="1"/>
  <c r="T145" i="2"/>
  <c r="AE134" i="2"/>
  <c r="W134" i="2"/>
  <c r="T99" i="2"/>
  <c r="V99" i="2"/>
  <c r="T90" i="2"/>
  <c r="V90" i="2"/>
  <c r="T20" i="2"/>
  <c r="V20" i="2"/>
  <c r="V18" i="2"/>
  <c r="W76" i="2"/>
  <c r="AE76" i="2"/>
  <c r="AF76" i="2" s="1"/>
  <c r="W47" i="2"/>
  <c r="AE47" i="2"/>
  <c r="AF47" i="2" s="1"/>
  <c r="AD134" i="2"/>
  <c r="T134" i="2"/>
  <c r="W41" i="2"/>
  <c r="AE41" i="2"/>
  <c r="AF41" i="2" s="1"/>
  <c r="V149" i="2"/>
  <c r="V114" i="2"/>
  <c r="V103" i="2"/>
  <c r="V64" i="2"/>
  <c r="V58" i="2"/>
  <c r="T41" i="2"/>
  <c r="V35" i="2"/>
  <c r="AE33" i="2"/>
  <c r="AF33" i="2" s="1"/>
  <c r="V27" i="2"/>
  <c r="T151" i="2"/>
  <c r="W105" i="2"/>
  <c r="AE105" i="2"/>
  <c r="W83" i="2"/>
  <c r="T17" i="2"/>
  <c r="V17" i="2"/>
  <c r="T15" i="2"/>
  <c r="T96" i="2"/>
  <c r="V96" i="2"/>
  <c r="T131" i="2"/>
  <c r="AD131" i="2"/>
  <c r="W67" i="2"/>
  <c r="AE67" i="2"/>
  <c r="AF67" i="2" s="1"/>
  <c r="W44" i="2"/>
  <c r="AE44" i="2"/>
  <c r="AF44" i="2" s="1"/>
  <c r="AD128" i="2"/>
  <c r="T128" i="2"/>
  <c r="AE131" i="2"/>
  <c r="W131" i="2"/>
  <c r="AD116" i="2"/>
  <c r="T116" i="2"/>
  <c r="T105" i="2"/>
  <c r="AD105" i="2"/>
  <c r="T87" i="2"/>
  <c r="V87" i="2"/>
  <c r="T14" i="2"/>
  <c r="V14" i="2"/>
  <c r="AE139" i="2"/>
  <c r="AF139" i="2" s="1"/>
  <c r="AF135" i="2"/>
  <c r="AE59" i="2"/>
  <c r="AF59" i="2" s="1"/>
  <c r="W53" i="2"/>
  <c r="AE53" i="2"/>
  <c r="AF53" i="2" s="1"/>
  <c r="T11" i="2"/>
  <c r="V11" i="2"/>
  <c r="T148" i="2"/>
  <c r="AE137" i="2"/>
  <c r="W137" i="2"/>
  <c r="AE128" i="2"/>
  <c r="V126" i="2"/>
  <c r="V117" i="2"/>
  <c r="T102" i="2"/>
  <c r="V102" i="2"/>
  <c r="V100" i="2"/>
  <c r="T93" i="2"/>
  <c r="V93" i="2"/>
  <c r="V91" i="2"/>
  <c r="T82" i="2"/>
  <c r="V82" i="2"/>
  <c r="V38" i="2"/>
  <c r="V32" i="2"/>
  <c r="AE28" i="2"/>
  <c r="AF6" i="2"/>
  <c r="T137" i="2"/>
  <c r="AD137" i="2"/>
  <c r="T119" i="2"/>
  <c r="W106" i="2"/>
  <c r="V21" i="2"/>
  <c r="T8" i="2"/>
  <c r="V8" i="2"/>
  <c r="T6" i="2"/>
  <c r="V75" i="2"/>
  <c r="V60" i="2"/>
  <c r="V55" i="2"/>
  <c r="V151" i="2"/>
  <c r="V148" i="2"/>
  <c r="V145" i="2"/>
  <c r="V142" i="2"/>
  <c r="V125" i="2"/>
  <c r="V122" i="2"/>
  <c r="V119" i="2"/>
  <c r="V113" i="2"/>
  <c r="V108" i="2"/>
  <c r="P154" i="2"/>
  <c r="T133" i="4" l="1"/>
  <c r="AA143" i="3"/>
  <c r="X59" i="3"/>
  <c r="AF59" i="3"/>
  <c r="AG59" i="3" s="1"/>
  <c r="X45" i="3"/>
  <c r="AF45" i="3"/>
  <c r="AG45" i="3" s="1"/>
  <c r="X136" i="3"/>
  <c r="AF136" i="3"/>
  <c r="AG136" i="3" s="1"/>
  <c r="X84" i="3"/>
  <c r="AF84" i="3"/>
  <c r="AG84" i="3" s="1"/>
  <c r="X26" i="3"/>
  <c r="AF26" i="3"/>
  <c r="AG26" i="3" s="1"/>
  <c r="X103" i="3"/>
  <c r="AF103" i="3"/>
  <c r="AG103" i="3" s="1"/>
  <c r="X31" i="3"/>
  <c r="AF31" i="3"/>
  <c r="AG31" i="3" s="1"/>
  <c r="X108" i="3"/>
  <c r="AF108" i="3"/>
  <c r="AG108" i="3" s="1"/>
  <c r="X74" i="3"/>
  <c r="AF74" i="3"/>
  <c r="AG74" i="3" s="1"/>
  <c r="X6" i="3"/>
  <c r="AF6" i="3"/>
  <c r="AG6" i="3" s="1"/>
  <c r="X8" i="3"/>
  <c r="AF8" i="3"/>
  <c r="AG8" i="3" s="1"/>
  <c r="X109" i="3"/>
  <c r="AF109" i="3"/>
  <c r="AG109" i="3" s="1"/>
  <c r="X137" i="3"/>
  <c r="AF137" i="3"/>
  <c r="AG137" i="3" s="1"/>
  <c r="X13" i="3"/>
  <c r="AF13" i="3"/>
  <c r="AG13" i="3" s="1"/>
  <c r="X55" i="3"/>
  <c r="AF55" i="3"/>
  <c r="AG55" i="3" s="1"/>
  <c r="X91" i="3"/>
  <c r="AF91" i="3"/>
  <c r="AG91" i="3" s="1"/>
  <c r="X83" i="3"/>
  <c r="AF83" i="3"/>
  <c r="AG83" i="3" s="1"/>
  <c r="X43" i="3"/>
  <c r="AF43" i="3"/>
  <c r="AG43" i="3" s="1"/>
  <c r="X80" i="3"/>
  <c r="AF80" i="3"/>
  <c r="AG80" i="3" s="1"/>
  <c r="X107" i="3"/>
  <c r="AF107" i="3"/>
  <c r="AG107" i="3" s="1"/>
  <c r="X44" i="3"/>
  <c r="AF44" i="3"/>
  <c r="AG44" i="3" s="1"/>
  <c r="X57" i="3"/>
  <c r="AF57" i="3"/>
  <c r="AG57" i="3" s="1"/>
  <c r="X53" i="3"/>
  <c r="AF53" i="3"/>
  <c r="AG53" i="3" s="1"/>
  <c r="X65" i="3"/>
  <c r="AF65" i="3"/>
  <c r="AG65" i="3" s="1"/>
  <c r="X94" i="3"/>
  <c r="AF94" i="3"/>
  <c r="AG94" i="3" s="1"/>
  <c r="X134" i="3"/>
  <c r="AF134" i="3"/>
  <c r="AG134" i="3" s="1"/>
  <c r="X120" i="3"/>
  <c r="AF120" i="3"/>
  <c r="AG120" i="3" s="1"/>
  <c r="X131" i="3"/>
  <c r="AF131" i="3"/>
  <c r="AG131" i="3" s="1"/>
  <c r="X135" i="3"/>
  <c r="AF135" i="3"/>
  <c r="AG135" i="3" s="1"/>
  <c r="X46" i="3"/>
  <c r="AF46" i="3"/>
  <c r="AG46" i="3" s="1"/>
  <c r="X76" i="3"/>
  <c r="AF76" i="3"/>
  <c r="AG76" i="3" s="1"/>
  <c r="X138" i="3"/>
  <c r="AF138" i="3"/>
  <c r="AG138" i="3" s="1"/>
  <c r="X20" i="3"/>
  <c r="AF20" i="3"/>
  <c r="AG20" i="3" s="1"/>
  <c r="X114" i="3"/>
  <c r="AF114" i="3"/>
  <c r="AG114" i="3" s="1"/>
  <c r="X128" i="3"/>
  <c r="AF128" i="3"/>
  <c r="AG128" i="3" s="1"/>
  <c r="X15" i="3"/>
  <c r="AF15" i="3"/>
  <c r="AG15" i="3" s="1"/>
  <c r="X69" i="3"/>
  <c r="AF69" i="3"/>
  <c r="AG69" i="3" s="1"/>
  <c r="X39" i="3"/>
  <c r="AF39" i="3"/>
  <c r="AG39" i="3" s="1"/>
  <c r="X86" i="3"/>
  <c r="AF86" i="3"/>
  <c r="AG86" i="3" s="1"/>
  <c r="X12" i="3"/>
  <c r="AF12" i="3"/>
  <c r="AG12" i="3" s="1"/>
  <c r="X38" i="3"/>
  <c r="AF38" i="3"/>
  <c r="AG38" i="3" s="1"/>
  <c r="X35" i="3"/>
  <c r="AF35" i="3"/>
  <c r="AG35" i="3" s="1"/>
  <c r="X130" i="3"/>
  <c r="AF130" i="3"/>
  <c r="AG130" i="3" s="1"/>
  <c r="X105" i="3"/>
  <c r="AF105" i="3"/>
  <c r="AG105" i="3" s="1"/>
  <c r="X104" i="3"/>
  <c r="AF104" i="3"/>
  <c r="AG104" i="3" s="1"/>
  <c r="X78" i="3"/>
  <c r="AF78" i="3"/>
  <c r="AG78" i="3" s="1"/>
  <c r="X132" i="3"/>
  <c r="AF132" i="3"/>
  <c r="AG132" i="3" s="1"/>
  <c r="X99" i="3"/>
  <c r="AF99" i="3"/>
  <c r="AG99" i="3" s="1"/>
  <c r="X33" i="3"/>
  <c r="AF33" i="3"/>
  <c r="AG33" i="3" s="1"/>
  <c r="X49" i="3"/>
  <c r="AF49" i="3"/>
  <c r="AG49" i="3" s="1"/>
  <c r="X48" i="3"/>
  <c r="AF48" i="3"/>
  <c r="AG48" i="3" s="1"/>
  <c r="X71" i="3"/>
  <c r="AF71" i="3"/>
  <c r="AG71" i="3" s="1"/>
  <c r="X62" i="3"/>
  <c r="AF62" i="3"/>
  <c r="AG62" i="3" s="1"/>
  <c r="X82" i="3"/>
  <c r="AF82" i="3"/>
  <c r="AG82" i="3" s="1"/>
  <c r="X127" i="3"/>
  <c r="AF127" i="3"/>
  <c r="AG127" i="3" s="1"/>
  <c r="X93" i="3"/>
  <c r="AF93" i="3"/>
  <c r="AG93" i="3" s="1"/>
  <c r="X142" i="3"/>
  <c r="AF142" i="3"/>
  <c r="AG142" i="3" s="1"/>
  <c r="X10" i="3"/>
  <c r="AF10" i="3"/>
  <c r="AG10" i="3" s="1"/>
  <c r="X23" i="3"/>
  <c r="AF23" i="3"/>
  <c r="AG23" i="3" s="1"/>
  <c r="X56" i="3"/>
  <c r="AF56" i="3"/>
  <c r="AG56" i="3" s="1"/>
  <c r="X116" i="3"/>
  <c r="AF116" i="3"/>
  <c r="AG116" i="3" s="1"/>
  <c r="X124" i="3"/>
  <c r="AF124" i="3"/>
  <c r="AG124" i="3" s="1"/>
  <c r="X101" i="3"/>
  <c r="AF101" i="3"/>
  <c r="AG101" i="3" s="1"/>
  <c r="AG75" i="3"/>
  <c r="X122" i="3"/>
  <c r="AF122" i="3"/>
  <c r="AG122" i="3" s="1"/>
  <c r="X37" i="3"/>
  <c r="AF37" i="3"/>
  <c r="AG37" i="3" s="1"/>
  <c r="X115" i="3"/>
  <c r="AF115" i="3"/>
  <c r="AG115" i="3" s="1"/>
  <c r="X97" i="3"/>
  <c r="AF97" i="3"/>
  <c r="AG97" i="3" s="1"/>
  <c r="AG19" i="3"/>
  <c r="U143" i="3"/>
  <c r="AE89" i="2"/>
  <c r="AF89" i="2" s="1"/>
  <c r="W89" i="2"/>
  <c r="AE37" i="2"/>
  <c r="AF37" i="2" s="1"/>
  <c r="W37" i="2"/>
  <c r="AE34" i="2"/>
  <c r="AF34" i="2" s="1"/>
  <c r="W34" i="2"/>
  <c r="AE39" i="2"/>
  <c r="AF39" i="2" s="1"/>
  <c r="AE68" i="2"/>
  <c r="AF68" i="2" s="1"/>
  <c r="W68" i="2"/>
  <c r="AE25" i="2"/>
  <c r="AF25" i="2" s="1"/>
  <c r="AF127" i="2"/>
  <c r="AE52" i="2"/>
  <c r="AF52" i="2" s="1"/>
  <c r="W52" i="2"/>
  <c r="AF116" i="2"/>
  <c r="W109" i="2"/>
  <c r="AE65" i="2"/>
  <c r="AF65" i="2" s="1"/>
  <c r="AE36" i="2"/>
  <c r="AF36" i="2" s="1"/>
  <c r="W94" i="2"/>
  <c r="W9" i="2"/>
  <c r="AE66" i="2"/>
  <c r="AF66" i="2" s="1"/>
  <c r="W66" i="2"/>
  <c r="AE86" i="2"/>
  <c r="AF86" i="2" s="1"/>
  <c r="W86" i="2"/>
  <c r="AF28" i="2"/>
  <c r="AE19" i="2"/>
  <c r="AF19" i="2" s="1"/>
  <c r="W19" i="2"/>
  <c r="AE54" i="2"/>
  <c r="AF54" i="2" s="1"/>
  <c r="W54" i="2"/>
  <c r="W120" i="2"/>
  <c r="AE147" i="2"/>
  <c r="AF147" i="2" s="1"/>
  <c r="W147" i="2"/>
  <c r="AE48" i="2"/>
  <c r="AF48" i="2" s="1"/>
  <c r="AE144" i="2"/>
  <c r="AF144" i="2" s="1"/>
  <c r="W144" i="2"/>
  <c r="W45" i="2"/>
  <c r="AE45" i="2"/>
  <c r="AF45" i="2" s="1"/>
  <c r="W12" i="2"/>
  <c r="AE74" i="2"/>
  <c r="AF74" i="2" s="1"/>
  <c r="W74" i="2"/>
  <c r="W81" i="2"/>
  <c r="AE81" i="2"/>
  <c r="AF81" i="2" s="1"/>
  <c r="AF128" i="2"/>
  <c r="AE146" i="2"/>
  <c r="AF146" i="2" s="1"/>
  <c r="W146" i="2"/>
  <c r="AE51" i="2"/>
  <c r="AF51" i="2" s="1"/>
  <c r="W51" i="2"/>
  <c r="W63" i="2"/>
  <c r="AE63" i="2"/>
  <c r="AF63" i="2" s="1"/>
  <c r="W77" i="2"/>
  <c r="AE77" i="2"/>
  <c r="AF77" i="2" s="1"/>
  <c r="W104" i="2"/>
  <c r="AE104" i="2"/>
  <c r="AF104" i="2" s="1"/>
  <c r="W22" i="2"/>
  <c r="AE22" i="2"/>
  <c r="AF22" i="2" s="1"/>
  <c r="W110" i="2"/>
  <c r="AE110" i="2"/>
  <c r="AF110" i="2" s="1"/>
  <c r="W124" i="2"/>
  <c r="AE124" i="2"/>
  <c r="AF124" i="2" s="1"/>
  <c r="AE136" i="2"/>
  <c r="AF136" i="2" s="1"/>
  <c r="W136" i="2"/>
  <c r="AE130" i="2"/>
  <c r="AF130" i="2" s="1"/>
  <c r="W107" i="2"/>
  <c r="AE107" i="2"/>
  <c r="AF107" i="2" s="1"/>
  <c r="W98" i="2"/>
  <c r="AE98" i="2"/>
  <c r="AF98" i="2" s="1"/>
  <c r="W26" i="2"/>
  <c r="AE26" i="2"/>
  <c r="AF26" i="2" s="1"/>
  <c r="AF115" i="2"/>
  <c r="AE145" i="2"/>
  <c r="AF145" i="2" s="1"/>
  <c r="W145" i="2"/>
  <c r="W32" i="2"/>
  <c r="AE32" i="2"/>
  <c r="AF32" i="2" s="1"/>
  <c r="AF134" i="2"/>
  <c r="AE149" i="2"/>
  <c r="AF149" i="2" s="1"/>
  <c r="W149" i="2"/>
  <c r="AE96" i="2"/>
  <c r="AF96" i="2" s="1"/>
  <c r="W96" i="2"/>
  <c r="W55" i="2"/>
  <c r="AE55" i="2"/>
  <c r="AF55" i="2" s="1"/>
  <c r="AE117" i="2"/>
  <c r="AF117" i="2" s="1"/>
  <c r="W117" i="2"/>
  <c r="AE102" i="2"/>
  <c r="AF102" i="2" s="1"/>
  <c r="W102" i="2"/>
  <c r="W60" i="2"/>
  <c r="AE60" i="2"/>
  <c r="AF60" i="2" s="1"/>
  <c r="AE126" i="2"/>
  <c r="AF126" i="2" s="1"/>
  <c r="W126" i="2"/>
  <c r="AE108" i="2"/>
  <c r="AF108" i="2" s="1"/>
  <c r="W108" i="2"/>
  <c r="W113" i="2"/>
  <c r="AE113" i="2"/>
  <c r="AF113" i="2" s="1"/>
  <c r="W38" i="2"/>
  <c r="AE38" i="2"/>
  <c r="AF38" i="2" s="1"/>
  <c r="W58" i="2"/>
  <c r="AE58" i="2"/>
  <c r="AF58" i="2" s="1"/>
  <c r="W87" i="2"/>
  <c r="AE87" i="2"/>
  <c r="AF87" i="2" s="1"/>
  <c r="W64" i="2"/>
  <c r="AE64" i="2"/>
  <c r="AF64" i="2" s="1"/>
  <c r="AE18" i="2"/>
  <c r="AF18" i="2" s="1"/>
  <c r="W18" i="2"/>
  <c r="AE100" i="2"/>
  <c r="AF100" i="2" s="1"/>
  <c r="W100" i="2"/>
  <c r="W151" i="2"/>
  <c r="AE151" i="2"/>
  <c r="AF151" i="2" s="1"/>
  <c r="W99" i="2"/>
  <c r="AE99" i="2"/>
  <c r="AF99" i="2" s="1"/>
  <c r="W27" i="2"/>
  <c r="AE27" i="2"/>
  <c r="AF27" i="2" s="1"/>
  <c r="W75" i="2"/>
  <c r="AE75" i="2"/>
  <c r="AF75" i="2" s="1"/>
  <c r="W35" i="2"/>
  <c r="AE35" i="2"/>
  <c r="AF35" i="2" s="1"/>
  <c r="AF137" i="2"/>
  <c r="AE21" i="2"/>
  <c r="AF21" i="2" s="1"/>
  <c r="W21" i="2"/>
  <c r="AE91" i="2"/>
  <c r="AF91" i="2" s="1"/>
  <c r="W91" i="2"/>
  <c r="AE103" i="2"/>
  <c r="AF103" i="2" s="1"/>
  <c r="W103" i="2"/>
  <c r="W20" i="2"/>
  <c r="AE20" i="2"/>
  <c r="AF20" i="2" s="1"/>
  <c r="W90" i="2"/>
  <c r="AE90" i="2"/>
  <c r="AF90" i="2" s="1"/>
  <c r="W148" i="2"/>
  <c r="AE148" i="2"/>
  <c r="AF148" i="2" s="1"/>
  <c r="AF131" i="2"/>
  <c r="W17" i="2"/>
  <c r="AE17" i="2"/>
  <c r="AF17" i="2" s="1"/>
  <c r="W8" i="2"/>
  <c r="AE8" i="2"/>
  <c r="AF8" i="2" s="1"/>
  <c r="W14" i="2"/>
  <c r="AE14" i="2"/>
  <c r="AF14" i="2" s="1"/>
  <c r="AE119" i="2"/>
  <c r="AF119" i="2" s="1"/>
  <c r="W119" i="2"/>
  <c r="W82" i="2"/>
  <c r="AE82" i="2"/>
  <c r="AF82" i="2" s="1"/>
  <c r="AE122" i="2"/>
  <c r="AF122" i="2" s="1"/>
  <c r="W122" i="2"/>
  <c r="AE125" i="2"/>
  <c r="AF125" i="2" s="1"/>
  <c r="W125" i="2"/>
  <c r="W11" i="2"/>
  <c r="AE11" i="2"/>
  <c r="AF11" i="2" s="1"/>
  <c r="AE142" i="2"/>
  <c r="AF142" i="2" s="1"/>
  <c r="W142" i="2"/>
  <c r="AE93" i="2"/>
  <c r="AF93" i="2" s="1"/>
  <c r="W93" i="2"/>
  <c r="AF105" i="2"/>
  <c r="AE114" i="2"/>
  <c r="AF114" i="2" s="1"/>
  <c r="W114" i="2"/>
  <c r="W70" i="2"/>
  <c r="AE70" i="2"/>
  <c r="AF70" i="2" s="1"/>
  <c r="T154" i="2"/>
  <c r="AF133" i="4" l="1"/>
  <c r="W133" i="4"/>
  <c r="X143" i="3"/>
  <c r="AG143" i="3"/>
  <c r="AF154" i="2"/>
  <c r="W154" i="2"/>
  <c r="S5" i="1" l="1"/>
  <c r="S6" i="1"/>
  <c r="S7" i="1"/>
  <c r="S8" i="1"/>
  <c r="S9" i="1"/>
  <c r="S10" i="1"/>
  <c r="S11" i="1"/>
  <c r="S12" i="1"/>
  <c r="T12" i="1"/>
  <c r="S13" i="1"/>
  <c r="S14" i="1"/>
  <c r="T14" i="1" s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T36" i="1" s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T82" i="1"/>
  <c r="S83" i="1"/>
  <c r="S84" i="1"/>
  <c r="S85" i="1"/>
  <c r="S86" i="1"/>
  <c r="S87" i="1"/>
  <c r="S88" i="1"/>
  <c r="S89" i="1"/>
  <c r="S90" i="1"/>
  <c r="S91" i="1"/>
  <c r="S92" i="1"/>
  <c r="S93" i="1"/>
  <c r="S94" i="1"/>
  <c r="T94" i="1" s="1"/>
  <c r="S95" i="1"/>
  <c r="S96" i="1"/>
  <c r="S97" i="1"/>
  <c r="S98" i="1"/>
  <c r="S99" i="1"/>
  <c r="S100" i="1"/>
  <c r="S101" i="1"/>
  <c r="S102" i="1"/>
  <c r="S103" i="1"/>
  <c r="S104" i="1"/>
  <c r="S105" i="1"/>
  <c r="T105" i="1" s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T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4" i="1"/>
  <c r="R5" i="1"/>
  <c r="R6" i="1"/>
  <c r="T6" i="1" s="1"/>
  <c r="R7" i="1"/>
  <c r="T7" i="1" s="1"/>
  <c r="R8" i="1"/>
  <c r="R9" i="1"/>
  <c r="R10" i="1"/>
  <c r="R11" i="1"/>
  <c r="R12" i="1"/>
  <c r="R13" i="1"/>
  <c r="R14" i="1"/>
  <c r="R15" i="1"/>
  <c r="R16" i="1"/>
  <c r="T16" i="1" s="1"/>
  <c r="R17" i="1"/>
  <c r="R18" i="1"/>
  <c r="T18" i="1" s="1"/>
  <c r="R19" i="1"/>
  <c r="R20" i="1"/>
  <c r="R21" i="1"/>
  <c r="R22" i="1"/>
  <c r="R23" i="1"/>
  <c r="R24" i="1"/>
  <c r="R25" i="1"/>
  <c r="R26" i="1"/>
  <c r="R27" i="1"/>
  <c r="T27" i="1" s="1"/>
  <c r="R28" i="1"/>
  <c r="T28" i="1" s="1"/>
  <c r="R29" i="1"/>
  <c r="R30" i="1"/>
  <c r="T30" i="1" s="1"/>
  <c r="R31" i="1"/>
  <c r="R32" i="1"/>
  <c r="R33" i="1"/>
  <c r="R34" i="1"/>
  <c r="R35" i="1"/>
  <c r="R36" i="1"/>
  <c r="R37" i="1"/>
  <c r="R38" i="1"/>
  <c r="R39" i="1"/>
  <c r="R40" i="1"/>
  <c r="T40" i="1" s="1"/>
  <c r="R41" i="1"/>
  <c r="R42" i="1"/>
  <c r="R43" i="1"/>
  <c r="R44" i="1"/>
  <c r="R45" i="1"/>
  <c r="R46" i="1"/>
  <c r="R47" i="1"/>
  <c r="R48" i="1"/>
  <c r="R49" i="1"/>
  <c r="R50" i="1"/>
  <c r="T50" i="1" s="1"/>
  <c r="R51" i="1"/>
  <c r="T51" i="1" s="1"/>
  <c r="R52" i="1"/>
  <c r="T52" i="1" s="1"/>
  <c r="R53" i="1"/>
  <c r="R54" i="1"/>
  <c r="R55" i="1"/>
  <c r="R56" i="1"/>
  <c r="R57" i="1"/>
  <c r="R58" i="1"/>
  <c r="R59" i="1"/>
  <c r="R60" i="1"/>
  <c r="R61" i="1"/>
  <c r="R62" i="1"/>
  <c r="T62" i="1" s="1"/>
  <c r="R63" i="1"/>
  <c r="T63" i="1" s="1"/>
  <c r="R64" i="1"/>
  <c r="R65" i="1"/>
  <c r="R66" i="1"/>
  <c r="R67" i="1"/>
  <c r="R68" i="1"/>
  <c r="R69" i="1"/>
  <c r="R70" i="1"/>
  <c r="R71" i="1"/>
  <c r="R72" i="1"/>
  <c r="R73" i="1"/>
  <c r="R74" i="1"/>
  <c r="T74" i="1" s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T97" i="1" s="1"/>
  <c r="R98" i="1"/>
  <c r="R99" i="1"/>
  <c r="R100" i="1"/>
  <c r="T100" i="1" s="1"/>
  <c r="R101" i="1"/>
  <c r="R102" i="1"/>
  <c r="R103" i="1"/>
  <c r="R104" i="1"/>
  <c r="R105" i="1"/>
  <c r="R106" i="1"/>
  <c r="R107" i="1"/>
  <c r="R108" i="1"/>
  <c r="R109" i="1"/>
  <c r="T109" i="1" s="1"/>
  <c r="R110" i="1"/>
  <c r="R111" i="1"/>
  <c r="R112" i="1"/>
  <c r="T112" i="1" s="1"/>
  <c r="R113" i="1"/>
  <c r="T113" i="1" s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T156" i="1" s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T194" i="1" s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T230" i="1" s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T248" i="1" s="1"/>
  <c r="R249" i="1"/>
  <c r="R250" i="1"/>
  <c r="R251" i="1"/>
  <c r="T251" i="1" s="1"/>
  <c r="R252" i="1"/>
  <c r="R253" i="1"/>
  <c r="R254" i="1"/>
  <c r="R255" i="1"/>
  <c r="R256" i="1"/>
  <c r="T256" i="1" s="1"/>
  <c r="R257" i="1"/>
  <c r="R258" i="1"/>
  <c r="R259" i="1"/>
  <c r="R260" i="1"/>
  <c r="R261" i="1"/>
  <c r="R262" i="1"/>
  <c r="T262" i="1" s="1"/>
  <c r="R263" i="1"/>
  <c r="T263" i="1" s="1"/>
  <c r="R264" i="1"/>
  <c r="R265" i="1"/>
  <c r="R266" i="1"/>
  <c r="T266" i="1" s="1"/>
  <c r="R267" i="1"/>
  <c r="R268" i="1"/>
  <c r="R269" i="1"/>
  <c r="R270" i="1"/>
  <c r="R271" i="1"/>
  <c r="R272" i="1"/>
  <c r="R273" i="1"/>
  <c r="T273" i="1" s="1"/>
  <c r="R274" i="1"/>
  <c r="R275" i="1"/>
  <c r="R276" i="1"/>
  <c r="T276" i="1" s="1"/>
  <c r="R277" i="1"/>
  <c r="R278" i="1"/>
  <c r="R279" i="1"/>
  <c r="R280" i="1"/>
  <c r="R281" i="1"/>
  <c r="R282" i="1"/>
  <c r="R283" i="1"/>
  <c r="R284" i="1"/>
  <c r="R285" i="1"/>
  <c r="T285" i="1" s="1"/>
  <c r="R286" i="1"/>
  <c r="T286" i="1" s="1"/>
  <c r="R287" i="1"/>
  <c r="T287" i="1" s="1"/>
  <c r="R288" i="1"/>
  <c r="T288" i="1" s="1"/>
  <c r="R289" i="1"/>
  <c r="R290" i="1"/>
  <c r="R291" i="1"/>
  <c r="R4" i="1"/>
  <c r="B185" i="1"/>
  <c r="T176" i="1" l="1"/>
  <c r="T126" i="1"/>
  <c r="T137" i="1"/>
  <c r="T114" i="1"/>
  <c r="T166" i="1"/>
  <c r="T272" i="1"/>
  <c r="T188" i="1"/>
  <c r="T197" i="1"/>
  <c r="T249" i="1"/>
  <c r="T37" i="1"/>
  <c r="T61" i="1"/>
  <c r="T49" i="1"/>
  <c r="T264" i="1"/>
  <c r="T252" i="1"/>
  <c r="T108" i="1"/>
  <c r="T72" i="1"/>
  <c r="T60" i="1"/>
  <c r="T45" i="1"/>
  <c r="T22" i="1"/>
  <c r="T44" i="1"/>
  <c r="T261" i="1"/>
  <c r="T117" i="1"/>
  <c r="T250" i="1"/>
  <c r="T151" i="1"/>
  <c r="T43" i="1"/>
  <c r="T260" i="1"/>
  <c r="T190" i="1"/>
  <c r="T157" i="1"/>
  <c r="T119" i="1"/>
  <c r="T213" i="1"/>
  <c r="T189" i="1"/>
  <c r="T200" i="1"/>
  <c r="T102" i="1"/>
  <c r="T101" i="1"/>
  <c r="T280" i="1"/>
  <c r="T133" i="1"/>
  <c r="T198" i="1"/>
  <c r="T240" i="1"/>
  <c r="T228" i="1"/>
  <c r="T204" i="1"/>
  <c r="T192" i="1"/>
  <c r="T180" i="1"/>
  <c r="T168" i="1"/>
  <c r="T144" i="1"/>
  <c r="T120" i="1"/>
  <c r="T221" i="1"/>
  <c r="T31" i="1"/>
  <c r="T19" i="1"/>
  <c r="T4" i="1"/>
  <c r="T55" i="1"/>
  <c r="T169" i="1"/>
  <c r="T20" i="1"/>
  <c r="T239" i="1"/>
  <c r="T131" i="1"/>
  <c r="T136" i="1"/>
  <c r="T258" i="1"/>
  <c r="T257" i="1"/>
  <c r="T145" i="1"/>
  <c r="T215" i="1"/>
  <c r="T179" i="1"/>
  <c r="T155" i="1"/>
  <c r="T186" i="1"/>
  <c r="T238" i="1"/>
  <c r="T214" i="1"/>
  <c r="T202" i="1"/>
  <c r="T154" i="1"/>
  <c r="T142" i="1"/>
  <c r="T130" i="1"/>
  <c r="T118" i="1"/>
  <c r="T71" i="1"/>
  <c r="T275" i="1"/>
  <c r="T185" i="1"/>
  <c r="T173" i="1"/>
  <c r="T163" i="1"/>
  <c r="T106" i="1"/>
  <c r="T227" i="1"/>
  <c r="T203" i="1"/>
  <c r="T167" i="1"/>
  <c r="T143" i="1"/>
  <c r="T237" i="1"/>
  <c r="T153" i="1"/>
  <c r="T129" i="1"/>
  <c r="T274" i="1"/>
  <c r="T242" i="1"/>
  <c r="T236" i="1"/>
  <c r="T224" i="1"/>
  <c r="T212" i="1"/>
  <c r="T183" i="1"/>
  <c r="T161" i="1"/>
  <c r="T115" i="1"/>
  <c r="T48" i="1"/>
  <c r="T38" i="1"/>
  <c r="T93" i="1"/>
  <c r="T34" i="1"/>
  <c r="T184" i="1"/>
  <c r="T172" i="1"/>
  <c r="T84" i="1"/>
  <c r="T132" i="1"/>
  <c r="T9" i="1"/>
  <c r="T85" i="1"/>
  <c r="T178" i="1"/>
  <c r="T210" i="1"/>
  <c r="T90" i="1"/>
  <c r="T245" i="1"/>
  <c r="T234" i="1"/>
  <c r="T191" i="1"/>
  <c r="T99" i="1"/>
  <c r="T89" i="1"/>
  <c r="T79" i="1"/>
  <c r="T226" i="1"/>
  <c r="T177" i="1"/>
  <c r="T269" i="1"/>
  <c r="T209" i="1"/>
  <c r="T125" i="1"/>
  <c r="T201" i="1"/>
  <c r="T159" i="1"/>
  <c r="T26" i="1"/>
  <c r="T73" i="1"/>
  <c r="T25" i="1"/>
  <c r="T216" i="1"/>
  <c r="T83" i="1"/>
  <c r="T24" i="1"/>
  <c r="T65" i="1"/>
  <c r="T54" i="1"/>
  <c r="T232" i="1"/>
  <c r="T107" i="1"/>
  <c r="T279" i="1"/>
  <c r="T255" i="1"/>
  <c r="T243" i="1"/>
  <c r="T207" i="1"/>
  <c r="T171" i="1"/>
  <c r="T87" i="1"/>
  <c r="T127" i="1"/>
  <c r="T57" i="1"/>
  <c r="T46" i="1"/>
  <c r="T15" i="1"/>
  <c r="T267" i="1"/>
  <c r="T182" i="1"/>
  <c r="T148" i="1"/>
  <c r="T146" i="1"/>
  <c r="T225" i="1"/>
  <c r="T135" i="1"/>
  <c r="T141" i="1"/>
  <c r="T70" i="1"/>
  <c r="T10" i="1"/>
  <c r="T219" i="1"/>
  <c r="T160" i="1"/>
  <c r="T75" i="1"/>
  <c r="T291" i="1"/>
  <c r="T13" i="1"/>
  <c r="T111" i="1"/>
  <c r="T284" i="1"/>
  <c r="T76" i="1"/>
  <c r="T282" i="1"/>
  <c r="T246" i="1"/>
  <c r="T222" i="1"/>
  <c r="T174" i="1"/>
  <c r="T139" i="1"/>
  <c r="T103" i="1"/>
  <c r="T80" i="1"/>
  <c r="T68" i="1"/>
  <c r="T21" i="1"/>
  <c r="T270" i="1"/>
  <c r="T244" i="1"/>
  <c r="T218" i="1"/>
  <c r="T66" i="1"/>
  <c r="T42" i="1"/>
  <c r="T33" i="1"/>
  <c r="T206" i="1"/>
  <c r="T88" i="1"/>
  <c r="T147" i="1"/>
  <c r="T121" i="1"/>
  <c r="T231" i="1"/>
  <c r="T96" i="1"/>
  <c r="T290" i="1"/>
  <c r="T86" i="1"/>
  <c r="T95" i="1"/>
  <c r="T289" i="1"/>
  <c r="T229" i="1"/>
  <c r="T17" i="1"/>
  <c r="T254" i="1"/>
  <c r="T281" i="1"/>
  <c r="T233" i="1"/>
  <c r="T162" i="1"/>
  <c r="T138" i="1"/>
  <c r="T67" i="1"/>
  <c r="T56" i="1"/>
  <c r="T217" i="1"/>
  <c r="T91" i="1"/>
  <c r="T58" i="1"/>
  <c r="T32" i="1"/>
  <c r="T123" i="1"/>
  <c r="T39" i="1"/>
  <c r="T195" i="1"/>
  <c r="T77" i="1"/>
  <c r="T278" i="1"/>
  <c r="T268" i="1"/>
  <c r="T220" i="1"/>
  <c r="T196" i="1"/>
  <c r="T149" i="1"/>
  <c r="T78" i="1"/>
  <c r="T208" i="1"/>
  <c r="T158" i="1"/>
  <c r="T150" i="1"/>
  <c r="T124" i="1"/>
  <c r="T211" i="1"/>
  <c r="T140" i="1"/>
  <c r="T152" i="1"/>
  <c r="T164" i="1"/>
  <c r="T92" i="1"/>
  <c r="T23" i="1"/>
  <c r="T241" i="1"/>
  <c r="T170" i="1"/>
  <c r="T98" i="1"/>
  <c r="T29" i="1"/>
  <c r="T8" i="1"/>
  <c r="T283" i="1"/>
  <c r="T69" i="1"/>
  <c r="T223" i="1"/>
  <c r="T81" i="1"/>
  <c r="T247" i="1"/>
  <c r="T35" i="1"/>
  <c r="T181" i="1"/>
  <c r="T110" i="1"/>
  <c r="T41" i="1"/>
  <c r="T259" i="1"/>
  <c r="T116" i="1"/>
  <c r="T265" i="1"/>
  <c r="T193" i="1"/>
  <c r="T122" i="1"/>
  <c r="T53" i="1"/>
  <c r="T235" i="1"/>
  <c r="T271" i="1"/>
  <c r="T199" i="1"/>
  <c r="T128" i="1"/>
  <c r="T59" i="1"/>
  <c r="T11" i="1"/>
  <c r="T175" i="1"/>
  <c r="T104" i="1"/>
  <c r="T253" i="1"/>
  <c r="T187" i="1"/>
  <c r="T47" i="1"/>
  <c r="T277" i="1"/>
  <c r="T205" i="1"/>
  <c r="T134" i="1"/>
  <c r="T64" i="1"/>
  <c r="T5" i="1"/>
  <c r="M292" i="1"/>
  <c r="P292" i="1"/>
  <c r="T292" i="1" l="1"/>
  <c r="AF292" i="1" l="1"/>
  <c r="W292" i="1"/>
</calcChain>
</file>

<file path=xl/sharedStrings.xml><?xml version="1.0" encoding="utf-8"?>
<sst xmlns="http://schemas.openxmlformats.org/spreadsheetml/2006/main" count="6498" uniqueCount="799">
  <si>
    <r>
      <t xml:space="preserve">REPORT ON PHYSICAL COUNT OF INVENTORIES : VMCH INFIRMARY MEDICINES                                     </t>
    </r>
    <r>
      <rPr>
        <b/>
        <sz val="9"/>
        <color rgb="FF002060"/>
        <rFont val="Amasis MT Pro Light"/>
        <family val="1"/>
      </rPr>
      <t xml:space="preserve"> </t>
    </r>
    <r>
      <rPr>
        <b/>
        <sz val="9"/>
        <color rgb="FFFF0000"/>
        <rFont val="Amasis MT Pro Light"/>
        <family val="1"/>
      </rPr>
      <t>DECEMBER 2025</t>
    </r>
    <r>
      <rPr>
        <b/>
        <sz val="9"/>
        <color rgb="FF002060"/>
        <rFont val="Amasis MT Pro Light"/>
        <family val="1"/>
      </rPr>
      <t xml:space="preserve">
</t>
    </r>
  </si>
  <si>
    <t>REMAINING BALANCE AS OF NOV 30,2025</t>
  </si>
  <si>
    <t>ADDITIONAL DELIVERIES/RETURNS</t>
  </si>
  <si>
    <t>SUMMATION ( BEGINNING BALANCE + ADDITIONAL DELIVERY)</t>
  </si>
  <si>
    <t>ISSUANCES</t>
  </si>
  <si>
    <t>TRANSFERRED TO OTHER PROGRAM</t>
  </si>
  <si>
    <t>EXPIRED ITEMS</t>
  </si>
  <si>
    <t>ITEM DESCRIPTION</t>
  </si>
  <si>
    <t>UNIT</t>
  </si>
  <si>
    <t>BRAND</t>
  </si>
  <si>
    <t>LOT NO</t>
  </si>
  <si>
    <t>EXPIRY DATE</t>
  </si>
  <si>
    <t>QTY</t>
  </si>
  <si>
    <t>UNIT COST</t>
  </si>
  <si>
    <t>TOTAL COST</t>
  </si>
  <si>
    <t>ACETYLCYTEINE 200 MG</t>
  </si>
  <si>
    <t>SACHET</t>
  </si>
  <si>
    <t>ACTEINSAPH</t>
  </si>
  <si>
    <t>NEN11</t>
  </si>
  <si>
    <t>ADENOSINE 3 MG/ML, 2 ML</t>
  </si>
  <si>
    <t>VIAL</t>
  </si>
  <si>
    <t>Tachyban</t>
  </si>
  <si>
    <t>T230524</t>
  </si>
  <si>
    <t>AMIODARONE 50 MG/ML, 3 ML SOLUTION FOR INJECTION</t>
  </si>
  <si>
    <t>AMP</t>
  </si>
  <si>
    <t>EURYTHMIC</t>
  </si>
  <si>
    <t>E33511</t>
  </si>
  <si>
    <t>AMPULE</t>
  </si>
  <si>
    <t>E33516</t>
  </si>
  <si>
    <t>AMLODIPINE 10 MG</t>
  </si>
  <si>
    <t>TABLET</t>
  </si>
  <si>
    <t>AMLOTHIX</t>
  </si>
  <si>
    <t>WP-68</t>
  </si>
  <si>
    <t>AMOXICILLIN 250 MG/5ML, 60 ML</t>
  </si>
  <si>
    <t>BOTTLE</t>
  </si>
  <si>
    <t>MOXYLOR</t>
  </si>
  <si>
    <t>B08860</t>
  </si>
  <si>
    <t xml:space="preserve">AMPICILLIN + SULBACTAM 500 MG + 250 MG </t>
  </si>
  <si>
    <t>SACRIVA</t>
  </si>
  <si>
    <t>AMPICILLIN 250 MG POWDER FOR INJECTION</t>
  </si>
  <si>
    <t>CORPILYN</t>
  </si>
  <si>
    <t>UCN24001</t>
  </si>
  <si>
    <t>ATROPINE 1 MG/ML, 1 ML SOLUTION FOR INJECTION</t>
  </si>
  <si>
    <t>ATREX</t>
  </si>
  <si>
    <t>AZITHROMYCIN 500 MG</t>
  </si>
  <si>
    <t>TAB</t>
  </si>
  <si>
    <t>AZITHROM</t>
  </si>
  <si>
    <t xml:space="preserve">BENZYLPENICILLIN 1,000,000 </t>
  </si>
  <si>
    <t>BIPHEN</t>
  </si>
  <si>
    <t>CALCIUM GLUCONATE 10%, 10 ML</t>
  </si>
  <si>
    <t>GENERIC</t>
  </si>
  <si>
    <t>CEFALEXIN 250 MG/5ML, 60 ML</t>
  </si>
  <si>
    <t>EXEL</t>
  </si>
  <si>
    <t>ZCB237</t>
  </si>
  <si>
    <t>CEFTRIAXONE 1 G POWDER FOR INJECTION</t>
  </si>
  <si>
    <t>HIAXONE</t>
  </si>
  <si>
    <t>ECFXM23153</t>
  </si>
  <si>
    <t>vial</t>
  </si>
  <si>
    <t>CETRINOVA</t>
  </si>
  <si>
    <t>YNA3209</t>
  </si>
  <si>
    <t>CIPROFLOXACIN 500 MG</t>
  </si>
  <si>
    <t>CYFROX</t>
  </si>
  <si>
    <t>CITICOLINE 500 MG</t>
  </si>
  <si>
    <t>CITCOLE</t>
  </si>
  <si>
    <t>BK0073</t>
  </si>
  <si>
    <t>DIAZEPAM 5 MG/ML, 2 ML</t>
  </si>
  <si>
    <t>Valium</t>
  </si>
  <si>
    <t>F3044F02</t>
  </si>
  <si>
    <t>DIPHENHYDRAMINE 50 MG/ML, 1 ML SOLUTION FOR INJECTION</t>
  </si>
  <si>
    <t>ALLERIGHT</t>
  </si>
  <si>
    <t>DIPHENPORS</t>
  </si>
  <si>
    <t>GN2467</t>
  </si>
  <si>
    <t>DOPAMINE 40 MG/ML, 5 ML SOLUTION FOR INJECTION</t>
  </si>
  <si>
    <t>DOPATREX</t>
  </si>
  <si>
    <t>D68524</t>
  </si>
  <si>
    <t>EPINEPHRINE 1 MG/ML, 1 ML SOULTION FOR INJECTION</t>
  </si>
  <si>
    <t>MAXIPHRINE</t>
  </si>
  <si>
    <t>EPINEPHRINE 1 MG/ML,, 1 ML SOLUTION FOR INJECTION</t>
  </si>
  <si>
    <t>EPICARE</t>
  </si>
  <si>
    <t>ERYTHOMYCIN 0.5 &amp; 5 G EYE OINTMENT</t>
  </si>
  <si>
    <t>OINT</t>
  </si>
  <si>
    <t>OPTRYL</t>
  </si>
  <si>
    <t>3D06Y</t>
  </si>
  <si>
    <t>ERYTHROMYCIN 0.5%, 5 G EYE OINTMENT</t>
  </si>
  <si>
    <t>TUBE</t>
  </si>
  <si>
    <t>3D06T</t>
  </si>
  <si>
    <t xml:space="preserve">FLUTICASONE + SALMETEROL 250 MCG + 25 MCG X 120 DOSES </t>
  </si>
  <si>
    <t>MDI</t>
  </si>
  <si>
    <t>SALFLUSOL</t>
  </si>
  <si>
    <t>M24011</t>
  </si>
  <si>
    <t>HYDRALAZINE 20 MG/ML, 1 ML SOLUTION FOR INJECTION</t>
  </si>
  <si>
    <t>SAPHARIN</t>
  </si>
  <si>
    <t>KLSN2001</t>
  </si>
  <si>
    <t>APREZOBAS</t>
  </si>
  <si>
    <t>24AP01</t>
  </si>
  <si>
    <t>HYDROCORTISONE 250 MG POWDER FOR INJECTION</t>
  </si>
  <si>
    <t>STERICORT</t>
  </si>
  <si>
    <t>Hyoscine N-Butylbromide 20mg/ml, 1ml Solution for Injection</t>
  </si>
  <si>
    <t>ADUSCINE</t>
  </si>
  <si>
    <t>HYOSUR</t>
  </si>
  <si>
    <t>GN3409</t>
  </si>
  <si>
    <t>IMMUNOGLOBULINM HEPATITIS B ( HUMAN) 0.5 ML</t>
  </si>
  <si>
    <t>HEPABIG</t>
  </si>
  <si>
    <t>230H24001</t>
  </si>
  <si>
    <t>KETOROLAC 30 MG/ML, 1 ML SOLUTION FOR INJECTION</t>
  </si>
  <si>
    <t>KETHRAM</t>
  </si>
  <si>
    <t>XA4F022</t>
  </si>
  <si>
    <t>LACTULOSE 3.3 G/5ML, 120 ML, SYRUP</t>
  </si>
  <si>
    <t>BOT</t>
  </si>
  <si>
    <t>Easelac</t>
  </si>
  <si>
    <t>MHEL/182</t>
  </si>
  <si>
    <t>MAGNESIUM SULFATE 250 MG/ML, 20 ML</t>
  </si>
  <si>
    <t>Generic</t>
  </si>
  <si>
    <t>MAGNESIUM SULFATE 250 MG/ML, 20ML</t>
  </si>
  <si>
    <t>EUROMED</t>
  </si>
  <si>
    <t>MANNITOL 20 % 500 ML</t>
  </si>
  <si>
    <t>MANNITOL 20% 500 ML</t>
  </si>
  <si>
    <t>METOPROLOL 50 MG</t>
  </si>
  <si>
    <t>PROMETIN</t>
  </si>
  <si>
    <t>NPR344</t>
  </si>
  <si>
    <t>NOREPINEPHRINE 1MG/ML, 2 ML SOLUTION FOR INJECTION</t>
  </si>
  <si>
    <t>Norepinsaph-1</t>
  </si>
  <si>
    <t>KLNR12004</t>
  </si>
  <si>
    <t>PARACETAMOL 150 MG/ML , 2 ML SOLUTION FOR INJECTION</t>
  </si>
  <si>
    <t>PORFEVER</t>
  </si>
  <si>
    <t>PHENYTOIN 50 MG/ML, 2 ML SOLUTION FOR INJECTION</t>
  </si>
  <si>
    <t>FENTIN</t>
  </si>
  <si>
    <t>Piperacillin + Tazobactam 4g + 500mg Powder for Injection</t>
  </si>
  <si>
    <t>TAZACIN</t>
  </si>
  <si>
    <t>UTZ24002</t>
  </si>
  <si>
    <t>POTASSIUM CHLORIDE 2 MEQ/ML, 20 ML</t>
  </si>
  <si>
    <t>POTASSIUM CHLORIDE 2 MEQ/ML,20 ML</t>
  </si>
  <si>
    <t>KALYX</t>
  </si>
  <si>
    <t>POTASSIUM CHLORIDE 750 MG DURULES</t>
  </si>
  <si>
    <t>ELECTAB</t>
  </si>
  <si>
    <t>23GT094</t>
  </si>
  <si>
    <t>SILVER SULFADIAZINE 500 G</t>
  </si>
  <si>
    <t>JAR</t>
  </si>
  <si>
    <t>SILVEX</t>
  </si>
  <si>
    <t>E22236</t>
  </si>
  <si>
    <t>SODIUM BICARBONATE 1 MEQ/ML, 50 ML</t>
  </si>
  <si>
    <t>SODULANE</t>
  </si>
  <si>
    <t>L0732313A</t>
  </si>
  <si>
    <t>SPIRONOLACTONE 50 MG</t>
  </si>
  <si>
    <t>SPIRODEM</t>
  </si>
  <si>
    <t>M11AB2303</t>
  </si>
  <si>
    <t>SUCRALFATE 1 G</t>
  </si>
  <si>
    <t>ISELPIN</t>
  </si>
  <si>
    <t>22INT4</t>
  </si>
  <si>
    <t>TRAMADOL 50 MG/ML, 2 ML SOLUTION FOR INJECTION</t>
  </si>
  <si>
    <t xml:space="preserve">SITIDOL </t>
  </si>
  <si>
    <t>AMBIDOL</t>
  </si>
  <si>
    <t>24A0001</t>
  </si>
  <si>
    <t>VACCINE TETANUS TOXOID 0.5 ML</t>
  </si>
  <si>
    <t xml:space="preserve">ABHAY </t>
  </si>
  <si>
    <t>22GTOXO20A</t>
  </si>
  <si>
    <t>VERAPAMIL 80 MG</t>
  </si>
  <si>
    <t>Isoptin</t>
  </si>
  <si>
    <t>47909PC01</t>
  </si>
  <si>
    <t>VITAMIN B1, B6, B12 100 MG+ 100 MG+ 1 MG, 3 ML</t>
  </si>
  <si>
    <t>VITACORE</t>
  </si>
  <si>
    <t>VITAMIN B-COMPLEX</t>
  </si>
  <si>
    <t>NERVITA</t>
  </si>
  <si>
    <t>WARFARIN 5 MG</t>
  </si>
  <si>
    <t>WARIK</t>
  </si>
  <si>
    <t>CT05052</t>
  </si>
  <si>
    <t>PO NO. 01-01-25 ( BIOSAFE)</t>
  </si>
  <si>
    <t>AMPICILLIN 500 MG POWDER FOR INJECTION</t>
  </si>
  <si>
    <t>AMBILIN</t>
  </si>
  <si>
    <t>AMPICILLIN 250 MG</t>
  </si>
  <si>
    <t>EUROZYLLIN 250</t>
  </si>
  <si>
    <t>UEU24001</t>
  </si>
  <si>
    <t>AMIKACIN 250 MG/ML, 2 ML</t>
  </si>
  <si>
    <t>EKACIN</t>
  </si>
  <si>
    <t>METRONIDAZOLE 5 MG/ML, 100 ML</t>
  </si>
  <si>
    <t>EZROL</t>
  </si>
  <si>
    <t>AMPICILLIN + SULBACTAM 500 MG + 250 MG</t>
  </si>
  <si>
    <t>BACTINEXT</t>
  </si>
  <si>
    <t>CLINDAMYCIN 150 MG/ML, 2 ML SOLUTION FOR INJECTION</t>
  </si>
  <si>
    <t>CORSIN</t>
  </si>
  <si>
    <t>CLIJ4R14</t>
  </si>
  <si>
    <t>BENZYLPENICILLI 1,000,000 POWDER FOR INJECTION</t>
  </si>
  <si>
    <t>BIOPHEN</t>
  </si>
  <si>
    <t>EPINEPHRINE 1 MG/ML, 1 ML SOLUTION FOR INJECTION</t>
  </si>
  <si>
    <t>O13</t>
  </si>
  <si>
    <t>RANITIDINE 25 MG/ML, 2 ML</t>
  </si>
  <si>
    <t>RAXIDINE</t>
  </si>
  <si>
    <t>RD2422</t>
  </si>
  <si>
    <t>HYOSCINE N BUTYLBROMIDE 20 MG/ML, 1 ML SOULTION FOR INJECTION</t>
  </si>
  <si>
    <t>GN3410</t>
  </si>
  <si>
    <t>PARACETAMOL 150 MG/ML, 2 ML SOLUTION FOR INJECTION</t>
  </si>
  <si>
    <t>AMCETAM</t>
  </si>
  <si>
    <t>PHYTOMENADIONE 10 MG/ML, 1 ML</t>
  </si>
  <si>
    <t>AMBIVIT K</t>
  </si>
  <si>
    <t>AHF23003</t>
  </si>
  <si>
    <t>FUROSEMIDE 10 MG/ML, 2 ML SOLUTION FOR INJECTION</t>
  </si>
  <si>
    <t>LAZICARE</t>
  </si>
  <si>
    <t>KETOPANE</t>
  </si>
  <si>
    <t>ACF24001</t>
  </si>
  <si>
    <t>PO NO. 02-42-25 ( D &amp; C)</t>
  </si>
  <si>
    <t>AMBILIN 500</t>
  </si>
  <si>
    <t>AMPICILOIN 250 MG POWDER FOR INJECTION</t>
  </si>
  <si>
    <t>AMPICIELO 250</t>
  </si>
  <si>
    <t>IC23166002</t>
  </si>
  <si>
    <t>PEFTRIN</t>
  </si>
  <si>
    <t>CEFUROXIME 750 MG</t>
  </si>
  <si>
    <t>EROXIME</t>
  </si>
  <si>
    <t>CIPROFLOXACIN 2 MG/ML, 100 ML SOLUTION FOR INJECTION</t>
  </si>
  <si>
    <t>Quinocip</t>
  </si>
  <si>
    <t>A23J023N</t>
  </si>
  <si>
    <t>CEFUROXIME 500 MG</t>
  </si>
  <si>
    <t>AEROX</t>
  </si>
  <si>
    <t>ERZOL</t>
  </si>
  <si>
    <t>AMIKACIN 250 MG/ML,2Ml</t>
  </si>
  <si>
    <t>PIPERACILLIN + TAZOBACTAM 4 G + 500 MG POWDER FOR INJECTION</t>
  </si>
  <si>
    <t>PHYPETASAPH</t>
  </si>
  <si>
    <t>KPPI4015</t>
  </si>
  <si>
    <t>METOCHLOPRAMIDE 5 MG/ML, 2 ML SOLUTION FOR INJECTION</t>
  </si>
  <si>
    <t>METOCLOSIL</t>
  </si>
  <si>
    <t>OMEPRAZOLE 40 MGPOWDER FOR INJECTION</t>
  </si>
  <si>
    <t>OPREX</t>
  </si>
  <si>
    <t>RANITIDINE 25 MG/ML, 2 ML SOLUTION FOR INJECTION</t>
  </si>
  <si>
    <t>NICARDIPINE HCL 1 MG/ML, 10 ML</t>
  </si>
  <si>
    <t>AGYNAPIN</t>
  </si>
  <si>
    <t>KETOROLAC  30 MG/ML, 1 ML SOLUTION FOR INJECTION</t>
  </si>
  <si>
    <t>KETOROBAS</t>
  </si>
  <si>
    <t>24KB102</t>
  </si>
  <si>
    <t>24A0004</t>
  </si>
  <si>
    <t>GN2469</t>
  </si>
  <si>
    <t>SALBUTAMOL 1 MG/ML, 2.5 ML</t>
  </si>
  <si>
    <t>NEBULE</t>
  </si>
  <si>
    <t>HIVENT</t>
  </si>
  <si>
    <t xml:space="preserve">Ipratropium + Salbutamol 500 mcg + 
2.5 mg, 2.5 mL Respiratory Solution
</t>
  </si>
  <si>
    <t>NEBULES</t>
  </si>
  <si>
    <t>Relaxsaph</t>
  </si>
  <si>
    <t>JIA240418</t>
  </si>
  <si>
    <t>BUDESONIDE 250 MCG/ML, 2 ML</t>
  </si>
  <si>
    <t>RESPI-SAPH</t>
  </si>
  <si>
    <t>ABA240308</t>
  </si>
  <si>
    <t xml:space="preserve">ACETYLCYSTEINE 600 MG </t>
  </si>
  <si>
    <t>EFFERVESCENT TABLET</t>
  </si>
  <si>
    <t>Flechem</t>
  </si>
  <si>
    <t>MS115</t>
  </si>
  <si>
    <t>HYDROCORTISONE  100 MG POWDER FOR INJECTION</t>
  </si>
  <si>
    <t>QORTISOL</t>
  </si>
  <si>
    <t>E23DP063</t>
  </si>
  <si>
    <t>ABHAY TOX</t>
  </si>
  <si>
    <t>24GT0X031A</t>
  </si>
  <si>
    <t>POTASSIUM CHLORIDE 750 MG DURULES ( EQUIVALENT TO APPROXIMATELY 10 mEq</t>
  </si>
  <si>
    <t>Kaligen</t>
  </si>
  <si>
    <t>4G239D</t>
  </si>
  <si>
    <t>PHYTOMENADIONE  (PHYTONADIONE  /VITAMIN K) 10 MG/ML, 1 ML</t>
  </si>
  <si>
    <t>Ambivit K</t>
  </si>
  <si>
    <t>AHF23002</t>
  </si>
  <si>
    <t>CALCIUM CARBONATE  + CHOLECALCIFEROL  (D3) 600 MG+ 400 IU</t>
  </si>
  <si>
    <t>Calcisaph</t>
  </si>
  <si>
    <t>NCD38</t>
  </si>
  <si>
    <t>4D06R</t>
  </si>
  <si>
    <t>IMMUNOGLOBULIN, TETANUS (HUMAN) 250 IU/ML, 1 ML PREFILLED SYRINGE</t>
  </si>
  <si>
    <t>TETAGAM</t>
  </si>
  <si>
    <t>P100742027</t>
  </si>
  <si>
    <t>51V084</t>
  </si>
  <si>
    <t>ENOXAPARIN 100 MG/ML, 0.4 ML</t>
  </si>
  <si>
    <t>PREFILLED SYRINGE</t>
  </si>
  <si>
    <t>OLXARIN</t>
  </si>
  <si>
    <t>W202411134</t>
  </si>
  <si>
    <t>ENOXAPARIN 100 MG/ML, 0.6 ML</t>
  </si>
  <si>
    <t>W202410131</t>
  </si>
  <si>
    <t>OXYTOCIN 10 IU/ML, 1 ML</t>
  </si>
  <si>
    <t>AMPILE</t>
  </si>
  <si>
    <t>OXTIMON</t>
  </si>
  <si>
    <t xml:space="preserve">BUDESONIDE + FORMOTEROL 160 MCG + 4.4 MCG 120 DOSES </t>
  </si>
  <si>
    <t>SYMBICORT</t>
  </si>
  <si>
    <t>3003549DOO</t>
  </si>
  <si>
    <t>DEXAMETHASONE 4 MG/ML, 2 ML</t>
  </si>
  <si>
    <t>DEXASAN</t>
  </si>
  <si>
    <t>ML24895</t>
  </si>
  <si>
    <t>TRANEXAMIC ACID 100 MG/ML, 5 ML SOLUTION FOR INJECTION</t>
  </si>
  <si>
    <t>HEMOBAS</t>
  </si>
  <si>
    <t>23HB231</t>
  </si>
  <si>
    <t>REGULAR HUMAN INSULIN  ( RECOMBINANT DNA HUMAN) 100 IU/ML, 10 ML</t>
  </si>
  <si>
    <t>Ferrous + Folic acid 60 mg + 400 mcg</t>
  </si>
  <si>
    <t>Tablet</t>
  </si>
  <si>
    <t>ANTIZOAL</t>
  </si>
  <si>
    <t>PO NO. 05-116-25</t>
  </si>
  <si>
    <t xml:space="preserve">AMPICILLIN 250 MG POWDER FOR INJECTION - </t>
  </si>
  <si>
    <t>LIFERZIN</t>
  </si>
  <si>
    <t xml:space="preserve">CEFTRIAXONE 1 G POWDER FOIR INJECTION  - </t>
  </si>
  <si>
    <t xml:space="preserve">CEFUROXIME  750 MG POWDER FOR INJECTION - </t>
  </si>
  <si>
    <t xml:space="preserve">AMIKACIN 250 MG/ML, 2 ML - </t>
  </si>
  <si>
    <t xml:space="preserve">AMPICILLIN + SULBACTAM 500 MG + 250 MG POWDER FOR INJECTION - </t>
  </si>
  <si>
    <t xml:space="preserve">PIPERACILLIN + TAZOBACTAM 4 G + 500 MG POWDER FOR INJECTION </t>
  </si>
  <si>
    <t>TAZOSTAR</t>
  </si>
  <si>
    <t>KPT5001</t>
  </si>
  <si>
    <t xml:space="preserve">OMEPRAZOLE 40 MG POWDER FOR INJECTION - </t>
  </si>
  <si>
    <t xml:space="preserve">RANITIDINE 25 MG/ML, 2 ML SOLUTION FOR INJECTION </t>
  </si>
  <si>
    <t>RANITEIN</t>
  </si>
  <si>
    <t xml:space="preserve">BUDESONIDE 250 MCG/ML, 2 ,ML </t>
  </si>
  <si>
    <t>ABA240312</t>
  </si>
  <si>
    <t>SACHET/TABLET</t>
  </si>
  <si>
    <t>MUCORIGHT</t>
  </si>
  <si>
    <t>1A59F4011</t>
  </si>
  <si>
    <t xml:space="preserve">TRANEXAMIC ACID 100 MG/ML, 5 ML SOLUTION  FOR INJECTION </t>
  </si>
  <si>
    <t>TRANCE</t>
  </si>
  <si>
    <t>TMI2467AC</t>
  </si>
  <si>
    <t xml:space="preserve">FERROUS SULFATE + FOLIC ACID 60 MG + 400 MCG </t>
  </si>
  <si>
    <t>ANIFER</t>
  </si>
  <si>
    <t>5D56</t>
  </si>
  <si>
    <t>24GTOXO31A</t>
  </si>
  <si>
    <t>PO NO. 05-97-25 (  D &amp; C)</t>
  </si>
  <si>
    <t>DOBUTAMINE 50 MGML</t>
  </si>
  <si>
    <t>DOBURX</t>
  </si>
  <si>
    <t>AEC24002</t>
  </si>
  <si>
    <t>SALBUSAPH</t>
  </si>
  <si>
    <t>JSA240911</t>
  </si>
  <si>
    <t>RELAXSAPH</t>
  </si>
  <si>
    <t>JIA241210</t>
  </si>
  <si>
    <t>PHYTOBAS</t>
  </si>
  <si>
    <t>VK2480</t>
  </si>
  <si>
    <t>IMMUNEGLOBULIN, TETANUS ( HUMAN) 250 IU /ML, 1 ML</t>
  </si>
  <si>
    <t>P100768201</t>
  </si>
  <si>
    <t>VALIUM</t>
  </si>
  <si>
    <t>F3051F04</t>
  </si>
  <si>
    <t xml:space="preserve">RETURN FROM WARDS </t>
  </si>
  <si>
    <t>PO NO. 05-116-25 (  D &amp; C)</t>
  </si>
  <si>
    <t>SALBUTAMOL + IPRATROPIUM 500 MCG +2.5 MG, 2.5 ML</t>
  </si>
  <si>
    <t>NEB</t>
  </si>
  <si>
    <t>PO NO 07-76-25</t>
  </si>
  <si>
    <t>BACTAM</t>
  </si>
  <si>
    <t>UBC24001</t>
  </si>
  <si>
    <t>PO NO 07-49-25</t>
  </si>
  <si>
    <t>CLINDACARE</t>
  </si>
  <si>
    <t>NOXPRIVEX</t>
  </si>
  <si>
    <t>BNI0824053</t>
  </si>
  <si>
    <t>AMBIPINE</t>
  </si>
  <si>
    <t>ADO24002</t>
  </si>
  <si>
    <t>CO-AMOXICLAV 625 MG</t>
  </si>
  <si>
    <t>COMXICLA</t>
  </si>
  <si>
    <t>FUROXIDE</t>
  </si>
  <si>
    <t>FD2421</t>
  </si>
  <si>
    <t>PO 08-149-25</t>
  </si>
  <si>
    <t>PIPERACILLIN + TAZOBACTAM 4 G +500 MG POWDER FOR INJECTION</t>
  </si>
  <si>
    <t>PIPETASAPH-4.5</t>
  </si>
  <si>
    <t>KPPI5007</t>
  </si>
  <si>
    <t>ACIPRO</t>
  </si>
  <si>
    <t>CIPULOX</t>
  </si>
  <si>
    <t>PO NO 08-204-25</t>
  </si>
  <si>
    <t>LIDOCAINE 2%, 50 ML SOLUTION FOR INJECTION</t>
  </si>
  <si>
    <t>LIDOPHIL</t>
  </si>
  <si>
    <t>PLAZIMIDE</t>
  </si>
  <si>
    <t>24PZ324</t>
  </si>
  <si>
    <t>PO NO. 07-144-25</t>
  </si>
  <si>
    <t>Ampicillin 500 mg powder for injection</t>
  </si>
  <si>
    <t>AMPI-500</t>
  </si>
  <si>
    <t>Ampicillin 250 mg powder for injection</t>
  </si>
  <si>
    <t>BAAMCILLIN-250</t>
  </si>
  <si>
    <t>Ceftriaxone 1 g powder for injection</t>
  </si>
  <si>
    <t>CEFTRAVIN</t>
  </si>
  <si>
    <t>FW10-176E</t>
  </si>
  <si>
    <t>Cefuroxime 750 mg</t>
  </si>
  <si>
    <t>CEFURINE</t>
  </si>
  <si>
    <t>Amikacin 250 mg/mL, 2 mL</t>
  </si>
  <si>
    <t>ampule</t>
  </si>
  <si>
    <t>Metronidazole 5 mg/mL, 100 mL</t>
  </si>
  <si>
    <t>GORONDAZ</t>
  </si>
  <si>
    <t>SULPI-750</t>
  </si>
  <si>
    <t>Piperacillin + Tazobactam 4g + 500 mg powder for injection</t>
  </si>
  <si>
    <t>PITAZOVIN</t>
  </si>
  <si>
    <t>I24855001</t>
  </si>
  <si>
    <t>Clindamycin 150 mg/mL, 2 mL solution for injection</t>
  </si>
  <si>
    <t>CLIA5A1</t>
  </si>
  <si>
    <t>Epinephrine 1 mg/mL, 1 mL solution for injection</t>
  </si>
  <si>
    <t>Norepinephrine 1 mg/mL, 2 mL solution for injection</t>
  </si>
  <si>
    <t>NORBIT</t>
  </si>
  <si>
    <t>NBI2408AC</t>
  </si>
  <si>
    <t>Dobutamine 50 mg /mL, 5 mL solution for injection</t>
  </si>
  <si>
    <t>BILDOBEX</t>
  </si>
  <si>
    <t>ML24409</t>
  </si>
  <si>
    <t>Metochlopramide 5 mg/mL, 2 mL solution for injecton</t>
  </si>
  <si>
    <t>24PZ01</t>
  </si>
  <si>
    <t>Omeprazole 40 mg powder for injection</t>
  </si>
  <si>
    <t>OVINT</t>
  </si>
  <si>
    <t>Ranitidine 25 mg/mL, 2 mL solution for injection</t>
  </si>
  <si>
    <t>RANIPEN</t>
  </si>
  <si>
    <t>Hyoscine n-butylbromide 20 mg/mL, 1 mL solution for injection</t>
  </si>
  <si>
    <t>Nicardipine HCL 1 mg/mL, 10 mL</t>
  </si>
  <si>
    <t>EUCARDIPINE</t>
  </si>
  <si>
    <t>Hydralazine 20 mg/mL, 1 mL solution for injection</t>
  </si>
  <si>
    <t>KLSN5002</t>
  </si>
  <si>
    <t>Amiodarone 50 mg/mL, 3 mL solution for injection</t>
  </si>
  <si>
    <t>CENORON</t>
  </si>
  <si>
    <t>1325017B</t>
  </si>
  <si>
    <t>Adenosine 3 mg/mL, 2 mL</t>
  </si>
  <si>
    <t>TACHYBAN</t>
  </si>
  <si>
    <t>2F25001</t>
  </si>
  <si>
    <t>Isosorbide dinitrate 5 mg</t>
  </si>
  <si>
    <t>sublingual tablet</t>
  </si>
  <si>
    <t>SORBANCE-5</t>
  </si>
  <si>
    <t>PH-3121</t>
  </si>
  <si>
    <t>Digoxin 250 mcg/mL, 2 mL solution for injection</t>
  </si>
  <si>
    <t>DIXIN</t>
  </si>
  <si>
    <t>ADGNAK501</t>
  </si>
  <si>
    <t>Paracetamol 150 mg/mL, 2mL solution for injection</t>
  </si>
  <si>
    <t>FEVINT</t>
  </si>
  <si>
    <t>ML24871</t>
  </si>
  <si>
    <t>Diphenhydramine 50 mg/mL, 1 mL solution for injection</t>
  </si>
  <si>
    <t>HYPHEN</t>
  </si>
  <si>
    <t>Salbutamol nebule 1 mg/mL, 2.5 mL</t>
  </si>
  <si>
    <t>nebule</t>
  </si>
  <si>
    <t>VENTACT</t>
  </si>
  <si>
    <t>Ipratropium + Salbutamol 500 mcg + 2.5 mG, 2.5 mL</t>
  </si>
  <si>
    <t>JIA241206</t>
  </si>
  <si>
    <t>Budesonide 250 mcg/mL, 2 mL</t>
  </si>
  <si>
    <t>DINOSED</t>
  </si>
  <si>
    <t>Oxytocin 10 IU/mL, 1 mL</t>
  </si>
  <si>
    <t>Hydrocortisone 100 mg powder for injection</t>
  </si>
  <si>
    <t>HYCORT</t>
  </si>
  <si>
    <t>Hydrocortisone 250 mg powder for injection</t>
  </si>
  <si>
    <t>Potassium Chloride 2 mEq/mL, 20 mL</t>
  </si>
  <si>
    <t>Tranexamic acid 100 mg/mL, 5 mL solution for injection</t>
  </si>
  <si>
    <t>GLOTREK</t>
  </si>
  <si>
    <t>O974D2402</t>
  </si>
  <si>
    <t>Phytomenadione ( phytonadione/vitamin K) 10 mg/mL, 1 mL</t>
  </si>
  <si>
    <t>PHYTOCARE</t>
  </si>
  <si>
    <t>Enoxaparin 100 mg/mL, 0.4 mL</t>
  </si>
  <si>
    <t>prefilled syringe</t>
  </si>
  <si>
    <t>NOXADIUM 4000</t>
  </si>
  <si>
    <t>BNI0924037</t>
  </si>
  <si>
    <t>Enoxaparin 100 mg/mL, 0.6 mL</t>
  </si>
  <si>
    <t>pre-filled syringe</t>
  </si>
  <si>
    <t>NOXADIUM 6000</t>
  </si>
  <si>
    <t>BNI0924035</t>
  </si>
  <si>
    <t>tablet</t>
  </si>
  <si>
    <t>5G01</t>
  </si>
  <si>
    <t>Calcium carbonate + Cholecalciferol ( D3) 600 mg + 400 IU</t>
  </si>
  <si>
    <t>CARBONATE PLUS</t>
  </si>
  <si>
    <t>Calcium Gluconate 10%, 10 mL</t>
  </si>
  <si>
    <t>Erythromycin 0.5%, 5 g eye ointment</t>
  </si>
  <si>
    <t>Tube</t>
  </si>
  <si>
    <t>5D06F</t>
  </si>
  <si>
    <t>Regular Insulin ( recombinant DNA Human) 100 IU/mL, 10 mL</t>
  </si>
  <si>
    <t>Vial</t>
  </si>
  <si>
    <t>SCILIN R</t>
  </si>
  <si>
    <t>50L2407</t>
  </si>
  <si>
    <t>Dexamethasone 4mg/mL, 2mL</t>
  </si>
  <si>
    <t>MOHSIDEX</t>
  </si>
  <si>
    <t>ADQ25001</t>
  </si>
  <si>
    <t>Lidocaine 2%, 50 mL</t>
  </si>
  <si>
    <t>Bottle</t>
  </si>
  <si>
    <t>PO NO 08-54-25</t>
  </si>
  <si>
    <t>ABHAY-TOX</t>
  </si>
  <si>
    <t>IMMUNOGLOBULIN, TETANUS ( HUMAN) 250 IU/ML, 1 ML</t>
  </si>
  <si>
    <t>P100768203</t>
  </si>
  <si>
    <t>PO NO 07-131-25</t>
  </si>
  <si>
    <t>Mannitol 20% 500 mL</t>
  </si>
  <si>
    <t>PO NO 10-130-25</t>
  </si>
  <si>
    <t>BOTTLE/VIAL</t>
  </si>
  <si>
    <t>RETAZOL</t>
  </si>
  <si>
    <t>SAPHROLAC</t>
  </si>
  <si>
    <t>KLSL4003</t>
  </si>
  <si>
    <t>HYOSCINE-N BUTYLBROMIDE 20 MG/ML, 1 ML SOLUTION FOR INJECTION</t>
  </si>
  <si>
    <t>HYOSAPH</t>
  </si>
  <si>
    <t>KLH05002</t>
  </si>
  <si>
    <t>RD2424</t>
  </si>
  <si>
    <t>EN2411</t>
  </si>
  <si>
    <t>PO NO. 11-177-25</t>
  </si>
  <si>
    <t xml:space="preserve">NOREPINEPHRINE 1 MG/ML, 2 ML SOLUTION FOR INJECTION </t>
  </si>
  <si>
    <t>NOREPINSAPH-1</t>
  </si>
  <si>
    <t>KLNR3003</t>
  </si>
  <si>
    <t>METOCHLOPRAMIDE 5 MG/ML SOLUTION FOR INJECTION</t>
  </si>
  <si>
    <t>PO NO. 10-03-25</t>
  </si>
  <si>
    <t>NOREPINEPHRINE 1 MG/ML, 2 ML SOLUTION FOR INJECTION</t>
  </si>
  <si>
    <t>NICARVIN</t>
  </si>
  <si>
    <t>ML25176</t>
  </si>
  <si>
    <t>PO NO.11-229-25</t>
  </si>
  <si>
    <t>PROLAXA</t>
  </si>
  <si>
    <t>CLINSEA-300</t>
  </si>
  <si>
    <t>GN3809</t>
  </si>
  <si>
    <t>KLNR4001</t>
  </si>
  <si>
    <t>DIACYSTEINE 600</t>
  </si>
  <si>
    <t>CQ25001</t>
  </si>
  <si>
    <t>HYDROCORTISONE 100 MG POWDER FOR INJECTION</t>
  </si>
  <si>
    <t>HYDROCORTIBAS</t>
  </si>
  <si>
    <t>25HC11</t>
  </si>
  <si>
    <t>PO 12-05-25</t>
  </si>
  <si>
    <t>GIOCILLIN</t>
  </si>
  <si>
    <t>AMPICILLIN 250 MG  POWDER FOR INJECTION</t>
  </si>
  <si>
    <t>I24853001</t>
  </si>
  <si>
    <t>ZEPTRIAGEM</t>
  </si>
  <si>
    <t>CEFUROXIME 750 MG POWDER FOR INJECTION</t>
  </si>
  <si>
    <t>428/2028</t>
  </si>
  <si>
    <t>Bottle/vial</t>
  </si>
  <si>
    <t>COCINE</t>
  </si>
  <si>
    <t>XV4F001</t>
  </si>
  <si>
    <t>CLINDAMYCIN 150 MG /ML, 2 ML</t>
  </si>
  <si>
    <t>KLINDARONE</t>
  </si>
  <si>
    <t>EPINEPHRINE 1 MG/ML, 1 ML</t>
  </si>
  <si>
    <t>DOBUTAMINE 50 MG/ML, 5 ML SOLUTION FOR INJECTION</t>
  </si>
  <si>
    <t>VIAL/AMPULE</t>
  </si>
  <si>
    <t>DOBUMIN</t>
  </si>
  <si>
    <t>GN5789</t>
  </si>
  <si>
    <t>METOCHLOPRAMIDE 5 MG/ML, 5 ML 2 ML SOLUTION FOR INJECTION</t>
  </si>
  <si>
    <t>OMEPRAZOLE 40 MG POWDER FOR INJECTION</t>
  </si>
  <si>
    <t>RANITIDINE 25 MG /ML, 2 ML SOLUTION FOR INJECTION</t>
  </si>
  <si>
    <t>ZENTEK</t>
  </si>
  <si>
    <t>AFU24002</t>
  </si>
  <si>
    <t>MYOMIDE</t>
  </si>
  <si>
    <t>AFU25001</t>
  </si>
  <si>
    <t>MD2503</t>
  </si>
  <si>
    <t xml:space="preserve">AMIODARONE 50 MG/ML, 3 ML SOLUTION FOR INJECTION </t>
  </si>
  <si>
    <t>MIORAD</t>
  </si>
  <si>
    <t>2225285A</t>
  </si>
  <si>
    <t xml:space="preserve">DIGOXIN 250 MCG/ML, 2 ML </t>
  </si>
  <si>
    <t>PARACETAMOL 150 MG/ML 2 ML SOLUTION FOR INJECTION</t>
  </si>
  <si>
    <t>AIZET-S</t>
  </si>
  <si>
    <t>IDGNAK501</t>
  </si>
  <si>
    <t xml:space="preserve">KETOROLAC 30 MG/ML, 1 ML SOLUTION FOR INJECTION </t>
  </si>
  <si>
    <t>FUKOLAC</t>
  </si>
  <si>
    <t xml:space="preserve">TRAMADOL 50 MG/ML, 2 ML </t>
  </si>
  <si>
    <t xml:space="preserve">DIPHENHYDRAMINE 50 MG/ML, 1 ML </t>
  </si>
  <si>
    <t>RABAPHEN</t>
  </si>
  <si>
    <t>25A0004</t>
  </si>
  <si>
    <t>SALBUTAMOL NEBULE 1 MG/ML 2.5 ML</t>
  </si>
  <si>
    <t xml:space="preserve">IPRATROPIUM + SALBUTAMOL 500 MCG+2.5 MG, 2.5 ML - </t>
  </si>
  <si>
    <t>VENTULANT</t>
  </si>
  <si>
    <t>JSA250512</t>
  </si>
  <si>
    <t>2589022E</t>
  </si>
  <si>
    <t>ACETYLCYSTEINE 600 MG</t>
  </si>
  <si>
    <t>SACHET/EFFERVESCENT TABLET</t>
  </si>
  <si>
    <t>EZYMUC</t>
  </si>
  <si>
    <t>1J95002</t>
  </si>
  <si>
    <t xml:space="preserve">HYDROCORTISONE 250 MG POWDER FOR INJECTION </t>
  </si>
  <si>
    <t>HYDROVINT</t>
  </si>
  <si>
    <t>DEXAMAK</t>
  </si>
  <si>
    <t>SYLVITE</t>
  </si>
  <si>
    <t>ML25424</t>
  </si>
  <si>
    <t>TRANEXAMIC ACID 100 MG/ML, 5 ML SOLUTION  FOR INJECTION</t>
  </si>
  <si>
    <t>0974D2403</t>
  </si>
  <si>
    <t>W202509092</t>
  </si>
  <si>
    <t>REGULAR INSULIN ( RECOMBINANT DNA HUMAN) 100 IU/ML, 10 ML</t>
  </si>
  <si>
    <t>BNI0925040</t>
  </si>
  <si>
    <t>LIDOCAINE 2%, 50 ML</t>
  </si>
  <si>
    <t>PO NO 12-09-25</t>
  </si>
  <si>
    <t>25GT0X004B</t>
  </si>
  <si>
    <t xml:space="preserve">IMMUNOGLOBULIN, TETANUS ( HUMAN) 250 IU/ML, 1 ML </t>
  </si>
  <si>
    <t>P100762777</t>
  </si>
  <si>
    <t>PO NO 12-10-25</t>
  </si>
  <si>
    <t xml:space="preserve">HYDRALAZINE 20 MG/ML, 1 ML SOLUTION FOR INJECTION </t>
  </si>
  <si>
    <t>MAGNESIUM SULFATE 250 MG/ML, 10 ML</t>
  </si>
  <si>
    <t>vial
_x000D_</t>
  </si>
  <si>
    <t>FERROUS + FOLIC ACID  60 MG + 400 MCG</t>
  </si>
  <si>
    <t>IRONFER PLUS</t>
  </si>
  <si>
    <t xml:space="preserve">CALCIUM CARBONATE + CHOLECALCIFEROL (D3) 600 MG + 400 IU </t>
  </si>
  <si>
    <t>CARBONATE PLUS D</t>
  </si>
  <si>
    <t>PO 12-78-25</t>
  </si>
  <si>
    <t xml:space="preserve">METRONIDAZOLE 5 MG/ML, 100 ML </t>
  </si>
  <si>
    <t xml:space="preserve">ampule     </t>
  </si>
  <si>
    <t xml:space="preserve">METOCHLOPRAMIDE 5 MG/ML, 2 ML SOLUTION FOR INJECTION </t>
  </si>
  <si>
    <t xml:space="preserve">AMPULE     </t>
  </si>
  <si>
    <t xml:space="preserve">NEBULE     </t>
  </si>
  <si>
    <t>ABA250702</t>
  </si>
  <si>
    <t xml:space="preserve">vial       </t>
  </si>
  <si>
    <t xml:space="preserve">CLINDAMYCIN 150 MG /ML, 2 ML </t>
  </si>
  <si>
    <t xml:space="preserve">amp        </t>
  </si>
  <si>
    <t>PORSCLINDA</t>
  </si>
  <si>
    <t>MBA2526013</t>
  </si>
  <si>
    <t>Prepared by:</t>
  </si>
  <si>
    <t>Noted by:</t>
  </si>
  <si>
    <t>b</t>
  </si>
  <si>
    <t>ROSEMIE ANN L. GETUTUA</t>
  </si>
  <si>
    <t>DANILO ANTONIO</t>
  </si>
  <si>
    <t xml:space="preserve">Pharmacist </t>
  </si>
  <si>
    <t>Hospital Administrator</t>
  </si>
  <si>
    <t>REMAINING BALANCE AS OF JANUARY 31,2025</t>
  </si>
  <si>
    <t>REMAINING BALANCE AS OF DEC 31, 2025</t>
  </si>
  <si>
    <t>REMAINING BALANCE AS OF JANUARY 30,2025</t>
  </si>
  <si>
    <r>
      <t xml:space="preserve">REPORT ON PHYSICAL COUNT OF INVENTORIES : VMCH INFIRMARY MEDICINES                                     </t>
    </r>
    <r>
      <rPr>
        <b/>
        <sz val="9"/>
        <color rgb="FF002060"/>
        <rFont val="Amasis MT Pro Light"/>
        <family val="1"/>
      </rPr>
      <t xml:space="preserve"> </t>
    </r>
    <r>
      <rPr>
        <b/>
        <sz val="9"/>
        <color rgb="FFFF0000"/>
        <rFont val="Amasis MT Pro Light"/>
        <family val="1"/>
      </rPr>
      <t>JANUARY 2026</t>
    </r>
    <r>
      <rPr>
        <b/>
        <sz val="9"/>
        <color rgb="FF002060"/>
        <rFont val="Amasis MT Pro Light"/>
        <family val="1"/>
      </rPr>
      <t xml:space="preserve">
</t>
    </r>
  </si>
  <si>
    <t>RETURN FROM ILI WAD</t>
  </si>
  <si>
    <t>AREA/PROGRAM</t>
  </si>
  <si>
    <t>REMAINING BALANCE AS OF FEBRUARY 28, 2026</t>
  </si>
  <si>
    <r>
      <t xml:space="preserve">REPORT ON PHYSICAL COUNT OF INVENTORIES : VMCH INFIRMARY MEDICINES                                     </t>
    </r>
    <r>
      <rPr>
        <b/>
        <sz val="9"/>
        <color rgb="FF002060"/>
        <rFont val="Amasis MT Pro Light"/>
        <family val="1"/>
      </rPr>
      <t xml:space="preserve"> FEBRUARY 2026
</t>
    </r>
  </si>
  <si>
    <t>REMAINING BALANCE AS OF JANUARY 31,2026</t>
  </si>
  <si>
    <t>RETURN FROM ILI WARD</t>
  </si>
  <si>
    <r>
      <t xml:space="preserve">REPORT ON PHYSICAL COUNT OF INVENTORIES : VMCH INFIRMARY MEDICINES                                     </t>
    </r>
    <r>
      <rPr>
        <b/>
        <sz val="9"/>
        <color rgb="FF002060"/>
        <rFont val="Amasis MT Pro Light"/>
        <family val="1"/>
      </rPr>
      <t xml:space="preserve"> MARCH 2026
</t>
    </r>
  </si>
  <si>
    <t>REMAINING BALANCE AS OF FEBRUARY 28,2026</t>
  </si>
  <si>
    <t>REMAINING BALANCE AS OF MARCH 31,2026</t>
  </si>
  <si>
    <t>1q</t>
  </si>
  <si>
    <t xml:space="preserve">vial                      </t>
  </si>
  <si>
    <t xml:space="preserve">Ampicillin 500 mg Powder for injection                       </t>
  </si>
  <si>
    <t xml:space="preserve">Ampicillin 250 mg powder for injection                       </t>
  </si>
  <si>
    <t xml:space="preserve">Ceftriaxone 1 g powder for injection                         </t>
  </si>
  <si>
    <t xml:space="preserve">Cefuroxime 750 mg powder for injection                       </t>
  </si>
  <si>
    <t xml:space="preserve">Bottle                    </t>
  </si>
  <si>
    <t xml:space="preserve">Metronidazole 5 mg/ml, 100ml                                 </t>
  </si>
  <si>
    <t xml:space="preserve">Piperacillin + Tazobactam 4 g + 500 mg powder for injection  </t>
  </si>
  <si>
    <t xml:space="preserve">ampule                    </t>
  </si>
  <si>
    <t xml:space="preserve">Clindamycin 150 mg/mL, 2 mL solution for injection-          </t>
  </si>
  <si>
    <t xml:space="preserve">Epinephrine 1 mg/mL, 1 mL solution for injection             </t>
  </si>
  <si>
    <t xml:space="preserve">Norepinephrine 1 mg/mL, 2 mL solution for injection          </t>
  </si>
  <si>
    <t xml:space="preserve">Metochlopramide 5 mg/ml, 2 mL solution                       </t>
  </si>
  <si>
    <t xml:space="preserve">Omeprazole 40 mg powder for injection                        </t>
  </si>
  <si>
    <t xml:space="preserve">Ranitidine 25 mg/mL, 2 mL solution of injection              </t>
  </si>
  <si>
    <t xml:space="preserve">Nicardipine HCl 1 mg/mL, 10 mL                               </t>
  </si>
  <si>
    <t xml:space="preserve">Paracetamol 150 mg/mL, 2 mL solution for injection           </t>
  </si>
  <si>
    <t xml:space="preserve">Ketorolac 30 mg/mL, 1 mL solution for injection              </t>
  </si>
  <si>
    <t xml:space="preserve">Nebule                    </t>
  </si>
  <si>
    <t xml:space="preserve">Salbutamol 1 mg/mL, 2.5 mL                                   </t>
  </si>
  <si>
    <t xml:space="preserve">Ipratropium + Salbutamol 500 mcg + 2.5 mg x 2.5 mL           </t>
  </si>
  <si>
    <t xml:space="preserve">Budesonide nebule 250 mcg/mL 2mL respiratory solution        </t>
  </si>
  <si>
    <t>effervescent tablet/sachet</t>
  </si>
  <si>
    <t xml:space="preserve">Acetylcysteine 600mg                                         </t>
  </si>
  <si>
    <t xml:space="preserve">Hydrocortisone 100 mg powder for injection                   </t>
  </si>
  <si>
    <t xml:space="preserve">Hydrocortisone 250 mg powder for injection                   </t>
  </si>
  <si>
    <t xml:space="preserve">Tranexamic acid 100 mg/mL, 5 mL solution for injection       </t>
  </si>
  <si>
    <t xml:space="preserve">Tablet                    </t>
  </si>
  <si>
    <t xml:space="preserve">Ferrous Sulfate + folic acid  60 mg + 400 mcg                </t>
  </si>
  <si>
    <t xml:space="preserve">Calcium carbonate + Cholecalcifero (D3) 600 mg + 400 IU      </t>
  </si>
  <si>
    <t>AMBILLIN 500</t>
  </si>
  <si>
    <t>AMPITEK-250</t>
  </si>
  <si>
    <t>I25887001</t>
  </si>
  <si>
    <t>CEFTISAPH-1000/CEFTRISENZ</t>
  </si>
  <si>
    <t>25ICP13/2512655</t>
  </si>
  <si>
    <t>9/1/2028/12/1/2028</t>
  </si>
  <si>
    <t>CEFOPTI</t>
  </si>
  <si>
    <t>YCE5201</t>
  </si>
  <si>
    <t>KPPI5014</t>
  </si>
  <si>
    <t>EPIX</t>
  </si>
  <si>
    <t>Norepors</t>
  </si>
  <si>
    <t>MBA2425013</t>
  </si>
  <si>
    <t>ZANTRICID</t>
  </si>
  <si>
    <t>KLHO5007</t>
  </si>
  <si>
    <t>MASOPINE</t>
  </si>
  <si>
    <t>GA25D-02</t>
  </si>
  <si>
    <t>KETOROPORS</t>
  </si>
  <si>
    <t>MBA2526017</t>
  </si>
  <si>
    <t>AERO-VENT</t>
  </si>
  <si>
    <t>2TPF575022</t>
  </si>
  <si>
    <t>DUOMED</t>
  </si>
  <si>
    <t>2589079E</t>
  </si>
  <si>
    <t>ABA260107</t>
  </si>
  <si>
    <t>FLUCYSTEINE 600</t>
  </si>
  <si>
    <t>BW25017</t>
  </si>
  <si>
    <t>DROXISUR 250</t>
  </si>
  <si>
    <t>GP578</t>
  </si>
  <si>
    <t>XED</t>
  </si>
  <si>
    <t>XD 1157</t>
  </si>
  <si>
    <t>5G59</t>
  </si>
  <si>
    <t>CALCERNATE PLUS D</t>
  </si>
  <si>
    <t>LIDOPPHIL</t>
  </si>
  <si>
    <t>PO NO 03-139-26</t>
  </si>
  <si>
    <t>PO NO. 03-179-26</t>
  </si>
  <si>
    <t>0.9% Sodium Chloride 1 L</t>
  </si>
  <si>
    <t>NIR-NS</t>
  </si>
  <si>
    <t>2A260170</t>
  </si>
  <si>
    <t>REMAINING BALANCE AS OF MARCH 31, 2026</t>
  </si>
  <si>
    <t>REMAINING BALANCE AS OF APRIL 30,2026</t>
  </si>
  <si>
    <t>AREA</t>
  </si>
  <si>
    <t>CENTRAL OFFICE</t>
  </si>
  <si>
    <t xml:space="preserve">5% Dextrose in Lactated Ringers 1L                        </t>
  </si>
  <si>
    <t xml:space="preserve">5% Dextrose in Lactated Ringers 500 mL                    </t>
  </si>
  <si>
    <t xml:space="preserve">Dextrose + Sodium Chloride 5% + 0.3% 1 L                  </t>
  </si>
  <si>
    <t xml:space="preserve">Dextrose + Sodium Chloride 5% + 0.3% 500 mL               </t>
  </si>
  <si>
    <t xml:space="preserve">Sterile water for injection 50mL                          </t>
  </si>
  <si>
    <t>O32761</t>
  </si>
  <si>
    <t>O31745</t>
  </si>
  <si>
    <t>PO  04-258-26</t>
  </si>
  <si>
    <t>Furosemide 10 mg/mL, 2 mL solution for injection</t>
  </si>
  <si>
    <t>Ampicillin + Sulbactam 500 mg +250 mg</t>
  </si>
  <si>
    <t>amp</t>
  </si>
  <si>
    <t>AMPINEX PLUS</t>
  </si>
  <si>
    <t>LAZIMED</t>
  </si>
  <si>
    <t>Balance Multiple maintenance solution + dextrose 5% 1 L</t>
  </si>
  <si>
    <t>Balance Multiple maintenance solution + dextrose 5% 500 mL</t>
  </si>
  <si>
    <t>Dextrose in water 5%, 1 L solution for injection</t>
  </si>
  <si>
    <t>Dextrose in water 5%, 500 mL solution for injection</t>
  </si>
  <si>
    <t xml:space="preserve">0.9% Sodium Chloride 1 L                   </t>
  </si>
  <si>
    <t xml:space="preserve">0.9% Sodium Chloride   500mL               </t>
  </si>
  <si>
    <t xml:space="preserve">Lactated Ringer`s Solution 1 L             </t>
  </si>
  <si>
    <t xml:space="preserve">Lactated Ringer`s Solution 500 m L         </t>
  </si>
  <si>
    <t>O82322</t>
  </si>
  <si>
    <t>O72365</t>
  </si>
  <si>
    <t>O71373</t>
  </si>
  <si>
    <t>0.9% Sodium Chloride   1L  - EUROMED</t>
  </si>
  <si>
    <t>Sterile water for injection 50ml - AMB</t>
  </si>
  <si>
    <t>PO  04-163-26</t>
  </si>
  <si>
    <t>CENTRAL SUPPLY OFFICE</t>
  </si>
  <si>
    <t>REMAINING BALANCE AS OF MAY 31,2026</t>
  </si>
  <si>
    <t>REMAINING BALANCE AS OF APRIL 30, 2026</t>
  </si>
  <si>
    <t xml:space="preserve">REPORT ON PHYSICAL COUNT OF INVENTORIES : VMCH INFIRMARY MEDICINES                                      MAY 2026
</t>
  </si>
  <si>
    <t>REMAINING BALANCE AS OF MAY 31, 2026</t>
  </si>
  <si>
    <t>REMAINING BALANCE AS OFJUNE 30, 2026</t>
  </si>
  <si>
    <t>REMAINING BALANCE AS OF JUNE 30, 2026</t>
  </si>
  <si>
    <t>PO  06-095-26</t>
  </si>
  <si>
    <t xml:space="preserve">vial  </t>
  </si>
  <si>
    <t>Nebule</t>
  </si>
  <si>
    <t>bottle</t>
  </si>
  <si>
    <t xml:space="preserve">Nicardipine HCl 1 mg/mL, 10 mL - generic                  </t>
  </si>
  <si>
    <t>Furosemide 10 mg/mL, 2 mL solution for injection - generic</t>
  </si>
  <si>
    <t xml:space="preserve">Caloric Agent (D50w 50mL)                 </t>
  </si>
  <si>
    <t xml:space="preserve">Sterile water for injection 50ml                </t>
  </si>
  <si>
    <t xml:space="preserve">Dextrose in water 5%, 1 L solution for injection </t>
  </si>
  <si>
    <t>Balanced Multiple Maintenance Solution + Dextrose 5% , 500 Ml</t>
  </si>
  <si>
    <t xml:space="preserve">Balance Multiple maintenance solution + dextrose 5% 1 L </t>
  </si>
  <si>
    <t xml:space="preserve">0.9% Sodium Chloride   500mL                             </t>
  </si>
  <si>
    <t xml:space="preserve">0.9% Sodium Chloride   1L                               </t>
  </si>
  <si>
    <t xml:space="preserve">Phenytoin 50 mg/mL, 2 mL solution for injection        </t>
  </si>
  <si>
    <t xml:space="preserve">Lidocaine 2%, 50 mL                                    </t>
  </si>
  <si>
    <t xml:space="preserve">Oxytocin 10 IU/mL, 1 mL                               </t>
  </si>
  <si>
    <t xml:space="preserve">Budesonide 250 mcg/mL, 2 mL                      </t>
  </si>
  <si>
    <t xml:space="preserve">Ipratropium + Salbutamol 500 mcg + 2.5 mg, 2.5 mL            </t>
  </si>
  <si>
    <t xml:space="preserve">Salbutamol 1 mg/mL, 2.5 mL                              </t>
  </si>
  <si>
    <t xml:space="preserve">Tramadol 50 mg/mL, 2 mL solution for injection           </t>
  </si>
  <si>
    <t xml:space="preserve">Atropine 1 mg/mL, 1 mL solution for injection          </t>
  </si>
  <si>
    <t xml:space="preserve">Adenosine 3 mg/mL, 2 mL                                  </t>
  </si>
  <si>
    <t xml:space="preserve">Hyoscine n-butylbromide 20 mg/mL, 1 mL solution for injection </t>
  </si>
  <si>
    <t xml:space="preserve">Pantoprazole 40 mg                                 </t>
  </si>
  <si>
    <t xml:space="preserve">EPINEPHRINE 1 MG/ML, 1 ML SOLUTION FOR INJECTION         </t>
  </si>
  <si>
    <t xml:space="preserve">Dobutamine 50 mg /mL, 5 mL solution for injection          </t>
  </si>
  <si>
    <t>Piperacillin + Tazobactam 4 g + 500 mg powder for injection</t>
  </si>
  <si>
    <t xml:space="preserve">Ampicillin + Sulbactam-500mg+250mg                   </t>
  </si>
  <si>
    <t xml:space="preserve">Metronidazole 5 mg/ml, 100ml                          </t>
  </si>
  <si>
    <t xml:space="preserve">Cefuroxime 750 mg powder for injection                     </t>
  </si>
  <si>
    <t xml:space="preserve">Ceftriaxone 1 g powder for injection              </t>
  </si>
  <si>
    <t xml:space="preserve">Metochlopramide 5 mg/mL, 2 mL solution for injection      </t>
  </si>
  <si>
    <t>CEFTIBET</t>
  </si>
  <si>
    <t>YCB6206</t>
  </si>
  <si>
    <t>ROXXIN</t>
  </si>
  <si>
    <t>SICFVF001</t>
  </si>
  <si>
    <t>METRONOVA IV</t>
  </si>
  <si>
    <t>MET5191</t>
  </si>
  <si>
    <t>PORBACT-750</t>
  </si>
  <si>
    <t>MBC2425001</t>
  </si>
  <si>
    <t>TAZOSAR</t>
  </si>
  <si>
    <t>DOBURIS</t>
  </si>
  <si>
    <t>2BJ26001</t>
  </si>
  <si>
    <t>GASTROZEN</t>
  </si>
  <si>
    <t>KT609</t>
  </si>
  <si>
    <t>EUROZINE</t>
  </si>
  <si>
    <t>ENDOSINE</t>
  </si>
  <si>
    <t>GN5695</t>
  </si>
  <si>
    <t>BELAPINE</t>
  </si>
  <si>
    <t>25A0005</t>
  </si>
  <si>
    <t>2TPF575030</t>
  </si>
  <si>
    <t>BOONCARE</t>
  </si>
  <si>
    <t>2540094E</t>
  </si>
  <si>
    <t>RETAVENT PLUS</t>
  </si>
  <si>
    <t>2589019E</t>
  </si>
  <si>
    <t>RETAFLOW</t>
  </si>
  <si>
    <t>2541091E</t>
  </si>
  <si>
    <t>ROXIPAN</t>
  </si>
  <si>
    <t>A26041313</t>
  </si>
  <si>
    <t>A25102912</t>
  </si>
  <si>
    <t>A24090221</t>
  </si>
  <si>
    <t>25G30</t>
  </si>
  <si>
    <t>NICARDIMEDS</t>
  </si>
  <si>
    <t>DIUFED</t>
  </si>
  <si>
    <t>APREZAL</t>
  </si>
  <si>
    <t>Nicardipine HCl 1 mg/mL, 10 mL</t>
  </si>
  <si>
    <t>PO  07-93-26</t>
  </si>
  <si>
    <t>NORFINE</t>
  </si>
  <si>
    <t>GN7848</t>
  </si>
  <si>
    <t>Metronidazole 5 mg/mL, 100mL</t>
  </si>
  <si>
    <t>Ranitidine 25 mg/mL, 2 mL solution of injection</t>
  </si>
  <si>
    <t>Tramadol 50 mg/mL, 2 mL solution for injection</t>
  </si>
  <si>
    <t>Diphenhydramine 50mg/ml 1ml</t>
  </si>
  <si>
    <t>Budesonide 250 mcg/mL, 2 mL respiratory solution</t>
  </si>
  <si>
    <t>PIPETASPH-4.5</t>
  </si>
  <si>
    <t>CORSIN-300</t>
  </si>
  <si>
    <t>CLIH5A11</t>
  </si>
  <si>
    <t>PRAMIDE</t>
  </si>
  <si>
    <t>CARDIPHIL</t>
  </si>
  <si>
    <t>25A0007</t>
  </si>
  <si>
    <t>ABA260108</t>
  </si>
  <si>
    <t>REMAINING BALANCE AS OF JULY 31,2026</t>
  </si>
  <si>
    <t xml:space="preserve"> </t>
  </si>
  <si>
    <t>Ketorolac 30 mg/mL, 1 mL solution for injection</t>
  </si>
  <si>
    <t>MED BIOPHARM PVT., LTD</t>
  </si>
  <si>
    <t>Phytomenadione 10 mg/ml,1 ml</t>
  </si>
  <si>
    <t>Calcium carbonate + Cholecalciferol (D3) 600 mg + 400 IU</t>
  </si>
  <si>
    <t>0.9% Sodium Chloride 1L</t>
  </si>
  <si>
    <t>0.9 % Sodium Chloride 500 mL</t>
  </si>
  <si>
    <t>Lactated Ringers Solution 1 L</t>
  </si>
  <si>
    <t>Lactated Ringer`s Solution 500 mL</t>
  </si>
  <si>
    <t>Sterile Water for injection 50 mL</t>
  </si>
  <si>
    <t>Caloric Agent</t>
  </si>
  <si>
    <t>KONAMED</t>
  </si>
  <si>
    <t>HYBID</t>
  </si>
  <si>
    <t>CALCERNATE PLUS</t>
  </si>
  <si>
    <t>FUROSAM</t>
  </si>
  <si>
    <t>MBA2526030</t>
  </si>
  <si>
    <t>A25102911</t>
  </si>
  <si>
    <t>A25070822</t>
  </si>
  <si>
    <t>A24112011</t>
  </si>
  <si>
    <t>A26020321</t>
  </si>
  <si>
    <t>Oxytocin 10IU solution for injection</t>
  </si>
  <si>
    <t>REMAINING BALANCE AS OF AUGUST 30,2026</t>
  </si>
  <si>
    <t xml:space="preserve">REPORT ON PHYSICAL COUNT OF INVENTORIES : VMCH INFIRMARY MEDICINES                                      AUGUST 2026
</t>
  </si>
  <si>
    <t>REMAINING BALANCE AS OF SEPT 31,2026</t>
  </si>
  <si>
    <t xml:space="preserve">REPORT ON PHYSICAL COUNT OF INVENTORIES : VMCH INFIRMARY MEDICINES                                      SEPTEMBER 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</si>
</sst>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\-m\-d;@"/>
    <numFmt numFmtId="165" formatCode="_-[$₱-3409]* #,##0.00_-;\-[$₱-3409]* #,##0.00_-;_-[$₱-3409]* &quot;-&quot;??_-;_-@_-"/>
    <numFmt numFmtId="166" formatCode="[$₱-464]#,##0.00"/>
    <numFmt numFmtId="167" formatCode="[$-409]mmmm/yy;@"/>
    <numFmt numFmtId="168" formatCode="[$₱-3409]#,##0.00"/>
    <numFmt numFmtId="169" formatCode="[$PHP]\ #,##0.00"/>
    <numFmt numFmtId="170" formatCode="&quot;₱&quot;#,##0.00"/>
    <numFmt numFmtId="171" formatCode="[$-409]mmm\-yy;@"/>
    <numFmt numFmtId="172" formatCode="[$-409]d/mmm;@"/>
    <numFmt numFmtId="173" formatCode="[$-409]mmm/yy;@"/>
    <numFmt numFmtId="174" formatCode="_-[$$-409]* #,##0.00_ ;_-[$$-409]* \-#,##0.00\ ;_-[$$-409]* &quot;-&quot;??_ ;_-@_ "/>
  </numFmts>
  <fonts count="63" x14ac:knownFonts="1">
    <font>
      <sz val="11"/>
      <name val="Calibri"/>
      <family val="1"/>
    </font>
    <font>
      <sz val="11"/>
      <name val="Calibri"/>
      <family val="1"/>
    </font>
    <font>
      <sz val="9"/>
      <color rgb="FF002060"/>
      <name val="Amasis MT Pro Light"/>
      <family val="1"/>
    </font>
    <font>
      <sz val="10"/>
      <color rgb="FF002060"/>
      <name val="Amasis MT Pro Light"/>
      <family val="1"/>
    </font>
    <font>
      <sz val="6"/>
      <color rgb="FF002060"/>
      <name val="Amasis MT Pro Light"/>
      <family val="1"/>
    </font>
    <font>
      <sz val="7"/>
      <color rgb="FF002060"/>
      <name val="Amasis MT Pro Light"/>
      <family val="1"/>
    </font>
    <font>
      <b/>
      <sz val="9"/>
      <color rgb="FF002060"/>
      <name val="Amasis MT Pro Light"/>
      <family val="1"/>
    </font>
    <font>
      <b/>
      <sz val="9"/>
      <color rgb="FFFF0000"/>
      <name val="Amasis MT Pro Light"/>
      <family val="1"/>
    </font>
    <font>
      <b/>
      <sz val="10"/>
      <color rgb="FF002060"/>
      <name val="Amasis MT Pro Light"/>
      <family val="1"/>
    </font>
    <font>
      <b/>
      <sz val="6"/>
      <color rgb="FF002060"/>
      <name val="Amasis MT Pro Light"/>
      <family val="1"/>
    </font>
    <font>
      <b/>
      <sz val="7"/>
      <color rgb="FF002060"/>
      <name val="Amasis MT Pro Light"/>
      <family val="1"/>
    </font>
    <font>
      <sz val="9"/>
      <color rgb="FF002060"/>
      <name val="Cambria"/>
      <family val="1"/>
    </font>
    <font>
      <sz val="6"/>
      <color rgb="FF002060"/>
      <name val="Cambria"/>
      <family val="1"/>
    </font>
    <font>
      <sz val="7"/>
      <color rgb="FF002060"/>
      <name val="Cambria"/>
      <family val="1"/>
    </font>
    <font>
      <sz val="8"/>
      <color rgb="FF002060"/>
      <name val="Amasis MT Pro Light"/>
      <family val="1"/>
    </font>
    <font>
      <b/>
      <sz val="9"/>
      <color rgb="FF002060"/>
      <name val="Cambria"/>
      <family val="1"/>
    </font>
    <font>
      <b/>
      <sz val="6"/>
      <color rgb="FF002060"/>
      <name val="Cambria"/>
      <family val="1"/>
    </font>
    <font>
      <b/>
      <sz val="7"/>
      <color rgb="FF002060"/>
      <name val="Cambria"/>
      <family val="1"/>
    </font>
    <font>
      <sz val="5"/>
      <color rgb="FF002060"/>
      <name val="Cambria"/>
      <family val="1"/>
    </font>
    <font>
      <b/>
      <sz val="8"/>
      <color rgb="FF002060"/>
      <name val="Amasis MT Pro Light"/>
      <family val="1"/>
    </font>
    <font>
      <b/>
      <sz val="11"/>
      <color rgb="FF002060"/>
      <name val="Calibri"/>
      <family val="1"/>
    </font>
    <font>
      <b/>
      <sz val="10"/>
      <color rgb="FF002060"/>
      <name val="Amasis MT Pro"/>
      <family val="1"/>
    </font>
    <font>
      <b/>
      <sz val="6"/>
      <color rgb="FF002060"/>
      <name val="Calibri"/>
      <family val="1"/>
    </font>
    <font>
      <b/>
      <sz val="7"/>
      <color rgb="FF002060"/>
      <name val="Calibri"/>
      <family val="1"/>
    </font>
    <font>
      <sz val="11"/>
      <color rgb="FF002060"/>
      <name val="Calibri"/>
      <family val="1"/>
    </font>
    <font>
      <sz val="10"/>
      <color rgb="FF002060"/>
      <name val="Amasis MT Pro"/>
      <family val="1"/>
    </font>
    <font>
      <sz val="6"/>
      <color rgb="FF002060"/>
      <name val="Calibri"/>
      <family val="1"/>
    </font>
    <font>
      <sz val="7"/>
      <color rgb="FF002060"/>
      <name val="Calibri"/>
      <family val="1"/>
    </font>
    <font>
      <sz val="11"/>
      <color rgb="FF002060"/>
      <name val="Amasis MT Pro Light"/>
      <family val="1"/>
    </font>
    <font>
      <sz val="6"/>
      <color rgb="FF002060"/>
      <name val="Amasis MT Pro"/>
      <family val="1"/>
    </font>
    <font>
      <sz val="5"/>
      <color rgb="FF002060"/>
      <name val="Amasis MT Pro Light"/>
      <family val="1"/>
    </font>
    <font>
      <b/>
      <sz val="5"/>
      <color rgb="FF002060"/>
      <name val="Amasis MT Pro Light"/>
      <family val="1"/>
    </font>
    <font>
      <b/>
      <sz val="5"/>
      <color rgb="FF002060"/>
      <name val="Cambria"/>
      <family val="1"/>
    </font>
    <font>
      <b/>
      <sz val="5"/>
      <color rgb="FF002060"/>
      <name val="Calibri"/>
      <family val="1"/>
    </font>
    <font>
      <sz val="5"/>
      <color rgb="FF002060"/>
      <name val="Calibri"/>
      <family val="1"/>
    </font>
    <font>
      <sz val="8"/>
      <color rgb="FF002060"/>
      <name val="Cambria"/>
      <family val="1"/>
    </font>
    <font>
      <b/>
      <sz val="8"/>
      <color rgb="FF002060"/>
      <name val="Cambria"/>
      <family val="1"/>
    </font>
    <font>
      <b/>
      <sz val="8"/>
      <color rgb="FF002060"/>
      <name val="Calibri"/>
      <family val="1"/>
    </font>
    <font>
      <sz val="8"/>
      <color rgb="FF002060"/>
      <name val="Calibri"/>
      <family val="1"/>
    </font>
    <font>
      <b/>
      <sz val="9"/>
      <color rgb="FF002060"/>
      <name val="Calibri"/>
      <family val="1"/>
    </font>
    <font>
      <sz val="8"/>
      <color theme="1"/>
      <name val="Amasis MT Pro Light"/>
      <family val="1"/>
    </font>
    <font>
      <sz val="9"/>
      <color theme="1"/>
      <name val="Amasis MT Pro Light"/>
      <family val="1"/>
    </font>
    <font>
      <sz val="10"/>
      <color theme="1"/>
      <name val="Amasis MT Pro Light"/>
      <family val="1"/>
    </font>
    <font>
      <sz val="5"/>
      <color theme="1"/>
      <name val="Amasis MT Pro Light"/>
      <family val="1"/>
    </font>
    <font>
      <sz val="7"/>
      <color theme="1"/>
      <name val="Amasis MT Pro Light"/>
      <family val="1"/>
    </font>
    <font>
      <b/>
      <sz val="9"/>
      <color theme="1"/>
      <name val="Amasis MT Pro Light"/>
      <family val="1"/>
    </font>
    <font>
      <b/>
      <sz val="10"/>
      <color theme="1"/>
      <name val="Amasis MT Pro Light"/>
      <family val="1"/>
    </font>
    <font>
      <b/>
      <sz val="5"/>
      <color theme="1"/>
      <name val="Amasis MT Pro Light"/>
      <family val="1"/>
    </font>
    <font>
      <b/>
      <sz val="7"/>
      <color theme="1"/>
      <name val="Amasis MT Pro Light"/>
      <family val="1"/>
    </font>
    <font>
      <b/>
      <sz val="6"/>
      <color theme="1"/>
      <name val="Amasis MT Pro Light"/>
      <family val="1"/>
    </font>
    <font>
      <sz val="6"/>
      <color theme="1"/>
      <name val="Amasis MT Pro Light"/>
      <family val="1"/>
    </font>
    <font>
      <b/>
      <sz val="8"/>
      <color theme="1"/>
      <name val="Amasis MT Pro Light"/>
      <family val="1"/>
    </font>
    <font>
      <sz val="11"/>
      <color theme="1"/>
      <name val="Calibri"/>
      <family val="1"/>
    </font>
    <font>
      <sz val="10"/>
      <color theme="1"/>
      <name val="Amasis MT Pro"/>
      <family val="1"/>
    </font>
    <font>
      <sz val="5"/>
      <color theme="1"/>
      <name val="Calibri"/>
      <family val="1"/>
    </font>
    <font>
      <sz val="7"/>
      <color theme="1"/>
      <name val="Calibri"/>
      <family val="1"/>
    </font>
    <font>
      <sz val="11"/>
      <color theme="1"/>
      <name val="Amasis MT Pro Light"/>
      <family val="1"/>
    </font>
    <font>
      <sz val="6"/>
      <color theme="1"/>
      <name val="Calibri"/>
      <family val="1"/>
    </font>
    <font>
      <sz val="6"/>
      <color theme="1"/>
      <name val="Amasis MT Pro"/>
      <family val="1"/>
    </font>
    <font>
      <sz val="11"/>
      <color rgb="FF002060"/>
      <name val="Calibri"/>
      <family val="2"/>
    </font>
    <font>
      <sz val="9"/>
      <color rgb="FFC00000"/>
      <name val="Calibri"/>
      <family val="2"/>
    </font>
    <font>
      <sz val="11"/>
      <name val="Calibri"/>
      <family val="2"/>
    </font>
    <font>
      <sz val="8"/>
      <color rgb="FFFF0000"/>
      <name val="Amasis MT Pro Light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488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8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wrapText="1"/>
    </xf>
    <xf numFmtId="3" fontId="9" fillId="8" borderId="1" xfId="0" applyNumberFormat="1" applyFont="1" applyFill="1" applyBorder="1" applyAlignment="1">
      <alignment horizontal="center" wrapText="1"/>
    </xf>
    <xf numFmtId="0" fontId="2" fillId="8" borderId="0" xfId="0" applyFont="1" applyFill="1"/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7" fontId="13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166" fontId="11" fillId="9" borderId="1" xfId="0" applyNumberFormat="1" applyFont="1" applyFill="1" applyBorder="1" applyAlignment="1">
      <alignment horizontal="center" vertical="center"/>
    </xf>
    <xf numFmtId="168" fontId="11" fillId="9" borderId="1" xfId="0" applyNumberFormat="1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169" fontId="13" fillId="9" borderId="1" xfId="0" applyNumberFormat="1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horizontal="center" vertical="center" wrapText="1"/>
    </xf>
    <xf numFmtId="3" fontId="12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167" fontId="14" fillId="9" borderId="1" xfId="0" applyNumberFormat="1" applyFont="1" applyFill="1" applyBorder="1" applyAlignment="1">
      <alignment horizontal="center" vertical="center" wrapText="1"/>
    </xf>
    <xf numFmtId="170" fontId="11" fillId="9" borderId="1" xfId="0" applyNumberFormat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49" fontId="11" fillId="9" borderId="1" xfId="1" applyNumberFormat="1" applyFont="1" applyFill="1" applyBorder="1" applyAlignment="1">
      <alignment horizontal="center" vertical="center"/>
    </xf>
    <xf numFmtId="171" fontId="13" fillId="9" borderId="1" xfId="1" applyNumberFormat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vertical="center" wrapText="1"/>
    </xf>
    <xf numFmtId="0" fontId="12" fillId="9" borderId="1" xfId="1" applyFont="1" applyFill="1" applyBorder="1" applyAlignment="1">
      <alignment horizontal="center" vertical="center"/>
    </xf>
    <xf numFmtId="172" fontId="13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/>
    </xf>
    <xf numFmtId="0" fontId="15" fillId="10" borderId="1" xfId="1" applyFont="1" applyFill="1" applyBorder="1" applyAlignment="1">
      <alignment vertical="center" wrapText="1"/>
    </xf>
    <xf numFmtId="0" fontId="16" fillId="9" borderId="1" xfId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172" fontId="17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165" fontId="15" fillId="9" borderId="1" xfId="0" applyNumberFormat="1" applyFont="1" applyFill="1" applyBorder="1" applyAlignment="1">
      <alignment horizontal="center" vertical="center"/>
    </xf>
    <xf numFmtId="168" fontId="15" fillId="9" borderId="1" xfId="0" applyNumberFormat="1" applyFont="1" applyFill="1" applyBorder="1" applyAlignment="1">
      <alignment horizontal="center" vertical="center"/>
    </xf>
    <xf numFmtId="3" fontId="15" fillId="9" borderId="1" xfId="0" applyNumberFormat="1" applyFont="1" applyFill="1" applyBorder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1" fillId="9" borderId="1" xfId="1" applyFont="1" applyFill="1" applyBorder="1" applyAlignment="1">
      <alignment horizontal="left" vertical="center" wrapText="1"/>
    </xf>
    <xf numFmtId="165" fontId="18" fillId="9" borderId="1" xfId="0" applyNumberFormat="1" applyFont="1" applyFill="1" applyBorder="1" applyAlignment="1">
      <alignment horizontal="center" vertical="center" wrapText="1"/>
    </xf>
    <xf numFmtId="0" fontId="15" fillId="10" borderId="1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center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19" fillId="10" borderId="1" xfId="1" applyFont="1" applyFill="1" applyBorder="1" applyAlignment="1">
      <alignment horizontal="left" vertical="center" wrapText="1"/>
    </xf>
    <xf numFmtId="164" fontId="13" fillId="9" borderId="1" xfId="0" applyNumberFormat="1" applyFont="1" applyFill="1" applyBorder="1" applyAlignment="1">
      <alignment horizontal="center" vertical="center"/>
    </xf>
    <xf numFmtId="173" fontId="13" fillId="9" borderId="1" xfId="0" applyNumberFormat="1" applyFont="1" applyFill="1" applyBorder="1" applyAlignment="1">
      <alignment horizontal="center" vertical="center"/>
    </xf>
    <xf numFmtId="172" fontId="13" fillId="9" borderId="1" xfId="0" applyNumberFormat="1" applyFont="1" applyFill="1" applyBorder="1" applyAlignment="1">
      <alignment horizontal="center" vertical="center"/>
    </xf>
    <xf numFmtId="173" fontId="13" fillId="9" borderId="1" xfId="0" applyNumberFormat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168" fontId="13" fillId="9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5" fontId="20" fillId="2" borderId="0" xfId="0" applyNumberFormat="1" applyFont="1" applyFill="1" applyAlignment="1">
      <alignment horizontal="center" vertical="center"/>
    </xf>
    <xf numFmtId="165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68" fontId="20" fillId="2" borderId="0" xfId="0" applyNumberFormat="1" applyFont="1" applyFill="1" applyAlignment="1">
      <alignment horizontal="center"/>
    </xf>
    <xf numFmtId="0" fontId="20" fillId="2" borderId="0" xfId="0" applyFont="1" applyFill="1"/>
    <xf numFmtId="0" fontId="24" fillId="0" borderId="0" xfId="0" applyFont="1"/>
    <xf numFmtId="0" fontId="24" fillId="2" borderId="0" xfId="0" applyFont="1" applyFill="1" applyAlignment="1">
      <alignment horizont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8" fontId="27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24" fillId="2" borderId="0" xfId="0" applyNumberFormat="1" applyFont="1" applyFill="1" applyAlignment="1">
      <alignment horizontal="center"/>
    </xf>
    <xf numFmtId="168" fontId="24" fillId="2" borderId="0" xfId="0" applyNumberFormat="1" applyFont="1" applyFill="1" applyAlignment="1">
      <alignment horizontal="center"/>
    </xf>
    <xf numFmtId="0" fontId="24" fillId="2" borderId="0" xfId="0" applyFont="1" applyFill="1"/>
    <xf numFmtId="166" fontId="24" fillId="0" borderId="0" xfId="0" applyNumberFormat="1" applyFont="1" applyAlignment="1">
      <alignment horizontal="center"/>
    </xf>
    <xf numFmtId="0" fontId="28" fillId="9" borderId="0" xfId="0" applyFont="1" applyFill="1" applyAlignment="1">
      <alignment horizontal="center"/>
    </xf>
    <xf numFmtId="3" fontId="24" fillId="9" borderId="0" xfId="0" applyNumberFormat="1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168" fontId="24" fillId="9" borderId="0" xfId="0" applyNumberFormat="1" applyFont="1" applyFill="1"/>
    <xf numFmtId="0" fontId="24" fillId="9" borderId="0" xfId="0" applyFont="1" applyFill="1"/>
    <xf numFmtId="0" fontId="24" fillId="9" borderId="0" xfId="0" applyFont="1" applyFill="1" applyAlignment="1">
      <alignment horizontal="left"/>
    </xf>
    <xf numFmtId="165" fontId="24" fillId="9" borderId="0" xfId="0" applyNumberFormat="1" applyFont="1" applyFill="1"/>
    <xf numFmtId="164" fontId="24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3" fontId="24" fillId="9" borderId="0" xfId="0" applyNumberFormat="1" applyFont="1" applyFill="1"/>
    <xf numFmtId="165" fontId="28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165" fontId="24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wrapText="1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165" fontId="27" fillId="0" borderId="0" xfId="0" applyNumberFormat="1" applyFont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0" xfId="0" applyFont="1"/>
    <xf numFmtId="0" fontId="29" fillId="2" borderId="0" xfId="0" applyFont="1" applyFill="1"/>
    <xf numFmtId="0" fontId="29" fillId="0" borderId="0" xfId="0" applyFont="1"/>
    <xf numFmtId="165" fontId="11" fillId="9" borderId="0" xfId="0" applyNumberFormat="1" applyFont="1" applyFill="1" applyAlignment="1">
      <alignment vertical="center"/>
    </xf>
    <xf numFmtId="0" fontId="30" fillId="0" borderId="1" xfId="0" applyFont="1" applyBorder="1" applyAlignment="1">
      <alignment horizontal="center"/>
    </xf>
    <xf numFmtId="0" fontId="31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/>
    </xf>
    <xf numFmtId="0" fontId="32" fillId="9" borderId="1" xfId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165" fontId="11" fillId="9" borderId="1" xfId="0" applyNumberFormat="1" applyFont="1" applyFill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/>
    </xf>
    <xf numFmtId="165" fontId="35" fillId="9" borderId="1" xfId="0" applyNumberFormat="1" applyFont="1" applyFill="1" applyBorder="1" applyAlignment="1">
      <alignment horizontal="center" vertical="center"/>
    </xf>
    <xf numFmtId="165" fontId="35" fillId="9" borderId="1" xfId="0" applyNumberFormat="1" applyFont="1" applyFill="1" applyBorder="1" applyAlignment="1">
      <alignment horizontal="center" vertical="center" wrapText="1"/>
    </xf>
    <xf numFmtId="165" fontId="36" fillId="9" borderId="1" xfId="0" applyNumberFormat="1" applyFont="1" applyFill="1" applyBorder="1" applyAlignment="1">
      <alignment horizontal="center" vertical="center"/>
    </xf>
    <xf numFmtId="165" fontId="37" fillId="2" borderId="0" xfId="0" applyNumberFormat="1" applyFont="1" applyFill="1" applyAlignment="1">
      <alignment horizontal="center"/>
    </xf>
    <xf numFmtId="165" fontId="38" fillId="2" borderId="0" xfId="0" applyNumberFormat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/>
    <xf numFmtId="165" fontId="19" fillId="8" borderId="1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8" borderId="0" xfId="0" applyFont="1" applyFill="1"/>
    <xf numFmtId="165" fontId="2" fillId="0" borderId="1" xfId="0" applyNumberFormat="1" applyFont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left" vertical="center" wrapText="1"/>
    </xf>
    <xf numFmtId="165" fontId="6" fillId="8" borderId="1" xfId="0" applyNumberFormat="1" applyFont="1" applyFill="1" applyBorder="1" applyAlignment="1">
      <alignment horizontal="left" vertical="center"/>
    </xf>
    <xf numFmtId="165" fontId="24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left"/>
    </xf>
    <xf numFmtId="165" fontId="4" fillId="0" borderId="1" xfId="0" applyNumberFormat="1" applyFont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/>
    </xf>
    <xf numFmtId="165" fontId="12" fillId="9" borderId="1" xfId="0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 wrapText="1"/>
    </xf>
    <xf numFmtId="165" fontId="16" fillId="9" borderId="1" xfId="0" applyNumberFormat="1" applyFont="1" applyFill="1" applyBorder="1" applyAlignment="1">
      <alignment horizontal="center" vertical="center"/>
    </xf>
    <xf numFmtId="165" fontId="22" fillId="2" borderId="0" xfId="0" applyNumberFormat="1" applyFont="1" applyFill="1" applyAlignment="1">
      <alignment horizontal="center"/>
    </xf>
    <xf numFmtId="165" fontId="26" fillId="2" borderId="0" xfId="0" applyNumberFormat="1" applyFont="1" applyFill="1" applyAlignment="1">
      <alignment horizontal="center"/>
    </xf>
    <xf numFmtId="165" fontId="26" fillId="0" borderId="0" xfId="0" applyNumberFormat="1" applyFont="1" applyAlignment="1">
      <alignment horizontal="center"/>
    </xf>
    <xf numFmtId="165" fontId="39" fillId="0" borderId="0" xfId="0" applyNumberFormat="1" applyFont="1" applyAlignment="1">
      <alignment horizontal="left" vertical="center"/>
    </xf>
    <xf numFmtId="0" fontId="14" fillId="10" borderId="1" xfId="1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165" fontId="14" fillId="9" borderId="1" xfId="0" applyNumberFormat="1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left" vertical="center"/>
    </xf>
    <xf numFmtId="168" fontId="14" fillId="9" borderId="1" xfId="0" applyNumberFormat="1" applyFont="1" applyFill="1" applyBorder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4" fillId="9" borderId="1" xfId="1" applyFont="1" applyFill="1" applyBorder="1" applyAlignment="1">
      <alignment horizontal="center" vertical="center"/>
    </xf>
    <xf numFmtId="171" fontId="14" fillId="9" borderId="1" xfId="1" applyNumberFormat="1" applyFont="1" applyFill="1" applyBorder="1" applyAlignment="1">
      <alignment horizontal="center" vertical="center"/>
    </xf>
    <xf numFmtId="0" fontId="14" fillId="9" borderId="1" xfId="1" applyFont="1" applyFill="1" applyBorder="1" applyAlignment="1">
      <alignment vertical="center" wrapText="1"/>
    </xf>
    <xf numFmtId="172" fontId="14" fillId="9" borderId="1" xfId="0" applyNumberFormat="1" applyFont="1" applyFill="1" applyBorder="1" applyAlignment="1">
      <alignment horizontal="center" vertical="center" wrapText="1"/>
    </xf>
    <xf numFmtId="0" fontId="14" fillId="10" borderId="1" xfId="1" applyFont="1" applyFill="1" applyBorder="1" applyAlignment="1">
      <alignment vertical="center" wrapText="1"/>
    </xf>
    <xf numFmtId="0" fontId="14" fillId="9" borderId="1" xfId="1" applyFont="1" applyFill="1" applyBorder="1" applyAlignment="1">
      <alignment horizontal="left" vertical="center" wrapText="1"/>
    </xf>
    <xf numFmtId="0" fontId="14" fillId="9" borderId="1" xfId="1" applyFont="1" applyFill="1" applyBorder="1" applyAlignment="1">
      <alignment horizontal="center" vertical="center" wrapText="1"/>
    </xf>
    <xf numFmtId="164" fontId="14" fillId="9" borderId="1" xfId="0" applyNumberFormat="1" applyFont="1" applyFill="1" applyBorder="1" applyAlignment="1">
      <alignment horizontal="center" vertical="center"/>
    </xf>
    <xf numFmtId="173" fontId="14" fillId="9" borderId="1" xfId="0" applyNumberFormat="1" applyFont="1" applyFill="1" applyBorder="1" applyAlignment="1">
      <alignment horizontal="center" vertical="center"/>
    </xf>
    <xf numFmtId="172" fontId="14" fillId="9" borderId="1" xfId="0" applyNumberFormat="1" applyFont="1" applyFill="1" applyBorder="1" applyAlignment="1">
      <alignment horizontal="center" vertical="center"/>
    </xf>
    <xf numFmtId="17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 wrapText="1"/>
    </xf>
    <xf numFmtId="0" fontId="14" fillId="0" borderId="0" xfId="0" applyFont="1"/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left" vertical="center"/>
    </xf>
    <xf numFmtId="165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14" fillId="2" borderId="0" xfId="0" applyFont="1" applyFill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168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left"/>
    </xf>
    <xf numFmtId="168" fontId="14" fillId="2" borderId="0" xfId="0" applyNumberFormat="1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3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68" fontId="14" fillId="9" borderId="0" xfId="0" applyNumberFormat="1" applyFont="1" applyFill="1"/>
    <xf numFmtId="0" fontId="14" fillId="9" borderId="0" xfId="0" applyFont="1" applyFill="1"/>
    <xf numFmtId="0" fontId="14" fillId="9" borderId="0" xfId="0" applyFont="1" applyFill="1" applyAlignment="1">
      <alignment horizontal="left"/>
    </xf>
    <xf numFmtId="165" fontId="14" fillId="9" borderId="0" xfId="0" applyNumberFormat="1" applyFont="1" applyFill="1"/>
    <xf numFmtId="164" fontId="14" fillId="9" borderId="0" xfId="0" applyNumberFormat="1" applyFont="1" applyFill="1" applyAlignment="1">
      <alignment horizontal="center"/>
    </xf>
    <xf numFmtId="3" fontId="14" fillId="9" borderId="0" xfId="0" applyNumberFormat="1" applyFont="1" applyFill="1"/>
    <xf numFmtId="0" fontId="2" fillId="7" borderId="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14" fillId="9" borderId="0" xfId="0" applyFont="1" applyFill="1" applyAlignment="1">
      <alignment horizontal="center" vertical="center" wrapText="1"/>
    </xf>
    <xf numFmtId="173" fontId="14" fillId="9" borderId="0" xfId="0" applyNumberFormat="1" applyFont="1" applyFill="1" applyAlignment="1">
      <alignment horizontal="center" vertical="center" wrapText="1"/>
    </xf>
    <xf numFmtId="165" fontId="14" fillId="9" borderId="0" xfId="0" applyNumberFormat="1" applyFont="1" applyFill="1" applyAlignment="1">
      <alignment horizontal="center" vertical="center"/>
    </xf>
    <xf numFmtId="165" fontId="14" fillId="9" borderId="0" xfId="0" applyNumberFormat="1" applyFont="1" applyFill="1" applyAlignment="1">
      <alignment horizontal="left" vertical="center"/>
    </xf>
    <xf numFmtId="168" fontId="14" fillId="9" borderId="0" xfId="0" applyNumberFormat="1" applyFont="1" applyFill="1" applyAlignment="1">
      <alignment horizontal="center" vertical="center"/>
    </xf>
    <xf numFmtId="165" fontId="19" fillId="9" borderId="1" xfId="0" applyNumberFormat="1" applyFont="1" applyFill="1" applyBorder="1" applyAlignment="1">
      <alignment horizontal="left" vertical="center"/>
    </xf>
    <xf numFmtId="165" fontId="19" fillId="9" borderId="1" xfId="0" applyNumberFormat="1" applyFont="1" applyFill="1" applyBorder="1" applyAlignment="1">
      <alignment horizontal="center" vertical="center"/>
    </xf>
    <xf numFmtId="165" fontId="14" fillId="10" borderId="1" xfId="0" applyNumberFormat="1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vertical="center"/>
    </xf>
    <xf numFmtId="0" fontId="40" fillId="9" borderId="1" xfId="1" applyFont="1" applyFill="1" applyBorder="1" applyAlignment="1">
      <alignment horizontal="left" vertical="center" wrapText="1"/>
    </xf>
    <xf numFmtId="0" fontId="40" fillId="9" borderId="1" xfId="1" applyFont="1" applyFill="1" applyBorder="1" applyAlignment="1">
      <alignment horizontal="center" vertical="center"/>
    </xf>
    <xf numFmtId="172" fontId="40" fillId="9" borderId="1" xfId="0" applyNumberFormat="1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/>
    </xf>
    <xf numFmtId="165" fontId="40" fillId="9" borderId="1" xfId="0" applyNumberFormat="1" applyFont="1" applyFill="1" applyBorder="1" applyAlignment="1">
      <alignment horizontal="center" vertical="center"/>
    </xf>
    <xf numFmtId="165" fontId="40" fillId="9" borderId="1" xfId="0" applyNumberFormat="1" applyFont="1" applyFill="1" applyBorder="1" applyAlignment="1">
      <alignment horizontal="left" vertical="center"/>
    </xf>
    <xf numFmtId="168" fontId="40" fillId="9" borderId="1" xfId="0" applyNumberFormat="1" applyFont="1" applyFill="1" applyBorder="1" applyAlignment="1">
      <alignment horizontal="center" vertical="center"/>
    </xf>
    <xf numFmtId="3" fontId="40" fillId="9" borderId="1" xfId="0" applyNumberFormat="1" applyFont="1" applyFill="1" applyBorder="1" applyAlignment="1">
      <alignment horizontal="center" vertical="center"/>
    </xf>
    <xf numFmtId="0" fontId="40" fillId="9" borderId="0" xfId="0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0" fontId="41" fillId="0" borderId="1" xfId="0" applyFont="1" applyBorder="1"/>
    <xf numFmtId="0" fontId="41" fillId="2" borderId="1" xfId="0" applyFont="1" applyFill="1" applyBorder="1" applyAlignment="1">
      <alignment horizontal="center"/>
    </xf>
    <xf numFmtId="0" fontId="42" fillId="0" borderId="1" xfId="0" applyFont="1" applyBorder="1" applyAlignment="1">
      <alignment wrapText="1"/>
    </xf>
    <xf numFmtId="0" fontId="43" fillId="0" borderId="1" xfId="0" applyFont="1" applyBorder="1" applyAlignment="1">
      <alignment horizontal="center"/>
    </xf>
    <xf numFmtId="0" fontId="44" fillId="2" borderId="1" xfId="0" applyFont="1" applyFill="1" applyBorder="1" applyAlignment="1">
      <alignment horizontal="center" wrapText="1"/>
    </xf>
    <xf numFmtId="164" fontId="44" fillId="2" borderId="1" xfId="0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left" vertical="center"/>
    </xf>
    <xf numFmtId="0" fontId="41" fillId="0" borderId="1" xfId="0" applyFont="1" applyBorder="1" applyAlignment="1">
      <alignment horizontal="center"/>
    </xf>
    <xf numFmtId="165" fontId="41" fillId="0" borderId="1" xfId="0" applyNumberFormat="1" applyFont="1" applyBorder="1" applyAlignment="1">
      <alignment horizontal="center"/>
    </xf>
    <xf numFmtId="3" fontId="41" fillId="0" borderId="1" xfId="0" applyNumberFormat="1" applyFont="1" applyBorder="1" applyAlignment="1">
      <alignment horizontal="center" vertical="center"/>
    </xf>
    <xf numFmtId="0" fontId="41" fillId="2" borderId="0" xfId="0" applyFont="1" applyFill="1"/>
    <xf numFmtId="0" fontId="41" fillId="0" borderId="0" xfId="0" applyFont="1"/>
    <xf numFmtId="0" fontId="41" fillId="0" borderId="1" xfId="0" applyFont="1" applyBorder="1" applyAlignment="1">
      <alignment vertical="center"/>
    </xf>
    <xf numFmtId="0" fontId="41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45" fillId="8" borderId="1" xfId="0" applyFont="1" applyFill="1" applyBorder="1"/>
    <xf numFmtId="0" fontId="45" fillId="8" borderId="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vertical="center" wrapText="1"/>
    </xf>
    <xf numFmtId="0" fontId="47" fillId="8" borderId="1" xfId="0" applyFont="1" applyFill="1" applyBorder="1" applyAlignment="1">
      <alignment horizontal="center" vertical="center"/>
    </xf>
    <xf numFmtId="0" fontId="48" fillId="8" borderId="1" xfId="0" applyFont="1" applyFill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center" vertical="center"/>
    </xf>
    <xf numFmtId="165" fontId="45" fillId="8" borderId="1" xfId="0" applyNumberFormat="1" applyFont="1" applyFill="1" applyBorder="1" applyAlignment="1">
      <alignment horizontal="center" vertical="center"/>
    </xf>
    <xf numFmtId="165" fontId="45" fillId="8" borderId="1" xfId="0" applyNumberFormat="1" applyFont="1" applyFill="1" applyBorder="1" applyAlignment="1">
      <alignment horizontal="left" vertical="center" wrapText="1"/>
    </xf>
    <xf numFmtId="0" fontId="45" fillId="8" borderId="1" xfId="0" applyFont="1" applyFill="1" applyBorder="1" applyAlignment="1">
      <alignment horizontal="center"/>
    </xf>
    <xf numFmtId="165" fontId="45" fillId="8" borderId="1" xfId="0" applyNumberFormat="1" applyFont="1" applyFill="1" applyBorder="1" applyAlignment="1">
      <alignment horizontal="center"/>
    </xf>
    <xf numFmtId="0" fontId="49" fillId="8" borderId="1" xfId="0" applyFont="1" applyFill="1" applyBorder="1" applyAlignment="1">
      <alignment horizontal="center" wrapText="1"/>
    </xf>
    <xf numFmtId="3" fontId="49" fillId="8" borderId="1" xfId="0" applyNumberFormat="1" applyFont="1" applyFill="1" applyBorder="1" applyAlignment="1">
      <alignment horizontal="center" wrapText="1"/>
    </xf>
    <xf numFmtId="0" fontId="45" fillId="2" borderId="0" xfId="0" applyFont="1" applyFill="1"/>
    <xf numFmtId="0" fontId="45" fillId="8" borderId="0" xfId="0" applyFont="1" applyFill="1"/>
    <xf numFmtId="0" fontId="40" fillId="9" borderId="1" xfId="0" applyFont="1" applyFill="1" applyBorder="1" applyAlignment="1">
      <alignment vertical="center" wrapText="1"/>
    </xf>
    <xf numFmtId="167" fontId="40" fillId="9" borderId="1" xfId="0" applyNumberFormat="1" applyFont="1" applyFill="1" applyBorder="1" applyAlignment="1">
      <alignment horizontal="center" vertical="center" wrapText="1"/>
    </xf>
    <xf numFmtId="0" fontId="40" fillId="9" borderId="1" xfId="1" applyFont="1" applyFill="1" applyBorder="1" applyAlignment="1">
      <alignment vertical="center" wrapText="1"/>
    </xf>
    <xf numFmtId="171" fontId="40" fillId="9" borderId="1" xfId="1" applyNumberFormat="1" applyFont="1" applyFill="1" applyBorder="1" applyAlignment="1">
      <alignment horizontal="center" vertical="center"/>
    </xf>
    <xf numFmtId="0" fontId="40" fillId="10" borderId="1" xfId="1" applyFont="1" applyFill="1" applyBorder="1" applyAlignment="1">
      <alignment vertical="center" wrapText="1"/>
    </xf>
    <xf numFmtId="0" fontId="40" fillId="10" borderId="1" xfId="1" applyFont="1" applyFill="1" applyBorder="1" applyAlignment="1">
      <alignment horizontal="left" vertical="center" wrapText="1"/>
    </xf>
    <xf numFmtId="0" fontId="40" fillId="9" borderId="1" xfId="1" applyFont="1" applyFill="1" applyBorder="1" applyAlignment="1">
      <alignment horizontal="center" vertical="center" wrapText="1"/>
    </xf>
    <xf numFmtId="164" fontId="40" fillId="9" borderId="1" xfId="0" applyNumberFormat="1" applyFont="1" applyFill="1" applyBorder="1" applyAlignment="1">
      <alignment horizontal="center" vertical="center"/>
    </xf>
    <xf numFmtId="173" fontId="40" fillId="9" borderId="1" xfId="0" applyNumberFormat="1" applyFont="1" applyFill="1" applyBorder="1" applyAlignment="1">
      <alignment horizontal="center" vertical="center"/>
    </xf>
    <xf numFmtId="172" fontId="40" fillId="9" borderId="1" xfId="0" applyNumberFormat="1" applyFont="1" applyFill="1" applyBorder="1" applyAlignment="1">
      <alignment horizontal="center" vertical="center"/>
    </xf>
    <xf numFmtId="173" fontId="40" fillId="9" borderId="1" xfId="0" applyNumberFormat="1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vertical="center" wrapText="1"/>
    </xf>
    <xf numFmtId="0" fontId="40" fillId="9" borderId="0" xfId="0" applyFont="1" applyFill="1" applyAlignment="1">
      <alignment horizontal="center" vertical="center"/>
    </xf>
    <xf numFmtId="165" fontId="40" fillId="10" borderId="1" xfId="0" applyNumberFormat="1" applyFont="1" applyFill="1" applyBorder="1" applyAlignment="1">
      <alignment horizontal="left" vertical="center"/>
    </xf>
    <xf numFmtId="165" fontId="50" fillId="9" borderId="1" xfId="0" applyNumberFormat="1" applyFont="1" applyFill="1" applyBorder="1" applyAlignment="1">
      <alignment horizontal="center" vertical="center" wrapText="1"/>
    </xf>
    <xf numFmtId="2" fontId="40" fillId="9" borderId="1" xfId="0" applyNumberFormat="1" applyFont="1" applyFill="1" applyBorder="1" applyAlignment="1">
      <alignment horizontal="center" vertical="center" wrapText="1"/>
    </xf>
    <xf numFmtId="0" fontId="40" fillId="10" borderId="0" xfId="0" applyFont="1" applyFill="1" applyAlignment="1">
      <alignment vertical="center"/>
    </xf>
    <xf numFmtId="0" fontId="40" fillId="10" borderId="0" xfId="0" applyFont="1" applyFill="1" applyAlignment="1">
      <alignment horizontal="center" vertical="center"/>
    </xf>
    <xf numFmtId="0" fontId="40" fillId="10" borderId="1" xfId="0" applyFont="1" applyFill="1" applyBorder="1" applyAlignment="1">
      <alignment horizontal="center" vertical="center"/>
    </xf>
    <xf numFmtId="0" fontId="40" fillId="10" borderId="1" xfId="0" applyFont="1" applyFill="1" applyBorder="1" applyAlignment="1">
      <alignment horizontal="center" vertical="center" wrapText="1"/>
    </xf>
    <xf numFmtId="173" fontId="40" fillId="10" borderId="1" xfId="0" applyNumberFormat="1" applyFont="1" applyFill="1" applyBorder="1" applyAlignment="1">
      <alignment horizontal="center" vertical="center" wrapText="1"/>
    </xf>
    <xf numFmtId="165" fontId="40" fillId="10" borderId="1" xfId="0" applyNumberFormat="1" applyFont="1" applyFill="1" applyBorder="1" applyAlignment="1">
      <alignment horizontal="center" vertical="center"/>
    </xf>
    <xf numFmtId="165" fontId="40" fillId="10" borderId="1" xfId="0" applyNumberFormat="1" applyFont="1" applyFill="1" applyBorder="1" applyAlignment="1">
      <alignment horizontal="center" vertical="center" wrapText="1"/>
    </xf>
    <xf numFmtId="168" fontId="40" fillId="10" borderId="1" xfId="0" applyNumberFormat="1" applyFont="1" applyFill="1" applyBorder="1" applyAlignment="1">
      <alignment horizontal="center" vertical="center"/>
    </xf>
    <xf numFmtId="165" fontId="40" fillId="9" borderId="1" xfId="0" applyNumberFormat="1" applyFont="1" applyFill="1" applyBorder="1" applyAlignment="1">
      <alignment horizontal="center" vertical="center" wrapText="1"/>
    </xf>
    <xf numFmtId="165" fontId="51" fillId="9" borderId="1" xfId="0" applyNumberFormat="1" applyFont="1" applyFill="1" applyBorder="1" applyAlignment="1">
      <alignment horizontal="left" vertical="center"/>
    </xf>
    <xf numFmtId="0" fontId="40" fillId="9" borderId="0" xfId="0" applyFont="1" applyFill="1" applyAlignment="1">
      <alignment vertical="center" wrapText="1"/>
    </xf>
    <xf numFmtId="0" fontId="40" fillId="9" borderId="0" xfId="0" applyFont="1" applyFill="1" applyAlignment="1">
      <alignment horizontal="center" vertical="center" wrapText="1"/>
    </xf>
    <xf numFmtId="173" fontId="40" fillId="9" borderId="0" xfId="0" applyNumberFormat="1" applyFont="1" applyFill="1" applyAlignment="1">
      <alignment horizontal="center" vertical="center" wrapText="1"/>
    </xf>
    <xf numFmtId="165" fontId="40" fillId="9" borderId="0" xfId="0" applyNumberFormat="1" applyFont="1" applyFill="1" applyAlignment="1">
      <alignment horizontal="center" vertical="center"/>
    </xf>
    <xf numFmtId="165" fontId="40" fillId="9" borderId="0" xfId="0" applyNumberFormat="1" applyFont="1" applyFill="1" applyAlignment="1">
      <alignment horizontal="left" vertical="center"/>
    </xf>
    <xf numFmtId="168" fontId="40" fillId="9" borderId="0" xfId="0" applyNumberFormat="1" applyFont="1" applyFill="1" applyAlignment="1">
      <alignment horizontal="center" vertical="center"/>
    </xf>
    <xf numFmtId="3" fontId="40" fillId="9" borderId="0" xfId="0" applyNumberFormat="1" applyFont="1" applyFill="1" applyAlignment="1">
      <alignment horizontal="center" vertical="center"/>
    </xf>
    <xf numFmtId="0" fontId="40" fillId="0" borderId="0" xfId="0" applyFont="1"/>
    <xf numFmtId="0" fontId="40" fillId="2" borderId="0" xfId="0" applyFont="1" applyFill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center" vertical="center"/>
    </xf>
    <xf numFmtId="168" fontId="40" fillId="0" borderId="0" xfId="0" applyNumberFormat="1" applyFont="1" applyAlignment="1">
      <alignment horizontal="center" vertical="center"/>
    </xf>
    <xf numFmtId="165" fontId="40" fillId="0" borderId="0" xfId="0" applyNumberFormat="1" applyFont="1" applyAlignment="1">
      <alignment horizontal="center" vertical="center"/>
    </xf>
    <xf numFmtId="165" fontId="40" fillId="0" borderId="0" xfId="0" applyNumberFormat="1" applyFont="1" applyAlignment="1">
      <alignment horizontal="left" vertical="center"/>
    </xf>
    <xf numFmtId="165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165" fontId="40" fillId="2" borderId="0" xfId="0" applyNumberFormat="1" applyFont="1" applyFill="1" applyAlignment="1">
      <alignment horizontal="center"/>
    </xf>
    <xf numFmtId="0" fontId="40" fillId="2" borderId="0" xfId="0" applyFont="1" applyFill="1"/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/>
    </xf>
    <xf numFmtId="168" fontId="40" fillId="0" borderId="0" xfId="0" applyNumberFormat="1" applyFont="1" applyAlignment="1">
      <alignment horizontal="center"/>
    </xf>
    <xf numFmtId="165" fontId="40" fillId="0" borderId="0" xfId="0" applyNumberFormat="1" applyFont="1" applyAlignment="1">
      <alignment horizontal="center"/>
    </xf>
    <xf numFmtId="165" fontId="40" fillId="0" borderId="0" xfId="0" applyNumberFormat="1" applyFont="1" applyAlignment="1">
      <alignment horizontal="left"/>
    </xf>
    <xf numFmtId="168" fontId="40" fillId="2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168" fontId="40" fillId="9" borderId="0" xfId="0" applyNumberFormat="1" applyFont="1" applyFill="1"/>
    <xf numFmtId="0" fontId="40" fillId="9" borderId="0" xfId="0" applyFont="1" applyFill="1"/>
    <xf numFmtId="0" fontId="40" fillId="9" borderId="0" xfId="0" applyFont="1" applyFill="1" applyAlignment="1">
      <alignment horizontal="left"/>
    </xf>
    <xf numFmtId="165" fontId="40" fillId="9" borderId="0" xfId="0" applyNumberFormat="1" applyFont="1" applyFill="1"/>
    <xf numFmtId="164" fontId="40" fillId="9" borderId="0" xfId="0" applyNumberFormat="1" applyFont="1" applyFill="1" applyAlignment="1">
      <alignment horizontal="center"/>
    </xf>
    <xf numFmtId="3" fontId="40" fillId="9" borderId="0" xfId="0" applyNumberFormat="1" applyFont="1" applyFill="1"/>
    <xf numFmtId="0" fontId="52" fillId="0" borderId="0" xfId="0" applyFont="1"/>
    <xf numFmtId="0" fontId="52" fillId="2" borderId="0" xfId="0" applyFont="1" applyFill="1" applyAlignment="1">
      <alignment horizontal="center"/>
    </xf>
    <xf numFmtId="0" fontId="53" fillId="0" borderId="0" xfId="0" applyFont="1" applyAlignment="1">
      <alignment wrapText="1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68" fontId="55" fillId="0" borderId="0" xfId="0" applyNumberFormat="1" applyFont="1" applyAlignment="1">
      <alignment horizontal="center"/>
    </xf>
    <xf numFmtId="165" fontId="52" fillId="0" borderId="0" xfId="0" applyNumberFormat="1" applyFont="1" applyAlignment="1">
      <alignment horizontal="center"/>
    </xf>
    <xf numFmtId="165" fontId="52" fillId="0" borderId="0" xfId="0" applyNumberFormat="1" applyFont="1" applyAlignment="1">
      <alignment horizontal="left"/>
    </xf>
    <xf numFmtId="165" fontId="52" fillId="2" borderId="0" xfId="0" applyNumberFormat="1" applyFont="1" applyFill="1" applyAlignment="1">
      <alignment horizontal="center"/>
    </xf>
    <xf numFmtId="168" fontId="52" fillId="2" borderId="0" xfId="0" applyNumberFormat="1" applyFont="1" applyFill="1" applyAlignment="1">
      <alignment horizontal="center"/>
    </xf>
    <xf numFmtId="0" fontId="52" fillId="2" borderId="0" xfId="0" applyFont="1" applyFill="1"/>
    <xf numFmtId="165" fontId="56" fillId="2" borderId="0" xfId="0" applyNumberFormat="1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165" fontId="52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55" fillId="0" borderId="0" xfId="0" applyFont="1" applyAlignment="1">
      <alignment horizontal="center" wrapText="1"/>
    </xf>
    <xf numFmtId="0" fontId="57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/>
    </xf>
    <xf numFmtId="165" fontId="55" fillId="0" borderId="0" xfId="0" applyNumberFormat="1" applyFont="1" applyAlignment="1">
      <alignment horizontal="center"/>
    </xf>
    <xf numFmtId="165" fontId="55" fillId="0" borderId="0" xfId="0" applyNumberFormat="1" applyFont="1" applyAlignment="1">
      <alignment horizontal="left"/>
    </xf>
    <xf numFmtId="165" fontId="45" fillId="2" borderId="0" xfId="0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3" fontId="52" fillId="2" borderId="0" xfId="0" applyNumberFormat="1" applyFont="1" applyFill="1" applyAlignment="1">
      <alignment horizontal="center" vertical="center"/>
    </xf>
    <xf numFmtId="165" fontId="41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3" fontId="52" fillId="2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0" fontId="53" fillId="0" borderId="0" xfId="0" applyFont="1"/>
    <xf numFmtId="0" fontId="58" fillId="2" borderId="0" xfId="0" applyFont="1" applyFill="1"/>
    <xf numFmtId="0" fontId="58" fillId="0" borderId="0" xfId="0" applyFont="1"/>
    <xf numFmtId="0" fontId="41" fillId="0" borderId="1" xfId="0" applyFont="1" applyBorder="1" applyAlignment="1">
      <alignment horizontal="center" vertical="center" wrapText="1"/>
    </xf>
    <xf numFmtId="165" fontId="45" fillId="8" borderId="1" xfId="0" applyNumberFormat="1" applyFont="1" applyFill="1" applyBorder="1" applyAlignment="1">
      <alignment horizontal="center" wrapText="1"/>
    </xf>
    <xf numFmtId="165" fontId="51" fillId="9" borderId="1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14" fillId="10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173" fontId="14" fillId="10" borderId="1" xfId="0" applyNumberFormat="1" applyFont="1" applyFill="1" applyBorder="1" applyAlignment="1">
      <alignment horizontal="center" vertical="center" wrapText="1"/>
    </xf>
    <xf numFmtId="165" fontId="14" fillId="10" borderId="1" xfId="0" applyNumberFormat="1" applyFont="1" applyFill="1" applyBorder="1" applyAlignment="1">
      <alignment horizontal="center" vertical="center"/>
    </xf>
    <xf numFmtId="168" fontId="14" fillId="10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wrapText="1"/>
    </xf>
    <xf numFmtId="0" fontId="19" fillId="10" borderId="0" xfId="0" applyFont="1" applyFill="1" applyAlignment="1">
      <alignment vertical="center"/>
    </xf>
    <xf numFmtId="0" fontId="19" fillId="10" borderId="0" xfId="0" applyFont="1" applyFill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 wrapText="1"/>
    </xf>
    <xf numFmtId="173" fontId="19" fillId="10" borderId="1" xfId="0" applyNumberFormat="1" applyFont="1" applyFill="1" applyBorder="1" applyAlignment="1">
      <alignment horizontal="center" vertical="center" wrapText="1"/>
    </xf>
    <xf numFmtId="165" fontId="19" fillId="10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center" vertical="center" wrapText="1"/>
    </xf>
    <xf numFmtId="168" fontId="19" fillId="10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vertical="center" wrapText="1"/>
    </xf>
    <xf numFmtId="17" fontId="59" fillId="2" borderId="1" xfId="0" applyNumberFormat="1" applyFont="1" applyFill="1" applyBorder="1" applyAlignment="1">
      <alignment vertical="center" wrapText="1"/>
    </xf>
    <xf numFmtId="165" fontId="14" fillId="10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/>
    </xf>
    <xf numFmtId="0" fontId="11" fillId="9" borderId="0" xfId="0" applyFont="1" applyFill="1" applyAlignment="1">
      <alignment wrapText="1"/>
    </xf>
    <xf numFmtId="0" fontId="11" fillId="9" borderId="0" xfId="0" applyFont="1" applyFill="1" applyAlignment="1">
      <alignment horizontal="center" wrapText="1"/>
    </xf>
    <xf numFmtId="174" fontId="11" fillId="9" borderId="0" xfId="0" applyNumberFormat="1" applyFont="1" applyFill="1" applyAlignment="1">
      <alignment horizontal="center" wrapText="1"/>
    </xf>
    <xf numFmtId="165" fontId="11" fillId="9" borderId="0" xfId="0" applyNumberFormat="1" applyFont="1" applyFill="1" applyAlignment="1">
      <alignment horizontal="center" wrapText="1"/>
    </xf>
    <xf numFmtId="0" fontId="15" fillId="9" borderId="0" xfId="0" applyFont="1" applyFill="1" applyAlignment="1">
      <alignment horizontal="center" wrapText="1"/>
    </xf>
    <xf numFmtId="0" fontId="59" fillId="9" borderId="0" xfId="0" applyFont="1" applyFill="1" applyAlignment="1">
      <alignment wrapText="1"/>
    </xf>
    <xf numFmtId="4" fontId="11" fillId="9" borderId="0" xfId="0" applyNumberFormat="1" applyFont="1" applyFill="1" applyAlignment="1">
      <alignment horizontal="center" wrapText="1"/>
    </xf>
    <xf numFmtId="17" fontId="15" fillId="9" borderId="0" xfId="0" applyNumberFormat="1" applyFont="1" applyFill="1" applyAlignment="1">
      <alignment horizontal="center" wrapText="1"/>
    </xf>
    <xf numFmtId="17" fontId="11" fillId="9" borderId="0" xfId="0" applyNumberFormat="1" applyFont="1" applyFill="1" applyAlignment="1">
      <alignment horizontal="center" wrapText="1"/>
    </xf>
    <xf numFmtId="0" fontId="60" fillId="0" borderId="5" xfId="0" applyFont="1" applyBorder="1" applyAlignment="1">
      <alignment wrapText="1"/>
    </xf>
    <xf numFmtId="0" fontId="60" fillId="0" borderId="6" xfId="0" applyFont="1" applyBorder="1" applyAlignment="1">
      <alignment horizontal="center" wrapText="1"/>
    </xf>
    <xf numFmtId="0" fontId="60" fillId="0" borderId="6" xfId="0" applyFont="1" applyBorder="1" applyAlignment="1">
      <alignment wrapText="1"/>
    </xf>
    <xf numFmtId="17" fontId="60" fillId="0" borderId="6" xfId="0" applyNumberFormat="1" applyFont="1" applyBorder="1" applyAlignment="1">
      <alignment wrapText="1"/>
    </xf>
    <xf numFmtId="0" fontId="61" fillId="0" borderId="6" xfId="0" applyFont="1" applyBorder="1" applyAlignment="1">
      <alignment wrapText="1"/>
    </xf>
    <xf numFmtId="0" fontId="61" fillId="0" borderId="7" xfId="0" applyFont="1" applyBorder="1" applyAlignment="1">
      <alignment wrapText="1"/>
    </xf>
    <xf numFmtId="165" fontId="62" fillId="9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wrapText="1"/>
    </xf>
    <xf numFmtId="168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165" fontId="10" fillId="9" borderId="1" xfId="0" applyNumberFormat="1" applyFont="1" applyFill="1" applyBorder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168" fontId="5" fillId="9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9" borderId="0" xfId="0" applyFont="1" applyFill="1"/>
    <xf numFmtId="0" fontId="10" fillId="2" borderId="0" xfId="0" applyFont="1" applyFill="1" applyAlignment="1">
      <alignment horizontal="center"/>
    </xf>
    <xf numFmtId="164" fontId="19" fillId="9" borderId="0" xfId="0" applyNumberFormat="1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3" fontId="19" fillId="9" borderId="0" xfId="0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3" fontId="41" fillId="5" borderId="1" xfId="0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0" fontId="41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3" fontId="2" fillId="5" borderId="2" xfId="0" applyNumberFormat="1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3" fontId="2" fillId="5" borderId="4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2">
    <cellStyle name="Normal" xfId="0" builtinId="0"/>
    <cellStyle name="Normal 2" xfId="1" xr:uid="{0EB40910-4F11-42CC-A634-819057C1A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7AA7-9265-4286-87B9-390C1B5203FE}">
  <dimension ref="A1:CR657"/>
  <sheetViews>
    <sheetView topLeftCell="E1" zoomScaleNormal="100" workbookViewId="0">
      <pane xSplit="7" ySplit="3" topLeftCell="X157" activePane="bottomRight" state="frozen"/>
      <selection activeCell="AD90" sqref="AD90"/>
      <selection pane="topRight" activeCell="AD90" sqref="AD90"/>
      <selection pane="bottomLeft" activeCell="AD90" sqref="AD90"/>
      <selection pane="bottomRight" activeCell="T165" sqref="T165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2.28515625" style="139" customWidth="1"/>
    <col min="7" max="7" width="7.5703125" style="151" customWidth="1"/>
    <col min="8" max="8" width="9.42578125" style="128" customWidth="1"/>
    <col min="9" max="9" width="10.7109375" style="129" customWidth="1"/>
    <col min="10" max="10" width="10.5703125" style="130" customWidth="1"/>
    <col min="11" max="11" width="8" style="105" customWidth="1"/>
    <col min="12" max="12" width="12.5703125" style="131" customWidth="1"/>
    <col min="13" max="13" width="14.140625" style="172" customWidth="1"/>
    <col min="14" max="14" width="7.5703125" style="106" customWidth="1"/>
    <col min="15" max="15" width="11.28515625" style="108" customWidth="1"/>
    <col min="16" max="16" width="14.42578125" style="108" customWidth="1"/>
    <col min="17" max="17" width="17.140625" style="108" customWidth="1"/>
    <col min="18" max="18" width="6" style="106" customWidth="1"/>
    <col min="19" max="19" width="12.140625" style="108" customWidth="1"/>
    <col min="20" max="20" width="13.28515625" style="108" customWidth="1"/>
    <col min="21" max="21" width="5.85546875" style="106" customWidth="1"/>
    <col min="22" max="22" width="10.42578125" style="108" customWidth="1"/>
    <col min="23" max="23" width="12.7109375" style="108" customWidth="1"/>
    <col min="24" max="24" width="6.140625" style="106" customWidth="1"/>
    <col min="25" max="25" width="9.42578125" style="106" customWidth="1"/>
    <col min="26" max="26" width="13.85546875" style="106" customWidth="1"/>
    <col min="27" max="27" width="11.85546875" style="105" customWidth="1"/>
    <col min="28" max="28" width="5.28515625" style="106" customWidth="1"/>
    <col min="29" max="29" width="5.42578125" style="106" customWidth="1"/>
    <col min="30" max="30" width="5.5703125" style="106" customWidth="1"/>
    <col min="31" max="31" width="7.7109375" style="106" customWidth="1"/>
    <col min="32" max="32" width="11.7109375" style="108" customWidth="1"/>
    <col min="33" max="33" width="14.7109375" style="108" customWidth="1"/>
    <col min="34" max="34" width="5.140625" style="111" hidden="1" customWidth="1"/>
    <col min="35" max="16384" width="14.42578125" style="111"/>
  </cols>
  <sheetData>
    <row r="1" spans="1:96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417"/>
      <c r="AB1" s="12"/>
      <c r="AC1" s="7"/>
      <c r="AD1" s="7"/>
      <c r="AE1" s="7"/>
      <c r="AF1" s="8"/>
      <c r="AG1" s="8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s="162" customFormat="1" ht="36.950000000000003" customHeight="1" x14ac:dyDescent="0.25">
      <c r="A2" s="152"/>
      <c r="B2" s="152"/>
      <c r="C2" s="152"/>
      <c r="D2" s="15"/>
      <c r="E2" s="15"/>
      <c r="F2" s="442" t="s">
        <v>796</v>
      </c>
      <c r="G2" s="443"/>
      <c r="H2" s="443"/>
      <c r="I2" s="443"/>
      <c r="J2" s="16"/>
      <c r="K2" s="441" t="s">
        <v>773</v>
      </c>
      <c r="L2" s="442"/>
      <c r="M2" s="442"/>
      <c r="N2" s="444" t="s">
        <v>2</v>
      </c>
      <c r="O2" s="442"/>
      <c r="P2" s="442"/>
      <c r="Q2" s="17"/>
      <c r="R2" s="445" t="s">
        <v>3</v>
      </c>
      <c r="S2" s="440"/>
      <c r="T2" s="440"/>
      <c r="U2" s="446" t="s">
        <v>4</v>
      </c>
      <c r="V2" s="440"/>
      <c r="W2" s="440"/>
      <c r="X2" s="447" t="s">
        <v>5</v>
      </c>
      <c r="Y2" s="447"/>
      <c r="Z2" s="447"/>
      <c r="AA2" s="418" t="s">
        <v>656</v>
      </c>
      <c r="AB2" s="439" t="s">
        <v>6</v>
      </c>
      <c r="AC2" s="440"/>
      <c r="AD2" s="440"/>
      <c r="AE2" s="441" t="s">
        <v>795</v>
      </c>
      <c r="AF2" s="442"/>
      <c r="AG2" s="442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</row>
    <row r="3" spans="1:96" s="167" customFormat="1" ht="30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25"/>
      <c r="R3" s="29" t="s">
        <v>12</v>
      </c>
      <c r="S3" s="30" t="s">
        <v>13</v>
      </c>
      <c r="T3" s="30" t="s">
        <v>14</v>
      </c>
      <c r="U3" s="29" t="s">
        <v>12</v>
      </c>
      <c r="V3" s="384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419"/>
      <c r="AB3" s="32" t="s">
        <v>12</v>
      </c>
      <c r="AC3" s="31" t="s">
        <v>13</v>
      </c>
      <c r="AD3" s="31" t="s">
        <v>14</v>
      </c>
      <c r="AE3" s="29" t="s">
        <v>12</v>
      </c>
      <c r="AF3" s="30" t="s">
        <v>13</v>
      </c>
      <c r="AG3" s="30" t="s">
        <v>14</v>
      </c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</row>
    <row r="4" spans="1:96" s="190" customFormat="1" ht="19.5" customHeight="1" x14ac:dyDescent="0.25">
      <c r="A4" s="50">
        <v>0</v>
      </c>
      <c r="B4" s="50">
        <v>153</v>
      </c>
      <c r="C4" s="184"/>
      <c r="D4" s="50">
        <v>88</v>
      </c>
      <c r="E4" s="50">
        <v>1</v>
      </c>
      <c r="F4" s="185" t="s">
        <v>60</v>
      </c>
      <c r="G4" s="51" t="s">
        <v>30</v>
      </c>
      <c r="H4" s="50" t="s">
        <v>61</v>
      </c>
      <c r="I4" s="51">
        <v>223123026</v>
      </c>
      <c r="J4" s="52">
        <v>46296</v>
      </c>
      <c r="K4" s="51">
        <v>83</v>
      </c>
      <c r="L4" s="186">
        <v>1.5</v>
      </c>
      <c r="M4" s="187">
        <v>124.5</v>
      </c>
      <c r="N4" s="51"/>
      <c r="O4" s="186"/>
      <c r="P4" s="186"/>
      <c r="Q4" s="186"/>
      <c r="R4" s="51">
        <f>N4+K4</f>
        <v>83</v>
      </c>
      <c r="S4" s="186">
        <f>O4+L4</f>
        <v>1.5</v>
      </c>
      <c r="T4" s="186">
        <f>S4*R4</f>
        <v>124.5</v>
      </c>
      <c r="U4" s="50"/>
      <c r="V4" s="186">
        <f>S4</f>
        <v>1.5</v>
      </c>
      <c r="W4" s="186">
        <f>V4*U4</f>
        <v>0</v>
      </c>
      <c r="X4" s="51"/>
      <c r="Y4" s="188"/>
      <c r="Z4" s="188"/>
      <c r="AA4" s="420"/>
      <c r="AB4" s="189"/>
      <c r="AC4" s="188"/>
      <c r="AD4" s="188"/>
      <c r="AE4" s="189">
        <f>R4-(U4+X4+AB4)</f>
        <v>83</v>
      </c>
      <c r="AF4" s="186">
        <f>S4</f>
        <v>1.5</v>
      </c>
      <c r="AG4" s="186">
        <f>AF4*AE4</f>
        <v>124.5</v>
      </c>
      <c r="AH4" s="251">
        <f>T4-(W4+Z4+AD4+AG4)</f>
        <v>0</v>
      </c>
    </row>
    <row r="5" spans="1:96" s="190" customFormat="1" ht="22.5" customHeight="1" x14ac:dyDescent="0.25">
      <c r="A5" s="50"/>
      <c r="B5" s="50"/>
      <c r="C5" s="184"/>
      <c r="D5" s="50"/>
      <c r="E5" s="50">
        <v>2</v>
      </c>
      <c r="F5" s="193" t="s">
        <v>90</v>
      </c>
      <c r="G5" s="191" t="s">
        <v>24</v>
      </c>
      <c r="H5" s="191" t="s">
        <v>93</v>
      </c>
      <c r="I5" s="191" t="s">
        <v>94</v>
      </c>
      <c r="J5" s="192">
        <v>46534</v>
      </c>
      <c r="K5" s="51">
        <v>30</v>
      </c>
      <c r="L5" s="186">
        <v>51</v>
      </c>
      <c r="M5" s="187">
        <v>1530</v>
      </c>
      <c r="N5" s="51"/>
      <c r="O5" s="186"/>
      <c r="P5" s="186"/>
      <c r="Q5" s="186"/>
      <c r="R5" s="51">
        <f t="shared" ref="R5:R63" si="0">N5+K5</f>
        <v>30</v>
      </c>
      <c r="S5" s="186">
        <f t="shared" ref="S5:S63" si="1">O5+L5</f>
        <v>51</v>
      </c>
      <c r="T5" s="186">
        <f t="shared" ref="T5:T63" si="2">S5*R5</f>
        <v>1530</v>
      </c>
      <c r="U5" s="50"/>
      <c r="V5" s="186">
        <f t="shared" ref="V5:V63" si="3">S5</f>
        <v>51</v>
      </c>
      <c r="W5" s="186">
        <f t="shared" ref="W5:W63" si="4">V5*U5</f>
        <v>0</v>
      </c>
      <c r="X5" s="51"/>
      <c r="Y5" s="188"/>
      <c r="Z5" s="188"/>
      <c r="AA5" s="420"/>
      <c r="AB5" s="189"/>
      <c r="AC5" s="188"/>
      <c r="AD5" s="188"/>
      <c r="AE5" s="189">
        <f t="shared" ref="AE5:AE63" si="5">R5-(U5+X5+AB5)</f>
        <v>30</v>
      </c>
      <c r="AF5" s="186">
        <f t="shared" ref="AF5:AF63" si="6">S5</f>
        <v>51</v>
      </c>
      <c r="AG5" s="186">
        <f t="shared" ref="AG5:AG63" si="7">AF5*AE5</f>
        <v>1530</v>
      </c>
      <c r="AH5" s="251">
        <f t="shared" ref="AH5:AH63" si="8">T5-(W5+Z5+AD5+AG5)</f>
        <v>0</v>
      </c>
    </row>
    <row r="6" spans="1:96" s="190" customFormat="1" ht="17.25" customHeight="1" x14ac:dyDescent="0.25">
      <c r="A6" s="50"/>
      <c r="B6" s="50"/>
      <c r="C6" s="184"/>
      <c r="D6" s="50"/>
      <c r="E6" s="50">
        <v>3</v>
      </c>
      <c r="F6" s="193" t="s">
        <v>113</v>
      </c>
      <c r="G6" s="191" t="s">
        <v>20</v>
      </c>
      <c r="H6" s="50" t="s">
        <v>114</v>
      </c>
      <c r="I6" s="50">
        <v>338183</v>
      </c>
      <c r="J6" s="194">
        <v>46780</v>
      </c>
      <c r="K6" s="51">
        <v>276</v>
      </c>
      <c r="L6" s="186">
        <v>50</v>
      </c>
      <c r="M6" s="187">
        <v>13800</v>
      </c>
      <c r="N6" s="50"/>
      <c r="O6" s="186"/>
      <c r="P6" s="186"/>
      <c r="Q6" s="186"/>
      <c r="R6" s="51">
        <f t="shared" si="0"/>
        <v>276</v>
      </c>
      <c r="S6" s="186">
        <f t="shared" si="1"/>
        <v>50</v>
      </c>
      <c r="T6" s="186">
        <f t="shared" si="2"/>
        <v>13800</v>
      </c>
      <c r="U6" s="50"/>
      <c r="V6" s="186">
        <f t="shared" si="3"/>
        <v>50</v>
      </c>
      <c r="W6" s="186">
        <f t="shared" si="4"/>
        <v>0</v>
      </c>
      <c r="X6" s="51"/>
      <c r="Y6" s="188"/>
      <c r="Z6" s="188"/>
      <c r="AA6" s="420"/>
      <c r="AB6" s="189"/>
      <c r="AC6" s="188"/>
      <c r="AD6" s="188"/>
      <c r="AE6" s="189">
        <f t="shared" si="5"/>
        <v>276</v>
      </c>
      <c r="AF6" s="186">
        <f t="shared" si="6"/>
        <v>50</v>
      </c>
      <c r="AG6" s="186">
        <f t="shared" si="7"/>
        <v>13800</v>
      </c>
      <c r="AH6" s="251">
        <f t="shared" si="8"/>
        <v>0</v>
      </c>
    </row>
    <row r="7" spans="1:96" s="190" customFormat="1" ht="22.5" customHeight="1" x14ac:dyDescent="0.25">
      <c r="A7" s="50"/>
      <c r="B7" s="50"/>
      <c r="C7" s="184"/>
      <c r="D7" s="50"/>
      <c r="E7" s="50"/>
      <c r="F7" s="195" t="s">
        <v>166</v>
      </c>
      <c r="G7" s="191"/>
      <c r="H7" s="50"/>
      <c r="I7" s="50"/>
      <c r="J7" s="194"/>
      <c r="K7" s="51">
        <v>0</v>
      </c>
      <c r="L7" s="186">
        <v>0</v>
      </c>
      <c r="M7" s="187">
        <v>0</v>
      </c>
      <c r="N7" s="50"/>
      <c r="O7" s="186"/>
      <c r="P7" s="186"/>
      <c r="Q7" s="186"/>
      <c r="R7" s="51">
        <f t="shared" si="0"/>
        <v>0</v>
      </c>
      <c r="S7" s="186">
        <f t="shared" si="1"/>
        <v>0</v>
      </c>
      <c r="T7" s="186">
        <f t="shared" si="2"/>
        <v>0</v>
      </c>
      <c r="U7" s="50"/>
      <c r="V7" s="186">
        <f t="shared" si="3"/>
        <v>0</v>
      </c>
      <c r="W7" s="186">
        <f t="shared" si="4"/>
        <v>0</v>
      </c>
      <c r="X7" s="51"/>
      <c r="Y7" s="188"/>
      <c r="Z7" s="188"/>
      <c r="AA7" s="420"/>
      <c r="AB7" s="189"/>
      <c r="AC7" s="188"/>
      <c r="AD7" s="188"/>
      <c r="AE7" s="189">
        <f t="shared" si="5"/>
        <v>0</v>
      </c>
      <c r="AF7" s="186">
        <f t="shared" si="6"/>
        <v>0</v>
      </c>
      <c r="AG7" s="186">
        <f t="shared" si="7"/>
        <v>0</v>
      </c>
      <c r="AH7" s="251">
        <f t="shared" si="8"/>
        <v>0</v>
      </c>
    </row>
    <row r="8" spans="1:96" s="190" customFormat="1" ht="22.5" customHeight="1" x14ac:dyDescent="0.25">
      <c r="A8" s="50"/>
      <c r="B8" s="50"/>
      <c r="C8" s="184"/>
      <c r="D8" s="50"/>
      <c r="E8" s="50">
        <v>4</v>
      </c>
      <c r="F8" s="196" t="s">
        <v>169</v>
      </c>
      <c r="G8" s="191" t="s">
        <v>20</v>
      </c>
      <c r="H8" s="50" t="s">
        <v>170</v>
      </c>
      <c r="I8" s="50" t="s">
        <v>171</v>
      </c>
      <c r="J8" s="194">
        <v>45684</v>
      </c>
      <c r="K8" s="51">
        <v>386</v>
      </c>
      <c r="L8" s="186">
        <v>51.46</v>
      </c>
      <c r="M8" s="187">
        <v>19863.560000000001</v>
      </c>
      <c r="N8" s="50"/>
      <c r="O8" s="186"/>
      <c r="P8" s="186"/>
      <c r="Q8" s="186"/>
      <c r="R8" s="51">
        <f t="shared" si="0"/>
        <v>386</v>
      </c>
      <c r="S8" s="186">
        <f t="shared" si="1"/>
        <v>51.46</v>
      </c>
      <c r="T8" s="186">
        <f t="shared" si="2"/>
        <v>19863.560000000001</v>
      </c>
      <c r="U8" s="50">
        <v>111</v>
      </c>
      <c r="V8" s="186">
        <f t="shared" si="3"/>
        <v>51.46</v>
      </c>
      <c r="W8" s="186">
        <f t="shared" si="4"/>
        <v>5712.06</v>
      </c>
      <c r="X8" s="51"/>
      <c r="Y8" s="188"/>
      <c r="Z8" s="188"/>
      <c r="AA8" s="420"/>
      <c r="AB8" s="189"/>
      <c r="AC8" s="188"/>
      <c r="AD8" s="188"/>
      <c r="AE8" s="189">
        <f t="shared" si="5"/>
        <v>275</v>
      </c>
      <c r="AF8" s="186">
        <f t="shared" si="6"/>
        <v>51.46</v>
      </c>
      <c r="AG8" s="186">
        <f t="shared" si="7"/>
        <v>14151.5</v>
      </c>
      <c r="AH8" s="251">
        <f t="shared" si="8"/>
        <v>0</v>
      </c>
    </row>
    <row r="9" spans="1:96" s="190" customFormat="1" ht="22.5" customHeight="1" x14ac:dyDescent="0.25">
      <c r="A9" s="50"/>
      <c r="B9" s="50"/>
      <c r="C9" s="184"/>
      <c r="D9" s="50"/>
      <c r="E9" s="50">
        <v>5</v>
      </c>
      <c r="F9" s="196" t="s">
        <v>181</v>
      </c>
      <c r="G9" s="191" t="s">
        <v>20</v>
      </c>
      <c r="H9" s="50" t="s">
        <v>182</v>
      </c>
      <c r="I9" s="50">
        <v>2408601</v>
      </c>
      <c r="J9" s="194">
        <v>45896</v>
      </c>
      <c r="K9" s="51">
        <v>26</v>
      </c>
      <c r="L9" s="186">
        <v>40</v>
      </c>
      <c r="M9" s="187">
        <v>1040</v>
      </c>
      <c r="N9" s="50"/>
      <c r="O9" s="186"/>
      <c r="P9" s="186"/>
      <c r="Q9" s="186"/>
      <c r="R9" s="51">
        <f t="shared" si="0"/>
        <v>26</v>
      </c>
      <c r="S9" s="186">
        <f t="shared" si="1"/>
        <v>40</v>
      </c>
      <c r="T9" s="186">
        <f t="shared" si="2"/>
        <v>1040</v>
      </c>
      <c r="U9" s="50"/>
      <c r="V9" s="186">
        <f t="shared" si="3"/>
        <v>40</v>
      </c>
      <c r="W9" s="186">
        <f t="shared" si="4"/>
        <v>0</v>
      </c>
      <c r="X9" s="51"/>
      <c r="Y9" s="188"/>
      <c r="Z9" s="188"/>
      <c r="AA9" s="420"/>
      <c r="AB9" s="189"/>
      <c r="AC9" s="188"/>
      <c r="AD9" s="188"/>
      <c r="AE9" s="189">
        <f t="shared" si="5"/>
        <v>26</v>
      </c>
      <c r="AF9" s="186">
        <f t="shared" si="6"/>
        <v>40</v>
      </c>
      <c r="AG9" s="186">
        <f t="shared" si="7"/>
        <v>1040</v>
      </c>
      <c r="AH9" s="251">
        <f t="shared" si="8"/>
        <v>0</v>
      </c>
    </row>
    <row r="10" spans="1:96" s="190" customFormat="1" ht="17.25" customHeight="1" x14ac:dyDescent="0.25">
      <c r="A10" s="50"/>
      <c r="B10" s="50"/>
      <c r="C10" s="184"/>
      <c r="D10" s="50"/>
      <c r="E10" s="50"/>
      <c r="F10" s="183" t="s">
        <v>199</v>
      </c>
      <c r="G10" s="191"/>
      <c r="H10" s="50"/>
      <c r="I10" s="50"/>
      <c r="J10" s="194"/>
      <c r="K10" s="51">
        <v>0</v>
      </c>
      <c r="L10" s="186">
        <v>0</v>
      </c>
      <c r="M10" s="187">
        <v>0</v>
      </c>
      <c r="N10" s="50"/>
      <c r="O10" s="186"/>
      <c r="P10" s="186"/>
      <c r="Q10" s="186"/>
      <c r="R10" s="51">
        <f t="shared" si="0"/>
        <v>0</v>
      </c>
      <c r="S10" s="186">
        <f t="shared" si="1"/>
        <v>0</v>
      </c>
      <c r="T10" s="186">
        <f t="shared" si="2"/>
        <v>0</v>
      </c>
      <c r="U10" s="50"/>
      <c r="V10" s="186">
        <f t="shared" si="3"/>
        <v>0</v>
      </c>
      <c r="W10" s="186">
        <f t="shared" si="4"/>
        <v>0</v>
      </c>
      <c r="X10" s="51"/>
      <c r="Y10" s="188"/>
      <c r="Z10" s="188"/>
      <c r="AA10" s="420"/>
      <c r="AB10" s="189"/>
      <c r="AC10" s="188"/>
      <c r="AD10" s="188"/>
      <c r="AE10" s="189">
        <f t="shared" si="5"/>
        <v>0</v>
      </c>
      <c r="AF10" s="186">
        <f t="shared" si="6"/>
        <v>0</v>
      </c>
      <c r="AG10" s="186">
        <f t="shared" si="7"/>
        <v>0</v>
      </c>
      <c r="AH10" s="251">
        <f t="shared" si="8"/>
        <v>0</v>
      </c>
    </row>
    <row r="11" spans="1:96" s="190" customFormat="1" ht="17.25" customHeight="1" x14ac:dyDescent="0.25">
      <c r="A11" s="50"/>
      <c r="B11" s="50"/>
      <c r="C11" s="184"/>
      <c r="D11" s="50"/>
      <c r="E11" s="50">
        <v>6</v>
      </c>
      <c r="F11" s="196" t="s">
        <v>210</v>
      </c>
      <c r="G11" s="191" t="s">
        <v>30</v>
      </c>
      <c r="H11" s="50" t="s">
        <v>211</v>
      </c>
      <c r="I11" s="50">
        <v>240602</v>
      </c>
      <c r="J11" s="194">
        <v>46565</v>
      </c>
      <c r="K11" s="51">
        <v>98</v>
      </c>
      <c r="L11" s="186">
        <v>22.78</v>
      </c>
      <c r="M11" s="187">
        <v>2232.44</v>
      </c>
      <c r="N11" s="50"/>
      <c r="O11" s="186"/>
      <c r="P11" s="186"/>
      <c r="Q11" s="186"/>
      <c r="R11" s="51">
        <f t="shared" si="0"/>
        <v>98</v>
      </c>
      <c r="S11" s="186">
        <f t="shared" si="1"/>
        <v>22.78</v>
      </c>
      <c r="T11" s="186">
        <f t="shared" si="2"/>
        <v>2232.44</v>
      </c>
      <c r="U11" s="50"/>
      <c r="V11" s="186">
        <f t="shared" si="3"/>
        <v>22.78</v>
      </c>
      <c r="W11" s="186">
        <f t="shared" si="4"/>
        <v>0</v>
      </c>
      <c r="X11" s="51"/>
      <c r="Y11" s="188"/>
      <c r="Z11" s="188"/>
      <c r="AA11" s="420"/>
      <c r="AB11" s="189"/>
      <c r="AC11" s="188"/>
      <c r="AD11" s="188"/>
      <c r="AE11" s="189">
        <f t="shared" si="5"/>
        <v>98</v>
      </c>
      <c r="AF11" s="186">
        <f t="shared" si="6"/>
        <v>22.78</v>
      </c>
      <c r="AG11" s="186">
        <f t="shared" si="7"/>
        <v>2232.44</v>
      </c>
      <c r="AH11" s="251">
        <f t="shared" si="8"/>
        <v>0</v>
      </c>
    </row>
    <row r="12" spans="1:96" s="190" customFormat="1" ht="17.25" customHeight="1" x14ac:dyDescent="0.25">
      <c r="A12" s="50"/>
      <c r="B12" s="50"/>
      <c r="C12" s="184"/>
      <c r="D12" s="50"/>
      <c r="E12" s="50">
        <v>7</v>
      </c>
      <c r="F12" s="196" t="s">
        <v>213</v>
      </c>
      <c r="G12" s="191" t="s">
        <v>24</v>
      </c>
      <c r="H12" s="50" t="s">
        <v>173</v>
      </c>
      <c r="I12" s="50">
        <v>679230901</v>
      </c>
      <c r="J12" s="194">
        <v>45926</v>
      </c>
      <c r="K12" s="51">
        <v>12</v>
      </c>
      <c r="L12" s="186">
        <v>29.74</v>
      </c>
      <c r="M12" s="187">
        <v>356.88</v>
      </c>
      <c r="N12" s="50"/>
      <c r="O12" s="186"/>
      <c r="P12" s="186"/>
      <c r="Q12" s="186"/>
      <c r="R12" s="51">
        <f t="shared" si="0"/>
        <v>12</v>
      </c>
      <c r="S12" s="186">
        <f t="shared" si="1"/>
        <v>29.74</v>
      </c>
      <c r="T12" s="186">
        <f t="shared" si="2"/>
        <v>356.88</v>
      </c>
      <c r="U12" s="50">
        <v>12</v>
      </c>
      <c r="V12" s="186">
        <f t="shared" si="3"/>
        <v>29.74</v>
      </c>
      <c r="W12" s="186">
        <f t="shared" si="4"/>
        <v>356.88</v>
      </c>
      <c r="X12" s="51"/>
      <c r="Y12" s="188"/>
      <c r="Z12" s="188"/>
      <c r="AA12" s="420"/>
      <c r="AB12" s="189"/>
      <c r="AC12" s="188"/>
      <c r="AD12" s="188"/>
      <c r="AE12" s="189">
        <f t="shared" si="5"/>
        <v>0</v>
      </c>
      <c r="AF12" s="186">
        <f t="shared" si="6"/>
        <v>29.74</v>
      </c>
      <c r="AG12" s="186">
        <f t="shared" si="7"/>
        <v>0</v>
      </c>
      <c r="AH12" s="251">
        <f t="shared" si="8"/>
        <v>0</v>
      </c>
    </row>
    <row r="13" spans="1:96" s="190" customFormat="1" ht="22.5" customHeight="1" x14ac:dyDescent="0.25">
      <c r="A13" s="50"/>
      <c r="B13" s="50"/>
      <c r="C13" s="184"/>
      <c r="D13" s="50"/>
      <c r="E13" s="50">
        <v>8</v>
      </c>
      <c r="F13" s="196" t="s">
        <v>68</v>
      </c>
      <c r="G13" s="191" t="s">
        <v>24</v>
      </c>
      <c r="H13" s="50" t="s">
        <v>70</v>
      </c>
      <c r="I13" s="50" t="s">
        <v>228</v>
      </c>
      <c r="J13" s="194">
        <v>45956</v>
      </c>
      <c r="K13" s="51">
        <v>1</v>
      </c>
      <c r="L13" s="186">
        <v>98</v>
      </c>
      <c r="M13" s="187">
        <v>98</v>
      </c>
      <c r="N13" s="50"/>
      <c r="O13" s="186"/>
      <c r="P13" s="186"/>
      <c r="Q13" s="186"/>
      <c r="R13" s="51">
        <f t="shared" si="0"/>
        <v>1</v>
      </c>
      <c r="S13" s="186">
        <f t="shared" si="1"/>
        <v>98</v>
      </c>
      <c r="T13" s="186">
        <f t="shared" si="2"/>
        <v>98</v>
      </c>
      <c r="U13" s="50"/>
      <c r="V13" s="186">
        <f t="shared" si="3"/>
        <v>98</v>
      </c>
      <c r="W13" s="186">
        <f t="shared" si="4"/>
        <v>0</v>
      </c>
      <c r="X13" s="51"/>
      <c r="Y13" s="188"/>
      <c r="Z13" s="188"/>
      <c r="AA13" s="420"/>
      <c r="AB13" s="189"/>
      <c r="AC13" s="188"/>
      <c r="AD13" s="188"/>
      <c r="AE13" s="189">
        <f t="shared" si="5"/>
        <v>1</v>
      </c>
      <c r="AF13" s="186">
        <f t="shared" si="6"/>
        <v>98</v>
      </c>
      <c r="AG13" s="186">
        <f t="shared" si="7"/>
        <v>98</v>
      </c>
      <c r="AH13" s="251">
        <f t="shared" si="8"/>
        <v>0</v>
      </c>
    </row>
    <row r="14" spans="1:96" s="190" customFormat="1" ht="18.75" customHeight="1" x14ac:dyDescent="0.25">
      <c r="A14" s="50"/>
      <c r="B14" s="50"/>
      <c r="C14" s="184"/>
      <c r="D14" s="50"/>
      <c r="E14" s="50">
        <v>9</v>
      </c>
      <c r="F14" s="196" t="s">
        <v>83</v>
      </c>
      <c r="G14" s="191" t="s">
        <v>84</v>
      </c>
      <c r="H14" s="50" t="s">
        <v>81</v>
      </c>
      <c r="I14" s="50" t="s">
        <v>257</v>
      </c>
      <c r="J14" s="194">
        <v>45988</v>
      </c>
      <c r="K14" s="51">
        <v>8</v>
      </c>
      <c r="L14" s="186">
        <v>166</v>
      </c>
      <c r="M14" s="187">
        <v>1328</v>
      </c>
      <c r="N14" s="50"/>
      <c r="O14" s="186"/>
      <c r="P14" s="186"/>
      <c r="Q14" s="186"/>
      <c r="R14" s="51">
        <f t="shared" si="0"/>
        <v>8</v>
      </c>
      <c r="S14" s="186">
        <f t="shared" si="1"/>
        <v>166</v>
      </c>
      <c r="T14" s="186">
        <f t="shared" si="2"/>
        <v>1328</v>
      </c>
      <c r="U14" s="50"/>
      <c r="V14" s="186">
        <f t="shared" si="3"/>
        <v>166</v>
      </c>
      <c r="W14" s="186">
        <f t="shared" si="4"/>
        <v>0</v>
      </c>
      <c r="X14" s="51"/>
      <c r="Y14" s="188"/>
      <c r="Z14" s="188"/>
      <c r="AA14" s="420"/>
      <c r="AB14" s="189"/>
      <c r="AC14" s="188"/>
      <c r="AD14" s="188"/>
      <c r="AE14" s="189">
        <f t="shared" si="5"/>
        <v>8</v>
      </c>
      <c r="AF14" s="186">
        <f t="shared" si="6"/>
        <v>166</v>
      </c>
      <c r="AG14" s="186">
        <f t="shared" si="7"/>
        <v>1328</v>
      </c>
      <c r="AH14" s="251">
        <f t="shared" si="8"/>
        <v>0</v>
      </c>
    </row>
    <row r="15" spans="1:96" s="190" customFormat="1" ht="13.5" customHeight="1" x14ac:dyDescent="0.25">
      <c r="A15" s="50"/>
      <c r="B15" s="50"/>
      <c r="C15" s="184"/>
      <c r="D15" s="50"/>
      <c r="E15" s="50"/>
      <c r="F15" s="183" t="s">
        <v>284</v>
      </c>
      <c r="G15" s="191"/>
      <c r="H15" s="50"/>
      <c r="I15" s="50"/>
      <c r="J15" s="194"/>
      <c r="K15" s="51">
        <v>0</v>
      </c>
      <c r="L15" s="186">
        <v>0</v>
      </c>
      <c r="M15" s="187">
        <v>0</v>
      </c>
      <c r="N15" s="51"/>
      <c r="O15" s="186"/>
      <c r="P15" s="186"/>
      <c r="Q15" s="186"/>
      <c r="R15" s="51">
        <f t="shared" si="0"/>
        <v>0</v>
      </c>
      <c r="S15" s="186">
        <f t="shared" si="1"/>
        <v>0</v>
      </c>
      <c r="T15" s="186">
        <f t="shared" si="2"/>
        <v>0</v>
      </c>
      <c r="U15" s="50"/>
      <c r="V15" s="186">
        <f t="shared" si="3"/>
        <v>0</v>
      </c>
      <c r="W15" s="186">
        <f t="shared" si="4"/>
        <v>0</v>
      </c>
      <c r="X15" s="51"/>
      <c r="Y15" s="188"/>
      <c r="Z15" s="188"/>
      <c r="AA15" s="420"/>
      <c r="AB15" s="189"/>
      <c r="AC15" s="188"/>
      <c r="AD15" s="188"/>
      <c r="AE15" s="189">
        <f t="shared" si="5"/>
        <v>0</v>
      </c>
      <c r="AF15" s="186">
        <f t="shared" si="6"/>
        <v>0</v>
      </c>
      <c r="AG15" s="186">
        <f t="shared" si="7"/>
        <v>0</v>
      </c>
      <c r="AH15" s="251">
        <f t="shared" si="8"/>
        <v>0</v>
      </c>
    </row>
    <row r="16" spans="1:96" s="190" customFormat="1" ht="18.75" customHeight="1" x14ac:dyDescent="0.25">
      <c r="A16" s="50"/>
      <c r="B16" s="50"/>
      <c r="C16" s="184"/>
      <c r="D16" s="50"/>
      <c r="E16" s="50">
        <v>10</v>
      </c>
      <c r="F16" s="196" t="s">
        <v>285</v>
      </c>
      <c r="G16" s="191" t="s">
        <v>20</v>
      </c>
      <c r="H16" s="50" t="s">
        <v>286</v>
      </c>
      <c r="I16" s="50">
        <v>2411617</v>
      </c>
      <c r="J16" s="194">
        <v>46718</v>
      </c>
      <c r="K16" s="51">
        <v>220</v>
      </c>
      <c r="L16" s="186">
        <v>51</v>
      </c>
      <c r="M16" s="187">
        <v>11220</v>
      </c>
      <c r="N16" s="51"/>
      <c r="O16" s="186"/>
      <c r="P16" s="186"/>
      <c r="Q16" s="186"/>
      <c r="R16" s="51">
        <f t="shared" si="0"/>
        <v>220</v>
      </c>
      <c r="S16" s="186">
        <f t="shared" si="1"/>
        <v>51</v>
      </c>
      <c r="T16" s="186">
        <f t="shared" si="2"/>
        <v>11220</v>
      </c>
      <c r="U16" s="50"/>
      <c r="V16" s="186">
        <f t="shared" si="3"/>
        <v>51</v>
      </c>
      <c r="W16" s="186">
        <f t="shared" si="4"/>
        <v>0</v>
      </c>
      <c r="X16" s="51"/>
      <c r="Y16" s="188"/>
      <c r="Z16" s="188"/>
      <c r="AA16" s="420"/>
      <c r="AB16" s="189"/>
      <c r="AC16" s="188"/>
      <c r="AD16" s="188"/>
      <c r="AE16" s="189">
        <f t="shared" si="5"/>
        <v>220</v>
      </c>
      <c r="AF16" s="186">
        <f t="shared" si="6"/>
        <v>51</v>
      </c>
      <c r="AG16" s="186">
        <f t="shared" si="7"/>
        <v>11220</v>
      </c>
      <c r="AH16" s="251">
        <f t="shared" si="8"/>
        <v>0</v>
      </c>
    </row>
    <row r="17" spans="1:96" s="190" customFormat="1" ht="18.75" customHeight="1" x14ac:dyDescent="0.25">
      <c r="A17" s="50"/>
      <c r="B17" s="50"/>
      <c r="C17" s="184"/>
      <c r="D17" s="50"/>
      <c r="E17" s="50">
        <v>11</v>
      </c>
      <c r="F17" s="196" t="s">
        <v>289</v>
      </c>
      <c r="G17" s="191" t="s">
        <v>27</v>
      </c>
      <c r="H17" s="50" t="s">
        <v>173</v>
      </c>
      <c r="I17" s="50">
        <v>679230901</v>
      </c>
      <c r="J17" s="194">
        <v>46291</v>
      </c>
      <c r="K17" s="51">
        <v>100</v>
      </c>
      <c r="L17" s="186">
        <v>29</v>
      </c>
      <c r="M17" s="187">
        <v>2900</v>
      </c>
      <c r="N17" s="51"/>
      <c r="O17" s="186"/>
      <c r="P17" s="186"/>
      <c r="Q17" s="186"/>
      <c r="R17" s="51">
        <f t="shared" si="0"/>
        <v>100</v>
      </c>
      <c r="S17" s="186">
        <f t="shared" si="1"/>
        <v>29</v>
      </c>
      <c r="T17" s="186">
        <f t="shared" si="2"/>
        <v>2900</v>
      </c>
      <c r="U17" s="50">
        <v>50</v>
      </c>
      <c r="V17" s="186">
        <f t="shared" si="3"/>
        <v>29</v>
      </c>
      <c r="W17" s="186">
        <f t="shared" si="4"/>
        <v>1450</v>
      </c>
      <c r="X17" s="51"/>
      <c r="Y17" s="188"/>
      <c r="Z17" s="188"/>
      <c r="AA17" s="420"/>
      <c r="AB17" s="189"/>
      <c r="AC17" s="188"/>
      <c r="AD17" s="188"/>
      <c r="AE17" s="189">
        <f t="shared" si="5"/>
        <v>50</v>
      </c>
      <c r="AF17" s="186">
        <f t="shared" si="6"/>
        <v>29</v>
      </c>
      <c r="AG17" s="186">
        <f t="shared" si="7"/>
        <v>1450</v>
      </c>
      <c r="AH17" s="251">
        <f t="shared" si="8"/>
        <v>0</v>
      </c>
    </row>
    <row r="18" spans="1:96" s="190" customFormat="1" ht="13.5" customHeight="1" x14ac:dyDescent="0.25">
      <c r="A18" s="50"/>
      <c r="B18" s="50"/>
      <c r="C18" s="184"/>
      <c r="D18" s="50"/>
      <c r="E18" s="50"/>
      <c r="F18" s="183" t="s">
        <v>284</v>
      </c>
      <c r="G18" s="191"/>
      <c r="H18" s="50"/>
      <c r="I18" s="50"/>
      <c r="J18" s="194"/>
      <c r="K18" s="51">
        <v>0</v>
      </c>
      <c r="L18" s="186">
        <v>0</v>
      </c>
      <c r="M18" s="187">
        <v>0</v>
      </c>
      <c r="N18" s="51"/>
      <c r="O18" s="186"/>
      <c r="P18" s="186"/>
      <c r="Q18" s="186"/>
      <c r="R18" s="51">
        <f t="shared" si="0"/>
        <v>0</v>
      </c>
      <c r="S18" s="186">
        <f t="shared" si="1"/>
        <v>0</v>
      </c>
      <c r="T18" s="186">
        <f t="shared" si="2"/>
        <v>0</v>
      </c>
      <c r="U18" s="50"/>
      <c r="V18" s="186">
        <f t="shared" si="3"/>
        <v>0</v>
      </c>
      <c r="W18" s="186">
        <f t="shared" si="4"/>
        <v>0</v>
      </c>
      <c r="X18" s="51"/>
      <c r="Y18" s="188"/>
      <c r="Z18" s="188"/>
      <c r="AA18" s="420"/>
      <c r="AB18" s="189"/>
      <c r="AC18" s="188"/>
      <c r="AD18" s="188"/>
      <c r="AE18" s="189">
        <f t="shared" si="5"/>
        <v>0</v>
      </c>
      <c r="AF18" s="186">
        <f t="shared" si="6"/>
        <v>0</v>
      </c>
      <c r="AG18" s="186">
        <f t="shared" si="7"/>
        <v>0</v>
      </c>
      <c r="AH18" s="251">
        <f t="shared" si="8"/>
        <v>0</v>
      </c>
    </row>
    <row r="19" spans="1:96" s="190" customFormat="1" ht="18.75" customHeight="1" x14ac:dyDescent="0.25">
      <c r="A19" s="50"/>
      <c r="B19" s="50"/>
      <c r="C19" s="184"/>
      <c r="D19" s="50"/>
      <c r="E19" s="50">
        <v>12</v>
      </c>
      <c r="F19" s="196" t="s">
        <v>192</v>
      </c>
      <c r="G19" s="191" t="s">
        <v>24</v>
      </c>
      <c r="H19" s="50" t="s">
        <v>317</v>
      </c>
      <c r="I19" s="50" t="s">
        <v>318</v>
      </c>
      <c r="J19" s="194">
        <v>46748</v>
      </c>
      <c r="K19" s="51">
        <v>130</v>
      </c>
      <c r="L19" s="186">
        <v>43</v>
      </c>
      <c r="M19" s="187">
        <v>5590</v>
      </c>
      <c r="N19" s="51"/>
      <c r="O19" s="186"/>
      <c r="P19" s="186"/>
      <c r="Q19" s="186"/>
      <c r="R19" s="51">
        <f t="shared" si="0"/>
        <v>130</v>
      </c>
      <c r="S19" s="186">
        <f t="shared" si="1"/>
        <v>43</v>
      </c>
      <c r="T19" s="186">
        <f t="shared" si="2"/>
        <v>5590</v>
      </c>
      <c r="U19" s="50"/>
      <c r="V19" s="186">
        <f t="shared" si="3"/>
        <v>43</v>
      </c>
      <c r="W19" s="186">
        <f t="shared" si="4"/>
        <v>0</v>
      </c>
      <c r="X19" s="51"/>
      <c r="Y19" s="188"/>
      <c r="Z19" s="188"/>
      <c r="AA19" s="420"/>
      <c r="AB19" s="189"/>
      <c r="AC19" s="188"/>
      <c r="AD19" s="188"/>
      <c r="AE19" s="189">
        <f t="shared" si="5"/>
        <v>130</v>
      </c>
      <c r="AF19" s="186">
        <f t="shared" si="6"/>
        <v>43</v>
      </c>
      <c r="AG19" s="186">
        <f t="shared" si="7"/>
        <v>5590</v>
      </c>
      <c r="AH19" s="251">
        <f t="shared" si="8"/>
        <v>0</v>
      </c>
    </row>
    <row r="20" spans="1:96" s="190" customFormat="1" ht="15" customHeight="1" x14ac:dyDescent="0.25">
      <c r="A20" s="50"/>
      <c r="B20" s="50"/>
      <c r="C20" s="184"/>
      <c r="D20" s="50"/>
      <c r="E20" s="50"/>
      <c r="F20" s="183" t="s">
        <v>351</v>
      </c>
      <c r="G20" s="191"/>
      <c r="H20" s="50"/>
      <c r="I20" s="50"/>
      <c r="J20" s="194"/>
      <c r="K20" s="51">
        <v>0</v>
      </c>
      <c r="L20" s="186">
        <v>0</v>
      </c>
      <c r="M20" s="187">
        <v>0</v>
      </c>
      <c r="N20" s="51"/>
      <c r="O20" s="186"/>
      <c r="P20" s="186"/>
      <c r="Q20" s="186"/>
      <c r="R20" s="51">
        <f t="shared" si="0"/>
        <v>0</v>
      </c>
      <c r="S20" s="186">
        <f t="shared" si="1"/>
        <v>0</v>
      </c>
      <c r="T20" s="186">
        <f t="shared" si="2"/>
        <v>0</v>
      </c>
      <c r="U20" s="50"/>
      <c r="V20" s="186">
        <f t="shared" si="3"/>
        <v>0</v>
      </c>
      <c r="W20" s="186">
        <f t="shared" si="4"/>
        <v>0</v>
      </c>
      <c r="X20" s="51"/>
      <c r="Y20" s="188"/>
      <c r="Z20" s="188"/>
      <c r="AA20" s="420"/>
      <c r="AB20" s="189"/>
      <c r="AC20" s="188"/>
      <c r="AD20" s="188"/>
      <c r="AE20" s="189">
        <f t="shared" si="5"/>
        <v>0</v>
      </c>
      <c r="AF20" s="186">
        <f t="shared" si="6"/>
        <v>0</v>
      </c>
      <c r="AG20" s="186">
        <f t="shared" si="7"/>
        <v>0</v>
      </c>
      <c r="AH20" s="251">
        <f t="shared" si="8"/>
        <v>0</v>
      </c>
    </row>
    <row r="21" spans="1:96" s="190" customFormat="1" ht="22.5" customHeight="1" x14ac:dyDescent="0.25">
      <c r="A21" s="50"/>
      <c r="B21" s="50"/>
      <c r="C21" s="184"/>
      <c r="D21" s="50"/>
      <c r="E21" s="50">
        <v>13</v>
      </c>
      <c r="F21" s="196" t="s">
        <v>361</v>
      </c>
      <c r="G21" s="191" t="s">
        <v>362</v>
      </c>
      <c r="H21" s="50" t="s">
        <v>173</v>
      </c>
      <c r="I21" s="50">
        <v>679240201</v>
      </c>
      <c r="J21" s="194">
        <v>45715</v>
      </c>
      <c r="K21" s="51">
        <v>150</v>
      </c>
      <c r="L21" s="186">
        <v>29</v>
      </c>
      <c r="M21" s="187">
        <v>4350</v>
      </c>
      <c r="N21" s="51"/>
      <c r="O21" s="186"/>
      <c r="P21" s="186"/>
      <c r="Q21" s="186"/>
      <c r="R21" s="51">
        <f t="shared" si="0"/>
        <v>150</v>
      </c>
      <c r="S21" s="186">
        <f t="shared" si="1"/>
        <v>29</v>
      </c>
      <c r="T21" s="186">
        <f t="shared" si="2"/>
        <v>4350</v>
      </c>
      <c r="U21" s="50"/>
      <c r="V21" s="186">
        <f t="shared" si="3"/>
        <v>29</v>
      </c>
      <c r="W21" s="186">
        <f t="shared" si="4"/>
        <v>0</v>
      </c>
      <c r="X21" s="51"/>
      <c r="Y21" s="188"/>
      <c r="Z21" s="188"/>
      <c r="AA21" s="420"/>
      <c r="AB21" s="189"/>
      <c r="AC21" s="188"/>
      <c r="AD21" s="188"/>
      <c r="AE21" s="189">
        <f t="shared" si="5"/>
        <v>150</v>
      </c>
      <c r="AF21" s="186">
        <f t="shared" si="6"/>
        <v>29</v>
      </c>
      <c r="AG21" s="186">
        <f t="shared" si="7"/>
        <v>4350</v>
      </c>
      <c r="AH21" s="251">
        <f t="shared" si="8"/>
        <v>0</v>
      </c>
    </row>
    <row r="22" spans="1:96" s="190" customFormat="1" ht="16.5" customHeight="1" x14ac:dyDescent="0.25">
      <c r="A22" s="50"/>
      <c r="B22" s="50"/>
      <c r="C22" s="184"/>
      <c r="D22" s="50"/>
      <c r="E22" s="50">
        <v>14</v>
      </c>
      <c r="F22" s="196" t="s">
        <v>387</v>
      </c>
      <c r="G22" s="191" t="s">
        <v>362</v>
      </c>
      <c r="H22" s="50" t="s">
        <v>91</v>
      </c>
      <c r="I22" s="50" t="s">
        <v>388</v>
      </c>
      <c r="J22" s="194">
        <v>46748</v>
      </c>
      <c r="K22" s="51">
        <v>50</v>
      </c>
      <c r="L22" s="186">
        <v>78</v>
      </c>
      <c r="M22" s="187">
        <v>3900</v>
      </c>
      <c r="N22" s="51"/>
      <c r="O22" s="186"/>
      <c r="P22" s="186"/>
      <c r="Q22" s="186"/>
      <c r="R22" s="51">
        <f t="shared" si="0"/>
        <v>50</v>
      </c>
      <c r="S22" s="186">
        <f t="shared" si="1"/>
        <v>78</v>
      </c>
      <c r="T22" s="186">
        <f t="shared" si="2"/>
        <v>3900</v>
      </c>
      <c r="U22" s="50"/>
      <c r="V22" s="186">
        <f t="shared" si="3"/>
        <v>78</v>
      </c>
      <c r="W22" s="186">
        <f t="shared" si="4"/>
        <v>0</v>
      </c>
      <c r="X22" s="51"/>
      <c r="Y22" s="188"/>
      <c r="Z22" s="188"/>
      <c r="AA22" s="420"/>
      <c r="AB22" s="189"/>
      <c r="AC22" s="188"/>
      <c r="AD22" s="188"/>
      <c r="AE22" s="189">
        <f t="shared" si="5"/>
        <v>50</v>
      </c>
      <c r="AF22" s="186">
        <f t="shared" si="6"/>
        <v>78</v>
      </c>
      <c r="AG22" s="186">
        <f t="shared" si="7"/>
        <v>3900</v>
      </c>
      <c r="AH22" s="251">
        <f t="shared" si="8"/>
        <v>0</v>
      </c>
    </row>
    <row r="23" spans="1:96" s="190" customFormat="1" ht="15.75" customHeight="1" x14ac:dyDescent="0.25">
      <c r="A23" s="50"/>
      <c r="B23" s="50"/>
      <c r="C23" s="184"/>
      <c r="D23" s="50"/>
      <c r="E23" s="50">
        <v>15</v>
      </c>
      <c r="F23" s="196" t="s">
        <v>389</v>
      </c>
      <c r="G23" s="191" t="s">
        <v>362</v>
      </c>
      <c r="H23" s="50" t="s">
        <v>390</v>
      </c>
      <c r="I23" s="50" t="s">
        <v>391</v>
      </c>
      <c r="J23" s="194">
        <v>46382</v>
      </c>
      <c r="K23" s="51">
        <v>20</v>
      </c>
      <c r="L23" s="186">
        <v>450</v>
      </c>
      <c r="M23" s="187">
        <v>9000</v>
      </c>
      <c r="N23" s="51"/>
      <c r="O23" s="186"/>
      <c r="P23" s="186"/>
      <c r="Q23" s="186"/>
      <c r="R23" s="51">
        <f t="shared" si="0"/>
        <v>20</v>
      </c>
      <c r="S23" s="186">
        <f t="shared" si="1"/>
        <v>450</v>
      </c>
      <c r="T23" s="186">
        <f t="shared" si="2"/>
        <v>9000</v>
      </c>
      <c r="U23" s="50">
        <v>10</v>
      </c>
      <c r="V23" s="186">
        <f t="shared" si="3"/>
        <v>450</v>
      </c>
      <c r="W23" s="186">
        <f t="shared" si="4"/>
        <v>4500</v>
      </c>
      <c r="X23" s="51"/>
      <c r="Y23" s="188"/>
      <c r="Z23" s="188"/>
      <c r="AA23" s="420"/>
      <c r="AB23" s="189"/>
      <c r="AC23" s="188"/>
      <c r="AD23" s="188"/>
      <c r="AE23" s="189">
        <f t="shared" si="5"/>
        <v>10</v>
      </c>
      <c r="AF23" s="186">
        <f t="shared" si="6"/>
        <v>450</v>
      </c>
      <c r="AG23" s="186">
        <f t="shared" si="7"/>
        <v>4500</v>
      </c>
      <c r="AH23" s="251">
        <f t="shared" si="8"/>
        <v>0</v>
      </c>
    </row>
    <row r="24" spans="1:96" s="190" customFormat="1" ht="15.75" customHeight="1" x14ac:dyDescent="0.25">
      <c r="A24" s="184"/>
      <c r="B24" s="184">
        <f>SUM(B4:B4)</f>
        <v>153</v>
      </c>
      <c r="C24" s="184"/>
      <c r="D24" s="50"/>
      <c r="E24" s="50">
        <v>16</v>
      </c>
      <c r="F24" s="185" t="s">
        <v>395</v>
      </c>
      <c r="G24" s="50" t="s">
        <v>396</v>
      </c>
      <c r="H24" s="50" t="s">
        <v>397</v>
      </c>
      <c r="I24" s="51" t="s">
        <v>398</v>
      </c>
      <c r="J24" s="198">
        <v>46784</v>
      </c>
      <c r="K24" s="51">
        <v>106</v>
      </c>
      <c r="L24" s="186">
        <v>18</v>
      </c>
      <c r="M24" s="187">
        <v>1908</v>
      </c>
      <c r="N24" s="188"/>
      <c r="O24" s="186"/>
      <c r="P24" s="186"/>
      <c r="Q24" s="186"/>
      <c r="R24" s="51">
        <f t="shared" si="0"/>
        <v>106</v>
      </c>
      <c r="S24" s="186">
        <f t="shared" si="1"/>
        <v>18</v>
      </c>
      <c r="T24" s="186">
        <f t="shared" si="2"/>
        <v>1908</v>
      </c>
      <c r="U24" s="51">
        <v>34</v>
      </c>
      <c r="V24" s="186">
        <f t="shared" si="3"/>
        <v>18</v>
      </c>
      <c r="W24" s="186">
        <f t="shared" si="4"/>
        <v>612</v>
      </c>
      <c r="X24" s="188"/>
      <c r="Y24" s="188"/>
      <c r="Z24" s="188"/>
      <c r="AA24" s="420"/>
      <c r="AB24" s="188"/>
      <c r="AC24" s="188"/>
      <c r="AD24" s="188"/>
      <c r="AE24" s="189">
        <f t="shared" si="5"/>
        <v>72</v>
      </c>
      <c r="AF24" s="186">
        <f t="shared" si="6"/>
        <v>18</v>
      </c>
      <c r="AG24" s="186">
        <f t="shared" si="7"/>
        <v>1296</v>
      </c>
      <c r="AH24" s="251">
        <f t="shared" si="8"/>
        <v>0</v>
      </c>
    </row>
    <row r="25" spans="1:96" s="190" customFormat="1" ht="15.75" customHeight="1" x14ac:dyDescent="0.25">
      <c r="A25" s="184"/>
      <c r="B25" s="184"/>
      <c r="C25" s="184"/>
      <c r="D25" s="51"/>
      <c r="E25" s="50">
        <v>17</v>
      </c>
      <c r="F25" s="185" t="s">
        <v>402</v>
      </c>
      <c r="G25" s="51" t="s">
        <v>362</v>
      </c>
      <c r="H25" s="50" t="s">
        <v>403</v>
      </c>
      <c r="I25" s="51" t="s">
        <v>404</v>
      </c>
      <c r="J25" s="199">
        <v>46692</v>
      </c>
      <c r="K25" s="51">
        <v>182</v>
      </c>
      <c r="L25" s="186">
        <v>24</v>
      </c>
      <c r="M25" s="187">
        <v>4368</v>
      </c>
      <c r="N25" s="51"/>
      <c r="O25" s="186"/>
      <c r="P25" s="186"/>
      <c r="Q25" s="186"/>
      <c r="R25" s="51">
        <f t="shared" si="0"/>
        <v>182</v>
      </c>
      <c r="S25" s="186">
        <f t="shared" si="1"/>
        <v>24</v>
      </c>
      <c r="T25" s="186">
        <f t="shared" si="2"/>
        <v>4368</v>
      </c>
      <c r="U25" s="51">
        <v>107</v>
      </c>
      <c r="V25" s="186">
        <f t="shared" si="3"/>
        <v>24</v>
      </c>
      <c r="W25" s="186">
        <f t="shared" si="4"/>
        <v>2568</v>
      </c>
      <c r="X25" s="188"/>
      <c r="Y25" s="188"/>
      <c r="Z25" s="188"/>
      <c r="AA25" s="420"/>
      <c r="AB25" s="188"/>
      <c r="AC25" s="188"/>
      <c r="AD25" s="188"/>
      <c r="AE25" s="189">
        <f t="shared" si="5"/>
        <v>75</v>
      </c>
      <c r="AF25" s="186">
        <f t="shared" si="6"/>
        <v>24</v>
      </c>
      <c r="AG25" s="186">
        <f t="shared" si="7"/>
        <v>1800</v>
      </c>
      <c r="AH25" s="251">
        <f t="shared" si="8"/>
        <v>0</v>
      </c>
    </row>
    <row r="26" spans="1:96" s="190" customFormat="1" ht="15.75" customHeight="1" x14ac:dyDescent="0.25">
      <c r="A26" s="184"/>
      <c r="B26" s="184"/>
      <c r="C26" s="184"/>
      <c r="D26" s="51"/>
      <c r="E26" s="50">
        <v>18</v>
      </c>
      <c r="F26" s="185" t="s">
        <v>410</v>
      </c>
      <c r="G26" s="51" t="s">
        <v>408</v>
      </c>
      <c r="H26" s="50" t="s">
        <v>315</v>
      </c>
      <c r="I26" s="51" t="s">
        <v>411</v>
      </c>
      <c r="J26" s="199">
        <v>46692</v>
      </c>
      <c r="K26" s="51">
        <v>1</v>
      </c>
      <c r="L26" s="186">
        <v>22</v>
      </c>
      <c r="M26" s="187">
        <v>22</v>
      </c>
      <c r="N26" s="51"/>
      <c r="O26" s="186"/>
      <c r="P26" s="186"/>
      <c r="Q26" s="186"/>
      <c r="R26" s="51">
        <f t="shared" si="0"/>
        <v>1</v>
      </c>
      <c r="S26" s="186">
        <f t="shared" si="1"/>
        <v>22</v>
      </c>
      <c r="T26" s="186">
        <f t="shared" si="2"/>
        <v>22</v>
      </c>
      <c r="U26" s="51"/>
      <c r="V26" s="186">
        <f t="shared" si="3"/>
        <v>22</v>
      </c>
      <c r="W26" s="186">
        <f t="shared" si="4"/>
        <v>0</v>
      </c>
      <c r="X26" s="188"/>
      <c r="Y26" s="188"/>
      <c r="Z26" s="188"/>
      <c r="AA26" s="420"/>
      <c r="AB26" s="188"/>
      <c r="AC26" s="188"/>
      <c r="AD26" s="188"/>
      <c r="AE26" s="189">
        <f t="shared" si="5"/>
        <v>1</v>
      </c>
      <c r="AF26" s="186">
        <f t="shared" si="6"/>
        <v>22</v>
      </c>
      <c r="AG26" s="186">
        <f t="shared" si="7"/>
        <v>22</v>
      </c>
      <c r="AH26" s="251">
        <f t="shared" si="8"/>
        <v>0</v>
      </c>
    </row>
    <row r="27" spans="1:96" s="190" customFormat="1" ht="22.5" customHeight="1" x14ac:dyDescent="0.25">
      <c r="A27" s="184"/>
      <c r="B27" s="184"/>
      <c r="C27" s="184"/>
      <c r="D27" s="51"/>
      <c r="E27" s="50">
        <v>19</v>
      </c>
      <c r="F27" s="185" t="s">
        <v>422</v>
      </c>
      <c r="G27" s="51" t="s">
        <v>362</v>
      </c>
      <c r="H27" s="50" t="s">
        <v>423</v>
      </c>
      <c r="I27" s="51">
        <v>2410147</v>
      </c>
      <c r="J27" s="199">
        <v>46661</v>
      </c>
      <c r="K27" s="51">
        <v>70</v>
      </c>
      <c r="L27" s="186">
        <v>42</v>
      </c>
      <c r="M27" s="187">
        <v>2940</v>
      </c>
      <c r="N27" s="51"/>
      <c r="O27" s="186"/>
      <c r="P27" s="186"/>
      <c r="Q27" s="186"/>
      <c r="R27" s="51">
        <f t="shared" si="0"/>
        <v>70</v>
      </c>
      <c r="S27" s="186">
        <f t="shared" si="1"/>
        <v>42</v>
      </c>
      <c r="T27" s="186">
        <f t="shared" si="2"/>
        <v>2940</v>
      </c>
      <c r="U27" s="51">
        <v>10</v>
      </c>
      <c r="V27" s="186">
        <f t="shared" si="3"/>
        <v>42</v>
      </c>
      <c r="W27" s="186">
        <f t="shared" si="4"/>
        <v>420</v>
      </c>
      <c r="X27" s="188"/>
      <c r="Y27" s="188"/>
      <c r="Z27" s="188"/>
      <c r="AA27" s="420"/>
      <c r="AB27" s="188"/>
      <c r="AC27" s="188"/>
      <c r="AD27" s="188"/>
      <c r="AE27" s="189">
        <f t="shared" si="5"/>
        <v>60</v>
      </c>
      <c r="AF27" s="186">
        <f t="shared" si="6"/>
        <v>42</v>
      </c>
      <c r="AG27" s="186">
        <f t="shared" si="7"/>
        <v>2520</v>
      </c>
      <c r="AH27" s="251">
        <f t="shared" si="8"/>
        <v>0</v>
      </c>
    </row>
    <row r="28" spans="1:96" s="190" customFormat="1" ht="15.75" customHeight="1" x14ac:dyDescent="0.25">
      <c r="A28" s="184"/>
      <c r="B28" s="184"/>
      <c r="C28" s="184"/>
      <c r="D28" s="51"/>
      <c r="E28" s="50">
        <v>20</v>
      </c>
      <c r="F28" s="185" t="s">
        <v>436</v>
      </c>
      <c r="G28" s="51" t="s">
        <v>362</v>
      </c>
      <c r="H28" s="50" t="s">
        <v>50</v>
      </c>
      <c r="I28" s="51">
        <v>240146</v>
      </c>
      <c r="J28" s="199">
        <v>46388</v>
      </c>
      <c r="K28" s="51">
        <v>30</v>
      </c>
      <c r="L28" s="186">
        <v>125</v>
      </c>
      <c r="M28" s="187">
        <v>3750</v>
      </c>
      <c r="N28" s="51"/>
      <c r="O28" s="186"/>
      <c r="P28" s="186"/>
      <c r="Q28" s="186"/>
      <c r="R28" s="51">
        <f t="shared" si="0"/>
        <v>30</v>
      </c>
      <c r="S28" s="186">
        <f t="shared" si="1"/>
        <v>125</v>
      </c>
      <c r="T28" s="186">
        <f t="shared" si="2"/>
        <v>3750</v>
      </c>
      <c r="U28" s="51">
        <v>5</v>
      </c>
      <c r="V28" s="186">
        <f t="shared" si="3"/>
        <v>125</v>
      </c>
      <c r="W28" s="186">
        <f t="shared" si="4"/>
        <v>625</v>
      </c>
      <c r="X28" s="188"/>
      <c r="Y28" s="188"/>
      <c r="Z28" s="188"/>
      <c r="AA28" s="420"/>
      <c r="AB28" s="188"/>
      <c r="AC28" s="188"/>
      <c r="AD28" s="188"/>
      <c r="AE28" s="189">
        <f t="shared" si="5"/>
        <v>25</v>
      </c>
      <c r="AF28" s="186">
        <f t="shared" si="6"/>
        <v>125</v>
      </c>
      <c r="AG28" s="186">
        <f t="shared" si="7"/>
        <v>3125</v>
      </c>
      <c r="AH28" s="251">
        <f t="shared" si="8"/>
        <v>0</v>
      </c>
    </row>
    <row r="29" spans="1:96" s="190" customFormat="1" ht="15.75" customHeight="1" x14ac:dyDescent="0.25">
      <c r="A29" s="184"/>
      <c r="B29" s="184"/>
      <c r="C29" s="184"/>
      <c r="D29" s="51"/>
      <c r="E29" s="50">
        <v>21</v>
      </c>
      <c r="F29" s="185" t="s">
        <v>437</v>
      </c>
      <c r="G29" s="51" t="s">
        <v>438</v>
      </c>
      <c r="H29" s="50" t="s">
        <v>81</v>
      </c>
      <c r="I29" s="51" t="s">
        <v>439</v>
      </c>
      <c r="J29" s="199">
        <v>46844</v>
      </c>
      <c r="K29" s="51">
        <v>30</v>
      </c>
      <c r="L29" s="186">
        <v>165</v>
      </c>
      <c r="M29" s="187">
        <v>4950</v>
      </c>
      <c r="N29" s="51"/>
      <c r="O29" s="186"/>
      <c r="P29" s="186"/>
      <c r="Q29" s="186"/>
      <c r="R29" s="51">
        <f t="shared" si="0"/>
        <v>30</v>
      </c>
      <c r="S29" s="186">
        <f t="shared" si="1"/>
        <v>165</v>
      </c>
      <c r="T29" s="186">
        <f t="shared" si="2"/>
        <v>4950</v>
      </c>
      <c r="U29" s="51"/>
      <c r="V29" s="186">
        <f t="shared" si="3"/>
        <v>165</v>
      </c>
      <c r="W29" s="186">
        <f t="shared" si="4"/>
        <v>0</v>
      </c>
      <c r="X29" s="188"/>
      <c r="Y29" s="188"/>
      <c r="Z29" s="188"/>
      <c r="AA29" s="420"/>
      <c r="AB29" s="188"/>
      <c r="AC29" s="188"/>
      <c r="AD29" s="188"/>
      <c r="AE29" s="189">
        <f t="shared" si="5"/>
        <v>30</v>
      </c>
      <c r="AF29" s="186">
        <f t="shared" si="6"/>
        <v>165</v>
      </c>
      <c r="AG29" s="186">
        <f t="shared" si="7"/>
        <v>4950</v>
      </c>
      <c r="AH29" s="251">
        <f t="shared" si="8"/>
        <v>0</v>
      </c>
    </row>
    <row r="30" spans="1:96" s="190" customFormat="1" ht="15.75" customHeight="1" x14ac:dyDescent="0.25">
      <c r="A30" s="184"/>
      <c r="B30" s="184"/>
      <c r="C30" s="184"/>
      <c r="D30" s="51"/>
      <c r="E30" s="50"/>
      <c r="F30" s="185"/>
      <c r="G30" s="51"/>
      <c r="H30" s="50"/>
      <c r="I30" s="51"/>
      <c r="J30" s="199"/>
      <c r="K30" s="51"/>
      <c r="L30" s="186"/>
      <c r="M30" s="187"/>
      <c r="N30" s="51"/>
      <c r="O30" s="186"/>
      <c r="P30" s="186"/>
      <c r="Q30" s="186"/>
      <c r="R30" s="51"/>
      <c r="S30" s="186"/>
      <c r="T30" s="186"/>
      <c r="U30" s="51"/>
      <c r="V30" s="186"/>
      <c r="W30" s="186"/>
      <c r="X30" s="188"/>
      <c r="Y30" s="188"/>
      <c r="Z30" s="188"/>
      <c r="AA30" s="420"/>
      <c r="AB30" s="188"/>
      <c r="AC30" s="188"/>
      <c r="AD30" s="188"/>
      <c r="AE30" s="189"/>
      <c r="AF30" s="186"/>
      <c r="AG30" s="186"/>
      <c r="AH30" s="251"/>
    </row>
    <row r="31" spans="1:96" s="162" customFormat="1" ht="36.950000000000003" customHeight="1" x14ac:dyDescent="0.25">
      <c r="A31" s="152"/>
      <c r="B31" s="152"/>
      <c r="C31" s="152"/>
      <c r="D31" s="15"/>
      <c r="E31" s="15"/>
      <c r="F31" s="442" t="s">
        <v>796</v>
      </c>
      <c r="G31" s="443"/>
      <c r="H31" s="443"/>
      <c r="I31" s="443"/>
      <c r="J31" s="16"/>
      <c r="K31" s="441" t="s">
        <v>773</v>
      </c>
      <c r="L31" s="442"/>
      <c r="M31" s="442"/>
      <c r="N31" s="444" t="s">
        <v>2</v>
      </c>
      <c r="O31" s="442"/>
      <c r="P31" s="442"/>
      <c r="Q31" s="17"/>
      <c r="R31" s="445" t="s">
        <v>3</v>
      </c>
      <c r="S31" s="440"/>
      <c r="T31" s="440"/>
      <c r="U31" s="446" t="s">
        <v>4</v>
      </c>
      <c r="V31" s="440"/>
      <c r="W31" s="440"/>
      <c r="X31" s="447" t="s">
        <v>5</v>
      </c>
      <c r="Y31" s="447"/>
      <c r="Z31" s="447"/>
      <c r="AA31" s="418" t="s">
        <v>656</v>
      </c>
      <c r="AB31" s="439" t="s">
        <v>6</v>
      </c>
      <c r="AC31" s="440"/>
      <c r="AD31" s="440"/>
      <c r="AE31" s="441" t="s">
        <v>795</v>
      </c>
      <c r="AF31" s="442"/>
      <c r="AG31" s="442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</row>
    <row r="32" spans="1:96" s="167" customFormat="1" ht="30" customHeight="1" x14ac:dyDescent="0.25">
      <c r="A32" s="164"/>
      <c r="B32" s="164"/>
      <c r="C32" s="164"/>
      <c r="D32" s="20"/>
      <c r="E32" s="20"/>
      <c r="F32" s="21" t="s">
        <v>7</v>
      </c>
      <c r="G32" s="144" t="s">
        <v>8</v>
      </c>
      <c r="H32" s="23" t="s">
        <v>9</v>
      </c>
      <c r="I32" s="20" t="s">
        <v>10</v>
      </c>
      <c r="J32" s="24" t="s">
        <v>11</v>
      </c>
      <c r="K32" s="20" t="s">
        <v>12</v>
      </c>
      <c r="L32" s="25" t="s">
        <v>13</v>
      </c>
      <c r="M32" s="169" t="s">
        <v>14</v>
      </c>
      <c r="N32" s="20" t="s">
        <v>12</v>
      </c>
      <c r="O32" s="25" t="s">
        <v>13</v>
      </c>
      <c r="P32" s="25" t="s">
        <v>14</v>
      </c>
      <c r="Q32" s="25"/>
      <c r="R32" s="29" t="s">
        <v>12</v>
      </c>
      <c r="S32" s="30" t="s">
        <v>13</v>
      </c>
      <c r="T32" s="30" t="s">
        <v>14</v>
      </c>
      <c r="U32" s="29" t="s">
        <v>12</v>
      </c>
      <c r="V32" s="384" t="s">
        <v>13</v>
      </c>
      <c r="W32" s="30" t="s">
        <v>14</v>
      </c>
      <c r="X32" s="31" t="s">
        <v>12</v>
      </c>
      <c r="Y32" s="31" t="s">
        <v>13</v>
      </c>
      <c r="Z32" s="31" t="s">
        <v>14</v>
      </c>
      <c r="AA32" s="419"/>
      <c r="AB32" s="32" t="s">
        <v>12</v>
      </c>
      <c r="AC32" s="31" t="s">
        <v>13</v>
      </c>
      <c r="AD32" s="31" t="s">
        <v>14</v>
      </c>
      <c r="AE32" s="29" t="s">
        <v>12</v>
      </c>
      <c r="AF32" s="30" t="s">
        <v>13</v>
      </c>
      <c r="AG32" s="30" t="s">
        <v>14</v>
      </c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</row>
    <row r="33" spans="1:34" s="190" customFormat="1" ht="15.75" customHeight="1" x14ac:dyDescent="0.25">
      <c r="A33" s="184"/>
      <c r="B33" s="184"/>
      <c r="C33" s="184"/>
      <c r="D33" s="51"/>
      <c r="E33" s="50">
        <v>22</v>
      </c>
      <c r="F33" s="185" t="s">
        <v>440</v>
      </c>
      <c r="G33" s="51" t="s">
        <v>441</v>
      </c>
      <c r="H33" s="50" t="s">
        <v>442</v>
      </c>
      <c r="I33" s="51" t="s">
        <v>443</v>
      </c>
      <c r="J33" s="200">
        <v>46018</v>
      </c>
      <c r="K33" s="51">
        <v>1</v>
      </c>
      <c r="L33" s="186">
        <v>760</v>
      </c>
      <c r="M33" s="187">
        <v>760</v>
      </c>
      <c r="N33" s="51"/>
      <c r="O33" s="186"/>
      <c r="P33" s="186"/>
      <c r="Q33" s="186"/>
      <c r="R33" s="51">
        <f t="shared" si="0"/>
        <v>1</v>
      </c>
      <c r="S33" s="186">
        <f t="shared" si="1"/>
        <v>760</v>
      </c>
      <c r="T33" s="186">
        <f t="shared" si="2"/>
        <v>760</v>
      </c>
      <c r="U33" s="51"/>
      <c r="V33" s="186">
        <f t="shared" si="3"/>
        <v>760</v>
      </c>
      <c r="W33" s="186">
        <f t="shared" si="4"/>
        <v>0</v>
      </c>
      <c r="X33" s="188"/>
      <c r="Y33" s="188"/>
      <c r="Z33" s="188"/>
      <c r="AA33" s="420"/>
      <c r="AB33" s="188"/>
      <c r="AC33" s="188"/>
      <c r="AD33" s="188"/>
      <c r="AE33" s="189">
        <f t="shared" si="5"/>
        <v>1</v>
      </c>
      <c r="AF33" s="186">
        <f t="shared" si="6"/>
        <v>760</v>
      </c>
      <c r="AG33" s="186">
        <f t="shared" si="7"/>
        <v>760</v>
      </c>
      <c r="AH33" s="251">
        <f t="shared" si="8"/>
        <v>0</v>
      </c>
    </row>
    <row r="34" spans="1:34" s="190" customFormat="1" ht="15.75" customHeight="1" x14ac:dyDescent="0.25">
      <c r="A34" s="184"/>
      <c r="B34" s="184"/>
      <c r="C34" s="184"/>
      <c r="D34" s="51"/>
      <c r="E34" s="50">
        <v>23</v>
      </c>
      <c r="F34" s="185" t="s">
        <v>444</v>
      </c>
      <c r="G34" s="51" t="s">
        <v>441</v>
      </c>
      <c r="H34" s="50" t="s">
        <v>445</v>
      </c>
      <c r="I34" s="51" t="s">
        <v>446</v>
      </c>
      <c r="J34" s="199">
        <v>46753</v>
      </c>
      <c r="K34" s="51">
        <v>2</v>
      </c>
      <c r="L34" s="186">
        <v>58</v>
      </c>
      <c r="M34" s="187">
        <v>116</v>
      </c>
      <c r="N34" s="51"/>
      <c r="O34" s="186"/>
      <c r="P34" s="186"/>
      <c r="Q34" s="186"/>
      <c r="R34" s="51">
        <f t="shared" si="0"/>
        <v>2</v>
      </c>
      <c r="S34" s="186">
        <f t="shared" si="1"/>
        <v>58</v>
      </c>
      <c r="T34" s="186">
        <f t="shared" si="2"/>
        <v>116</v>
      </c>
      <c r="U34" s="51"/>
      <c r="V34" s="186">
        <f t="shared" si="3"/>
        <v>58</v>
      </c>
      <c r="W34" s="186">
        <f t="shared" si="4"/>
        <v>0</v>
      </c>
      <c r="X34" s="188"/>
      <c r="Y34" s="188"/>
      <c r="Z34" s="188"/>
      <c r="AA34" s="420"/>
      <c r="AB34" s="188"/>
      <c r="AC34" s="188"/>
      <c r="AD34" s="188"/>
      <c r="AE34" s="189">
        <f t="shared" si="5"/>
        <v>2</v>
      </c>
      <c r="AF34" s="186">
        <f t="shared" si="6"/>
        <v>58</v>
      </c>
      <c r="AG34" s="186">
        <f t="shared" si="7"/>
        <v>116</v>
      </c>
      <c r="AH34" s="251">
        <f t="shared" si="8"/>
        <v>0</v>
      </c>
    </row>
    <row r="35" spans="1:34" s="190" customFormat="1" ht="16.5" customHeight="1" x14ac:dyDescent="0.25">
      <c r="A35" s="50"/>
      <c r="B35" s="50"/>
      <c r="C35" s="184"/>
      <c r="D35" s="50"/>
      <c r="E35" s="50"/>
      <c r="F35" s="183" t="s">
        <v>449</v>
      </c>
      <c r="G35" s="191"/>
      <c r="H35" s="50"/>
      <c r="I35" s="50"/>
      <c r="J35" s="194"/>
      <c r="K35" s="51">
        <v>0</v>
      </c>
      <c r="L35" s="186">
        <v>0</v>
      </c>
      <c r="M35" s="187">
        <v>0</v>
      </c>
      <c r="N35" s="51"/>
      <c r="O35" s="186"/>
      <c r="P35" s="186"/>
      <c r="Q35" s="186"/>
      <c r="R35" s="51">
        <f t="shared" si="0"/>
        <v>0</v>
      </c>
      <c r="S35" s="186">
        <f t="shared" si="1"/>
        <v>0</v>
      </c>
      <c r="T35" s="186">
        <f t="shared" si="2"/>
        <v>0</v>
      </c>
      <c r="U35" s="50"/>
      <c r="V35" s="186">
        <f t="shared" si="3"/>
        <v>0</v>
      </c>
      <c r="W35" s="186">
        <f t="shared" si="4"/>
        <v>0</v>
      </c>
      <c r="X35" s="51"/>
      <c r="Y35" s="188"/>
      <c r="Z35" s="188"/>
      <c r="AA35" s="420"/>
      <c r="AB35" s="189"/>
      <c r="AC35" s="188"/>
      <c r="AD35" s="188"/>
      <c r="AE35" s="189">
        <f t="shared" si="5"/>
        <v>0</v>
      </c>
      <c r="AF35" s="186">
        <f t="shared" si="6"/>
        <v>0</v>
      </c>
      <c r="AG35" s="186">
        <f t="shared" si="7"/>
        <v>0</v>
      </c>
      <c r="AH35" s="251">
        <f t="shared" si="8"/>
        <v>0</v>
      </c>
    </row>
    <row r="36" spans="1:34" s="190" customFormat="1" ht="22.5" customHeight="1" x14ac:dyDescent="0.25">
      <c r="A36" s="184"/>
      <c r="B36" s="184"/>
      <c r="C36" s="184"/>
      <c r="D36" s="51"/>
      <c r="E36" s="51">
        <v>24</v>
      </c>
      <c r="F36" s="185" t="s">
        <v>153</v>
      </c>
      <c r="G36" s="50" t="s">
        <v>27</v>
      </c>
      <c r="H36" s="50" t="s">
        <v>450</v>
      </c>
      <c r="I36" s="51"/>
      <c r="J36" s="194">
        <v>45835</v>
      </c>
      <c r="K36" s="51">
        <v>475</v>
      </c>
      <c r="L36" s="186">
        <v>98</v>
      </c>
      <c r="M36" s="187">
        <v>46550</v>
      </c>
      <c r="N36" s="51"/>
      <c r="O36" s="186"/>
      <c r="P36" s="186"/>
      <c r="Q36" s="186"/>
      <c r="R36" s="51">
        <f t="shared" si="0"/>
        <v>475</v>
      </c>
      <c r="S36" s="186">
        <f t="shared" si="1"/>
        <v>98</v>
      </c>
      <c r="T36" s="186">
        <f t="shared" si="2"/>
        <v>46550</v>
      </c>
      <c r="U36" s="51"/>
      <c r="V36" s="186">
        <f t="shared" si="3"/>
        <v>98</v>
      </c>
      <c r="W36" s="186">
        <f t="shared" si="4"/>
        <v>0</v>
      </c>
      <c r="X36" s="188"/>
      <c r="Y36" s="188"/>
      <c r="Z36" s="188"/>
      <c r="AA36" s="420"/>
      <c r="AB36" s="188"/>
      <c r="AC36" s="188"/>
      <c r="AD36" s="188"/>
      <c r="AE36" s="189">
        <f t="shared" si="5"/>
        <v>475</v>
      </c>
      <c r="AF36" s="186">
        <f t="shared" si="6"/>
        <v>98</v>
      </c>
      <c r="AG36" s="186">
        <f t="shared" si="7"/>
        <v>46550</v>
      </c>
      <c r="AH36" s="251">
        <f t="shared" si="8"/>
        <v>0</v>
      </c>
    </row>
    <row r="37" spans="1:34" s="190" customFormat="1" ht="22.5" customHeight="1" x14ac:dyDescent="0.25">
      <c r="A37" s="184"/>
      <c r="B37" s="184"/>
      <c r="C37" s="184"/>
      <c r="D37" s="51"/>
      <c r="E37" s="51">
        <v>25</v>
      </c>
      <c r="F37" s="185" t="s">
        <v>451</v>
      </c>
      <c r="G37" s="50" t="s">
        <v>263</v>
      </c>
      <c r="H37" s="50" t="s">
        <v>259</v>
      </c>
      <c r="I37" s="50" t="s">
        <v>452</v>
      </c>
      <c r="J37" s="194">
        <v>45927</v>
      </c>
      <c r="K37" s="51">
        <v>43</v>
      </c>
      <c r="L37" s="186">
        <v>1595</v>
      </c>
      <c r="M37" s="187">
        <v>68585</v>
      </c>
      <c r="N37" s="51"/>
      <c r="O37" s="186"/>
      <c r="P37" s="186"/>
      <c r="Q37" s="186"/>
      <c r="R37" s="51">
        <f t="shared" si="0"/>
        <v>43</v>
      </c>
      <c r="S37" s="186">
        <f t="shared" si="1"/>
        <v>1595</v>
      </c>
      <c r="T37" s="186">
        <f t="shared" si="2"/>
        <v>68585</v>
      </c>
      <c r="U37" s="51">
        <v>42</v>
      </c>
      <c r="V37" s="186">
        <f t="shared" si="3"/>
        <v>1595</v>
      </c>
      <c r="W37" s="186">
        <f t="shared" si="4"/>
        <v>66990</v>
      </c>
      <c r="X37" s="188"/>
      <c r="Y37" s="188"/>
      <c r="Z37" s="188"/>
      <c r="AA37" s="420"/>
      <c r="AB37" s="188"/>
      <c r="AC37" s="188"/>
      <c r="AD37" s="188"/>
      <c r="AE37" s="189">
        <f t="shared" si="5"/>
        <v>1</v>
      </c>
      <c r="AF37" s="186">
        <f t="shared" si="6"/>
        <v>1595</v>
      </c>
      <c r="AG37" s="186">
        <f t="shared" si="7"/>
        <v>1595</v>
      </c>
      <c r="AH37" s="251">
        <f t="shared" si="8"/>
        <v>0</v>
      </c>
    </row>
    <row r="38" spans="1:34" s="190" customFormat="1" ht="15" customHeight="1" x14ac:dyDescent="0.25">
      <c r="A38" s="50"/>
      <c r="B38" s="50"/>
      <c r="C38" s="184"/>
      <c r="D38" s="50"/>
      <c r="E38" s="184"/>
      <c r="F38" s="183" t="s">
        <v>453</v>
      </c>
      <c r="G38" s="191"/>
      <c r="H38" s="50"/>
      <c r="I38" s="50"/>
      <c r="J38" s="194"/>
      <c r="K38" s="51">
        <v>0</v>
      </c>
      <c r="L38" s="186">
        <v>0</v>
      </c>
      <c r="M38" s="187">
        <v>0</v>
      </c>
      <c r="N38" s="51"/>
      <c r="O38" s="186"/>
      <c r="P38" s="186"/>
      <c r="Q38" s="186"/>
      <c r="R38" s="51">
        <f t="shared" si="0"/>
        <v>0</v>
      </c>
      <c r="S38" s="186">
        <f t="shared" si="1"/>
        <v>0</v>
      </c>
      <c r="T38" s="186">
        <f t="shared" si="2"/>
        <v>0</v>
      </c>
      <c r="U38" s="50"/>
      <c r="V38" s="186">
        <f t="shared" si="3"/>
        <v>0</v>
      </c>
      <c r="W38" s="186">
        <f t="shared" si="4"/>
        <v>0</v>
      </c>
      <c r="X38" s="51"/>
      <c r="Y38" s="188"/>
      <c r="Z38" s="188"/>
      <c r="AA38" s="420"/>
      <c r="AB38" s="189"/>
      <c r="AC38" s="188"/>
      <c r="AD38" s="188"/>
      <c r="AE38" s="189">
        <f t="shared" si="5"/>
        <v>0</v>
      </c>
      <c r="AF38" s="186">
        <f t="shared" si="6"/>
        <v>0</v>
      </c>
      <c r="AG38" s="186">
        <f t="shared" si="7"/>
        <v>0</v>
      </c>
      <c r="AH38" s="251">
        <f t="shared" si="8"/>
        <v>0</v>
      </c>
    </row>
    <row r="39" spans="1:34" s="190" customFormat="1" ht="22.5" customHeight="1" x14ac:dyDescent="0.25">
      <c r="A39" s="184"/>
      <c r="B39" s="184"/>
      <c r="C39" s="184"/>
      <c r="D39" s="51"/>
      <c r="E39" s="50">
        <v>26</v>
      </c>
      <c r="F39" s="185" t="s">
        <v>454</v>
      </c>
      <c r="G39" s="50" t="s">
        <v>448</v>
      </c>
      <c r="H39" s="50" t="s">
        <v>50</v>
      </c>
      <c r="I39" s="50">
        <v>182128</v>
      </c>
      <c r="J39" s="194">
        <v>47147</v>
      </c>
      <c r="K39" s="51">
        <v>280</v>
      </c>
      <c r="L39" s="186">
        <v>150</v>
      </c>
      <c r="M39" s="187">
        <v>42000</v>
      </c>
      <c r="N39" s="50"/>
      <c r="O39" s="186"/>
      <c r="P39" s="186"/>
      <c r="Q39" s="186"/>
      <c r="R39" s="51">
        <f t="shared" si="0"/>
        <v>280</v>
      </c>
      <c r="S39" s="186">
        <f t="shared" si="1"/>
        <v>150</v>
      </c>
      <c r="T39" s="186">
        <f t="shared" si="2"/>
        <v>42000</v>
      </c>
      <c r="U39" s="51">
        <v>12</v>
      </c>
      <c r="V39" s="186">
        <f t="shared" si="3"/>
        <v>150</v>
      </c>
      <c r="W39" s="186">
        <f t="shared" si="4"/>
        <v>1800</v>
      </c>
      <c r="X39" s="188"/>
      <c r="Y39" s="188"/>
      <c r="Z39" s="188"/>
      <c r="AA39" s="420"/>
      <c r="AB39" s="188"/>
      <c r="AC39" s="188"/>
      <c r="AD39" s="188"/>
      <c r="AE39" s="189">
        <f t="shared" si="5"/>
        <v>268</v>
      </c>
      <c r="AF39" s="186">
        <f t="shared" si="6"/>
        <v>150</v>
      </c>
      <c r="AG39" s="186">
        <f t="shared" si="7"/>
        <v>40200</v>
      </c>
      <c r="AH39" s="251">
        <f t="shared" si="8"/>
        <v>0</v>
      </c>
    </row>
    <row r="40" spans="1:34" s="190" customFormat="1" ht="17.25" customHeight="1" x14ac:dyDescent="0.25">
      <c r="A40" s="50"/>
      <c r="B40" s="50"/>
      <c r="C40" s="184"/>
      <c r="D40" s="50"/>
      <c r="E40" s="50"/>
      <c r="F40" s="183" t="s">
        <v>474</v>
      </c>
      <c r="G40" s="191"/>
      <c r="H40" s="50"/>
      <c r="I40" s="50"/>
      <c r="J40" s="194"/>
      <c r="K40" s="51">
        <v>0</v>
      </c>
      <c r="L40" s="186">
        <v>0</v>
      </c>
      <c r="M40" s="187">
        <v>0</v>
      </c>
      <c r="N40" s="51"/>
      <c r="O40" s="186"/>
      <c r="P40" s="186"/>
      <c r="Q40" s="186"/>
      <c r="R40" s="51">
        <f t="shared" si="0"/>
        <v>0</v>
      </c>
      <c r="S40" s="186">
        <f t="shared" si="1"/>
        <v>0</v>
      </c>
      <c r="T40" s="186">
        <f t="shared" si="2"/>
        <v>0</v>
      </c>
      <c r="U40" s="50"/>
      <c r="V40" s="186">
        <f t="shared" si="3"/>
        <v>0</v>
      </c>
      <c r="W40" s="186">
        <f t="shared" si="4"/>
        <v>0</v>
      </c>
      <c r="X40" s="51"/>
      <c r="Y40" s="188"/>
      <c r="Z40" s="188"/>
      <c r="AA40" s="420"/>
      <c r="AB40" s="189"/>
      <c r="AC40" s="188"/>
      <c r="AD40" s="188"/>
      <c r="AE40" s="189">
        <f t="shared" si="5"/>
        <v>0</v>
      </c>
      <c r="AF40" s="186">
        <f t="shared" si="6"/>
        <v>0</v>
      </c>
      <c r="AG40" s="186">
        <f t="shared" si="7"/>
        <v>0</v>
      </c>
      <c r="AH40" s="251">
        <f t="shared" si="8"/>
        <v>0</v>
      </c>
    </row>
    <row r="41" spans="1:34" s="190" customFormat="1" ht="18" customHeight="1" x14ac:dyDescent="0.25">
      <c r="A41" s="184"/>
      <c r="B41" s="184"/>
      <c r="C41" s="184"/>
      <c r="D41" s="51"/>
      <c r="E41" s="50">
        <v>27</v>
      </c>
      <c r="F41" s="185" t="s">
        <v>239</v>
      </c>
      <c r="G41" s="50" t="s">
        <v>299</v>
      </c>
      <c r="H41" s="50" t="s">
        <v>479</v>
      </c>
      <c r="I41" s="50" t="s">
        <v>480</v>
      </c>
      <c r="J41" s="194">
        <v>45715</v>
      </c>
      <c r="K41" s="51">
        <v>6</v>
      </c>
      <c r="L41" s="186">
        <v>26</v>
      </c>
      <c r="M41" s="187">
        <v>156</v>
      </c>
      <c r="N41" s="51"/>
      <c r="O41" s="186"/>
      <c r="P41" s="186"/>
      <c r="Q41" s="186"/>
      <c r="R41" s="51">
        <f t="shared" si="0"/>
        <v>6</v>
      </c>
      <c r="S41" s="186">
        <f t="shared" si="1"/>
        <v>26</v>
      </c>
      <c r="T41" s="186">
        <f t="shared" si="2"/>
        <v>156</v>
      </c>
      <c r="U41" s="51"/>
      <c r="V41" s="186">
        <f t="shared" si="3"/>
        <v>26</v>
      </c>
      <c r="W41" s="186">
        <f t="shared" si="4"/>
        <v>0</v>
      </c>
      <c r="X41" s="188"/>
      <c r="Y41" s="188"/>
      <c r="Z41" s="188"/>
      <c r="AA41" s="420"/>
      <c r="AB41" s="188"/>
      <c r="AC41" s="188"/>
      <c r="AD41" s="188"/>
      <c r="AE41" s="189">
        <f t="shared" si="5"/>
        <v>6</v>
      </c>
      <c r="AF41" s="186">
        <f t="shared" si="6"/>
        <v>26</v>
      </c>
      <c r="AG41" s="186">
        <f t="shared" si="7"/>
        <v>156</v>
      </c>
      <c r="AH41" s="251">
        <f t="shared" si="8"/>
        <v>0</v>
      </c>
    </row>
    <row r="42" spans="1:34" s="190" customFormat="1" ht="12.75" customHeight="1" x14ac:dyDescent="0.25">
      <c r="A42" s="184"/>
      <c r="B42" s="184"/>
      <c r="C42" s="184"/>
      <c r="D42" s="51"/>
      <c r="E42" s="51"/>
      <c r="F42" s="183" t="s">
        <v>351</v>
      </c>
      <c r="G42" s="51"/>
      <c r="H42" s="50"/>
      <c r="I42" s="51"/>
      <c r="J42" s="51"/>
      <c r="K42" s="51">
        <v>0</v>
      </c>
      <c r="L42" s="186">
        <v>0</v>
      </c>
      <c r="M42" s="187">
        <v>0</v>
      </c>
      <c r="N42" s="51"/>
      <c r="O42" s="186"/>
      <c r="P42" s="186"/>
      <c r="Q42" s="186"/>
      <c r="R42" s="51">
        <f t="shared" si="0"/>
        <v>0</v>
      </c>
      <c r="S42" s="186">
        <f t="shared" si="1"/>
        <v>0</v>
      </c>
      <c r="T42" s="186">
        <f t="shared" si="2"/>
        <v>0</v>
      </c>
      <c r="U42" s="51"/>
      <c r="V42" s="186">
        <f t="shared" si="3"/>
        <v>0</v>
      </c>
      <c r="W42" s="186">
        <f t="shared" si="4"/>
        <v>0</v>
      </c>
      <c r="X42" s="188"/>
      <c r="Y42" s="188"/>
      <c r="Z42" s="188"/>
      <c r="AA42" s="420"/>
      <c r="AB42" s="188"/>
      <c r="AC42" s="188"/>
      <c r="AD42" s="188"/>
      <c r="AE42" s="189">
        <f t="shared" si="5"/>
        <v>0</v>
      </c>
      <c r="AF42" s="186">
        <f t="shared" si="6"/>
        <v>0</v>
      </c>
      <c r="AG42" s="186">
        <f t="shared" si="7"/>
        <v>0</v>
      </c>
      <c r="AH42" s="251">
        <f t="shared" si="8"/>
        <v>0</v>
      </c>
    </row>
    <row r="43" spans="1:34" s="190" customFormat="1" ht="18.75" customHeight="1" x14ac:dyDescent="0.25">
      <c r="A43" s="184"/>
      <c r="B43" s="184"/>
      <c r="C43" s="184"/>
      <c r="D43" s="51"/>
      <c r="E43" s="51">
        <v>28</v>
      </c>
      <c r="F43" s="185" t="s">
        <v>486</v>
      </c>
      <c r="G43" s="51" t="s">
        <v>20</v>
      </c>
      <c r="H43" s="50" t="s">
        <v>355</v>
      </c>
      <c r="I43" s="50" t="s">
        <v>487</v>
      </c>
      <c r="J43" s="194">
        <v>45774</v>
      </c>
      <c r="K43" s="51">
        <v>823</v>
      </c>
      <c r="L43" s="186">
        <v>34</v>
      </c>
      <c r="M43" s="187">
        <v>27982</v>
      </c>
      <c r="N43" s="51"/>
      <c r="O43" s="186"/>
      <c r="P43" s="186"/>
      <c r="Q43" s="186"/>
      <c r="R43" s="51">
        <f t="shared" si="0"/>
        <v>823</v>
      </c>
      <c r="S43" s="186">
        <f t="shared" si="1"/>
        <v>34</v>
      </c>
      <c r="T43" s="186">
        <f t="shared" si="2"/>
        <v>27982</v>
      </c>
      <c r="U43" s="51"/>
      <c r="V43" s="186">
        <f t="shared" si="3"/>
        <v>34</v>
      </c>
      <c r="W43" s="186">
        <f t="shared" si="4"/>
        <v>0</v>
      </c>
      <c r="X43" s="51"/>
      <c r="Y43" s="51"/>
      <c r="Z43" s="51"/>
      <c r="AA43" s="421"/>
      <c r="AB43" s="188"/>
      <c r="AC43" s="51"/>
      <c r="AD43" s="51"/>
      <c r="AE43" s="189">
        <f t="shared" si="5"/>
        <v>823</v>
      </c>
      <c r="AF43" s="186">
        <f t="shared" si="6"/>
        <v>34</v>
      </c>
      <c r="AG43" s="186">
        <f t="shared" si="7"/>
        <v>27982</v>
      </c>
      <c r="AH43" s="251">
        <f t="shared" si="8"/>
        <v>0</v>
      </c>
    </row>
    <row r="44" spans="1:34" s="190" customFormat="1" ht="18.75" customHeight="1" x14ac:dyDescent="0.25">
      <c r="A44" s="184"/>
      <c r="B44" s="184"/>
      <c r="C44" s="184"/>
      <c r="D44" s="51"/>
      <c r="E44" s="51">
        <v>29</v>
      </c>
      <c r="F44" s="185" t="s">
        <v>54</v>
      </c>
      <c r="G44" s="51" t="s">
        <v>20</v>
      </c>
      <c r="H44" s="50" t="s">
        <v>488</v>
      </c>
      <c r="I44" s="50">
        <v>241020</v>
      </c>
      <c r="J44" s="194">
        <v>45957</v>
      </c>
      <c r="K44" s="51">
        <v>56</v>
      </c>
      <c r="L44" s="186">
        <v>44</v>
      </c>
      <c r="M44" s="187">
        <v>2464</v>
      </c>
      <c r="N44" s="51"/>
      <c r="O44" s="186"/>
      <c r="P44" s="186"/>
      <c r="Q44" s="186"/>
      <c r="R44" s="51">
        <f t="shared" si="0"/>
        <v>56</v>
      </c>
      <c r="S44" s="186">
        <f t="shared" si="1"/>
        <v>44</v>
      </c>
      <c r="T44" s="186">
        <f t="shared" si="2"/>
        <v>2464</v>
      </c>
      <c r="U44" s="51"/>
      <c r="V44" s="186">
        <f t="shared" si="3"/>
        <v>44</v>
      </c>
      <c r="W44" s="186">
        <f t="shared" si="4"/>
        <v>0</v>
      </c>
      <c r="X44" s="51"/>
      <c r="Y44" s="51"/>
      <c r="Z44" s="51"/>
      <c r="AA44" s="421"/>
      <c r="AB44" s="188"/>
      <c r="AC44" s="51"/>
      <c r="AD44" s="51"/>
      <c r="AE44" s="189">
        <f t="shared" si="5"/>
        <v>56</v>
      </c>
      <c r="AF44" s="186">
        <f t="shared" si="6"/>
        <v>44</v>
      </c>
      <c r="AG44" s="186">
        <f t="shared" si="7"/>
        <v>2464</v>
      </c>
      <c r="AH44" s="251">
        <f t="shared" si="8"/>
        <v>0</v>
      </c>
    </row>
    <row r="45" spans="1:34" s="190" customFormat="1" ht="18.75" customHeight="1" x14ac:dyDescent="0.25">
      <c r="A45" s="184"/>
      <c r="B45" s="184"/>
      <c r="C45" s="184"/>
      <c r="D45" s="51"/>
      <c r="E45" s="51">
        <v>30</v>
      </c>
      <c r="F45" s="185" t="s">
        <v>489</v>
      </c>
      <c r="G45" s="51" t="s">
        <v>20</v>
      </c>
      <c r="H45" s="50" t="s">
        <v>360</v>
      </c>
      <c r="I45" s="50">
        <v>756250402</v>
      </c>
      <c r="J45" s="50" t="s">
        <v>490</v>
      </c>
      <c r="K45" s="51">
        <v>1566</v>
      </c>
      <c r="L45" s="186">
        <v>42</v>
      </c>
      <c r="M45" s="187">
        <v>65772</v>
      </c>
      <c r="N45" s="51"/>
      <c r="O45" s="186"/>
      <c r="P45" s="186"/>
      <c r="Q45" s="186"/>
      <c r="R45" s="51">
        <f t="shared" si="0"/>
        <v>1566</v>
      </c>
      <c r="S45" s="186">
        <f t="shared" si="1"/>
        <v>42</v>
      </c>
      <c r="T45" s="186">
        <f t="shared" si="2"/>
        <v>65772</v>
      </c>
      <c r="U45" s="51">
        <v>486</v>
      </c>
      <c r="V45" s="186">
        <f t="shared" si="3"/>
        <v>42</v>
      </c>
      <c r="W45" s="186">
        <f t="shared" si="4"/>
        <v>20412</v>
      </c>
      <c r="X45" s="51"/>
      <c r="Y45" s="51"/>
      <c r="Z45" s="51"/>
      <c r="AA45" s="421"/>
      <c r="AB45" s="188"/>
      <c r="AC45" s="51"/>
      <c r="AD45" s="51"/>
      <c r="AE45" s="189">
        <f t="shared" si="5"/>
        <v>1080</v>
      </c>
      <c r="AF45" s="186">
        <f t="shared" si="6"/>
        <v>42</v>
      </c>
      <c r="AG45" s="186">
        <f t="shared" si="7"/>
        <v>45360</v>
      </c>
      <c r="AH45" s="251">
        <f t="shared" si="8"/>
        <v>0</v>
      </c>
    </row>
    <row r="46" spans="1:34" s="190" customFormat="1" ht="22.5" customHeight="1" x14ac:dyDescent="0.25">
      <c r="A46" s="184"/>
      <c r="B46" s="184"/>
      <c r="C46" s="184"/>
      <c r="D46" s="51"/>
      <c r="E46" s="51">
        <v>31</v>
      </c>
      <c r="F46" s="185" t="s">
        <v>207</v>
      </c>
      <c r="G46" s="51" t="s">
        <v>491</v>
      </c>
      <c r="H46" s="50" t="s">
        <v>475</v>
      </c>
      <c r="I46" s="50">
        <v>240269</v>
      </c>
      <c r="J46" s="194">
        <v>45715</v>
      </c>
      <c r="K46" s="51">
        <v>240</v>
      </c>
      <c r="L46" s="186">
        <v>280</v>
      </c>
      <c r="M46" s="187">
        <v>67200</v>
      </c>
      <c r="N46" s="51"/>
      <c r="O46" s="186"/>
      <c r="P46" s="186"/>
      <c r="Q46" s="186"/>
      <c r="R46" s="51">
        <f t="shared" si="0"/>
        <v>240</v>
      </c>
      <c r="S46" s="186">
        <f t="shared" si="1"/>
        <v>280</v>
      </c>
      <c r="T46" s="186">
        <f t="shared" si="2"/>
        <v>67200</v>
      </c>
      <c r="U46" s="51">
        <v>38</v>
      </c>
      <c r="V46" s="186">
        <f t="shared" si="3"/>
        <v>280</v>
      </c>
      <c r="W46" s="186">
        <f t="shared" si="4"/>
        <v>10640</v>
      </c>
      <c r="X46" s="51"/>
      <c r="Y46" s="51"/>
      <c r="Z46" s="51"/>
      <c r="AA46" s="421"/>
      <c r="AB46" s="188"/>
      <c r="AC46" s="51"/>
      <c r="AD46" s="51"/>
      <c r="AE46" s="189">
        <f t="shared" si="5"/>
        <v>202</v>
      </c>
      <c r="AF46" s="186">
        <f t="shared" si="6"/>
        <v>280</v>
      </c>
      <c r="AG46" s="186">
        <f t="shared" si="7"/>
        <v>56560</v>
      </c>
      <c r="AH46" s="251">
        <f t="shared" si="8"/>
        <v>0</v>
      </c>
    </row>
    <row r="47" spans="1:34" s="190" customFormat="1" ht="22.5" customHeight="1" x14ac:dyDescent="0.25">
      <c r="A47" s="184"/>
      <c r="B47" s="184"/>
      <c r="C47" s="184"/>
      <c r="D47" s="51"/>
      <c r="E47" s="51">
        <v>32</v>
      </c>
      <c r="F47" s="185" t="s">
        <v>172</v>
      </c>
      <c r="G47" s="51" t="s">
        <v>20</v>
      </c>
      <c r="H47" s="50" t="s">
        <v>492</v>
      </c>
      <c r="I47" s="50" t="s">
        <v>493</v>
      </c>
      <c r="J47" s="194">
        <v>45804</v>
      </c>
      <c r="K47" s="51">
        <v>200</v>
      </c>
      <c r="L47" s="186">
        <v>29</v>
      </c>
      <c r="M47" s="187">
        <v>5800</v>
      </c>
      <c r="N47" s="51"/>
      <c r="O47" s="186"/>
      <c r="P47" s="186"/>
      <c r="Q47" s="186"/>
      <c r="R47" s="51">
        <f t="shared" si="0"/>
        <v>200</v>
      </c>
      <c r="S47" s="186">
        <f t="shared" si="1"/>
        <v>29</v>
      </c>
      <c r="T47" s="186">
        <f t="shared" si="2"/>
        <v>5800</v>
      </c>
      <c r="U47" s="51"/>
      <c r="V47" s="186">
        <f t="shared" si="3"/>
        <v>29</v>
      </c>
      <c r="W47" s="186">
        <f t="shared" si="4"/>
        <v>0</v>
      </c>
      <c r="X47" s="51"/>
      <c r="Y47" s="51"/>
      <c r="Z47" s="51"/>
      <c r="AA47" s="421"/>
      <c r="AB47" s="188"/>
      <c r="AC47" s="51"/>
      <c r="AD47" s="51"/>
      <c r="AE47" s="189">
        <f t="shared" si="5"/>
        <v>200</v>
      </c>
      <c r="AF47" s="186">
        <f t="shared" si="6"/>
        <v>29</v>
      </c>
      <c r="AG47" s="186">
        <f t="shared" si="7"/>
        <v>5800</v>
      </c>
      <c r="AH47" s="251">
        <f t="shared" si="8"/>
        <v>0</v>
      </c>
    </row>
    <row r="48" spans="1:34" s="190" customFormat="1" ht="22.5" customHeight="1" x14ac:dyDescent="0.25">
      <c r="A48" s="184"/>
      <c r="B48" s="184"/>
      <c r="C48" s="184"/>
      <c r="D48" s="51"/>
      <c r="E48" s="51">
        <v>33</v>
      </c>
      <c r="F48" s="185" t="s">
        <v>291</v>
      </c>
      <c r="G48" s="51" t="s">
        <v>20</v>
      </c>
      <c r="H48" s="50" t="s">
        <v>367</v>
      </c>
      <c r="I48" s="50" t="s">
        <v>368</v>
      </c>
      <c r="J48" s="194">
        <v>45835</v>
      </c>
      <c r="K48" s="51">
        <v>316</v>
      </c>
      <c r="L48" s="186">
        <v>310</v>
      </c>
      <c r="M48" s="187">
        <v>97960</v>
      </c>
      <c r="N48" s="51"/>
      <c r="O48" s="186"/>
      <c r="P48" s="186"/>
      <c r="Q48" s="186"/>
      <c r="R48" s="51">
        <f t="shared" si="0"/>
        <v>316</v>
      </c>
      <c r="S48" s="186">
        <f t="shared" si="1"/>
        <v>310</v>
      </c>
      <c r="T48" s="186">
        <f t="shared" si="2"/>
        <v>97960</v>
      </c>
      <c r="U48" s="51"/>
      <c r="V48" s="186">
        <f t="shared" si="3"/>
        <v>310</v>
      </c>
      <c r="W48" s="186">
        <f t="shared" si="4"/>
        <v>0</v>
      </c>
      <c r="X48" s="51"/>
      <c r="Y48" s="51"/>
      <c r="Z48" s="51"/>
      <c r="AA48" s="421"/>
      <c r="AB48" s="188"/>
      <c r="AC48" s="51"/>
      <c r="AD48" s="51"/>
      <c r="AE48" s="189">
        <f t="shared" si="5"/>
        <v>316</v>
      </c>
      <c r="AF48" s="186">
        <f t="shared" si="6"/>
        <v>310</v>
      </c>
      <c r="AG48" s="186">
        <f t="shared" si="7"/>
        <v>97960</v>
      </c>
      <c r="AH48" s="251">
        <f t="shared" si="8"/>
        <v>0</v>
      </c>
    </row>
    <row r="49" spans="1:96" s="190" customFormat="1" ht="22.5" customHeight="1" x14ac:dyDescent="0.25">
      <c r="A49" s="184"/>
      <c r="B49" s="184"/>
      <c r="C49" s="184"/>
      <c r="D49" s="51"/>
      <c r="E49" s="51">
        <v>34</v>
      </c>
      <c r="F49" s="185" t="s">
        <v>460</v>
      </c>
      <c r="G49" s="51" t="s">
        <v>27</v>
      </c>
      <c r="H49" s="50" t="s">
        <v>506</v>
      </c>
      <c r="I49" s="50" t="s">
        <v>507</v>
      </c>
      <c r="J49" s="194">
        <v>45805</v>
      </c>
      <c r="K49" s="51">
        <v>1</v>
      </c>
      <c r="L49" s="186">
        <v>55</v>
      </c>
      <c r="M49" s="187">
        <v>55</v>
      </c>
      <c r="N49" s="51"/>
      <c r="O49" s="186"/>
      <c r="P49" s="186"/>
      <c r="Q49" s="186"/>
      <c r="R49" s="51">
        <f t="shared" si="0"/>
        <v>1</v>
      </c>
      <c r="S49" s="186">
        <f t="shared" si="1"/>
        <v>55</v>
      </c>
      <c r="T49" s="186">
        <f t="shared" si="2"/>
        <v>55</v>
      </c>
      <c r="U49" s="51"/>
      <c r="V49" s="186">
        <f t="shared" si="3"/>
        <v>55</v>
      </c>
      <c r="W49" s="186">
        <f t="shared" si="4"/>
        <v>0</v>
      </c>
      <c r="X49" s="51"/>
      <c r="Y49" s="51"/>
      <c r="Z49" s="51"/>
      <c r="AA49" s="421"/>
      <c r="AB49" s="188"/>
      <c r="AC49" s="51"/>
      <c r="AD49" s="51"/>
      <c r="AE49" s="189">
        <f t="shared" si="5"/>
        <v>1</v>
      </c>
      <c r="AF49" s="186">
        <f t="shared" si="6"/>
        <v>55</v>
      </c>
      <c r="AG49" s="186">
        <f t="shared" si="7"/>
        <v>55</v>
      </c>
      <c r="AH49" s="251">
        <f t="shared" si="8"/>
        <v>0</v>
      </c>
    </row>
    <row r="50" spans="1:96" s="190" customFormat="1" ht="18.75" customHeight="1" x14ac:dyDescent="0.25">
      <c r="A50" s="184"/>
      <c r="B50" s="184"/>
      <c r="C50" s="184"/>
      <c r="D50" s="51"/>
      <c r="E50" s="51">
        <v>35</v>
      </c>
      <c r="F50" s="185" t="s">
        <v>509</v>
      </c>
      <c r="G50" s="51" t="s">
        <v>27</v>
      </c>
      <c r="H50" s="50" t="s">
        <v>510</v>
      </c>
      <c r="I50" s="50" t="s">
        <v>473</v>
      </c>
      <c r="J50" s="194">
        <v>45743</v>
      </c>
      <c r="K50" s="51">
        <v>10</v>
      </c>
      <c r="L50" s="186">
        <v>450</v>
      </c>
      <c r="M50" s="187">
        <v>4500</v>
      </c>
      <c r="N50" s="51"/>
      <c r="O50" s="186"/>
      <c r="P50" s="186"/>
      <c r="Q50" s="186"/>
      <c r="R50" s="51">
        <f t="shared" si="0"/>
        <v>10</v>
      </c>
      <c r="S50" s="186">
        <f t="shared" si="1"/>
        <v>450</v>
      </c>
      <c r="T50" s="186">
        <f t="shared" si="2"/>
        <v>4500</v>
      </c>
      <c r="U50" s="51"/>
      <c r="V50" s="186">
        <f t="shared" si="3"/>
        <v>450</v>
      </c>
      <c r="W50" s="186">
        <f t="shared" si="4"/>
        <v>0</v>
      </c>
      <c r="X50" s="51"/>
      <c r="Y50" s="51"/>
      <c r="Z50" s="51"/>
      <c r="AA50" s="421"/>
      <c r="AB50" s="188"/>
      <c r="AC50" s="51"/>
      <c r="AD50" s="51"/>
      <c r="AE50" s="189">
        <f t="shared" si="5"/>
        <v>10</v>
      </c>
      <c r="AF50" s="186">
        <f t="shared" si="6"/>
        <v>450</v>
      </c>
      <c r="AG50" s="186">
        <f t="shared" si="7"/>
        <v>4500</v>
      </c>
      <c r="AH50" s="251">
        <f t="shared" si="8"/>
        <v>0</v>
      </c>
    </row>
    <row r="51" spans="1:96" s="190" customFormat="1" ht="18.75" customHeight="1" x14ac:dyDescent="0.25">
      <c r="A51" s="184"/>
      <c r="B51" s="184"/>
      <c r="C51" s="184"/>
      <c r="D51" s="51"/>
      <c r="E51" s="51">
        <v>36</v>
      </c>
      <c r="F51" s="185" t="s">
        <v>19</v>
      </c>
      <c r="G51" s="51" t="s">
        <v>27</v>
      </c>
      <c r="H51" s="50" t="s">
        <v>393</v>
      </c>
      <c r="I51" s="50" t="s">
        <v>511</v>
      </c>
      <c r="J51" s="201">
        <v>46569</v>
      </c>
      <c r="K51" s="51">
        <v>10</v>
      </c>
      <c r="L51" s="186">
        <v>244</v>
      </c>
      <c r="M51" s="187">
        <v>2440</v>
      </c>
      <c r="N51" s="51"/>
      <c r="O51" s="186"/>
      <c r="P51" s="186"/>
      <c r="Q51" s="186"/>
      <c r="R51" s="51">
        <f t="shared" si="0"/>
        <v>10</v>
      </c>
      <c r="S51" s="186">
        <f t="shared" si="1"/>
        <v>244</v>
      </c>
      <c r="T51" s="186">
        <f t="shared" si="2"/>
        <v>2440</v>
      </c>
      <c r="U51" s="51"/>
      <c r="V51" s="186">
        <f t="shared" si="3"/>
        <v>244</v>
      </c>
      <c r="W51" s="186">
        <f t="shared" si="4"/>
        <v>0</v>
      </c>
      <c r="X51" s="51"/>
      <c r="Y51" s="51"/>
      <c r="Z51" s="51"/>
      <c r="AA51" s="421"/>
      <c r="AB51" s="188"/>
      <c r="AC51" s="51"/>
      <c r="AD51" s="51"/>
      <c r="AE51" s="189">
        <f t="shared" si="5"/>
        <v>10</v>
      </c>
      <c r="AF51" s="186">
        <f t="shared" si="6"/>
        <v>244</v>
      </c>
      <c r="AG51" s="186">
        <f t="shared" si="7"/>
        <v>2440</v>
      </c>
      <c r="AH51" s="251">
        <f t="shared" si="8"/>
        <v>0</v>
      </c>
    </row>
    <row r="52" spans="1:96" s="190" customFormat="1" ht="18.75" customHeight="1" x14ac:dyDescent="0.25">
      <c r="A52" s="184"/>
      <c r="B52" s="184"/>
      <c r="C52" s="184"/>
      <c r="D52" s="51"/>
      <c r="E52" s="51">
        <v>37</v>
      </c>
      <c r="F52" s="185" t="s">
        <v>512</v>
      </c>
      <c r="G52" s="51" t="s">
        <v>27</v>
      </c>
      <c r="H52" s="50" t="s">
        <v>400</v>
      </c>
      <c r="I52" s="50" t="s">
        <v>394</v>
      </c>
      <c r="J52" s="201">
        <v>46753</v>
      </c>
      <c r="K52" s="51">
        <v>18</v>
      </c>
      <c r="L52" s="186">
        <v>198</v>
      </c>
      <c r="M52" s="187">
        <v>3564</v>
      </c>
      <c r="N52" s="51"/>
      <c r="O52" s="186"/>
      <c r="P52" s="186"/>
      <c r="Q52" s="186"/>
      <c r="R52" s="51">
        <f t="shared" si="0"/>
        <v>18</v>
      </c>
      <c r="S52" s="186">
        <f t="shared" si="1"/>
        <v>198</v>
      </c>
      <c r="T52" s="186">
        <f t="shared" si="2"/>
        <v>3564</v>
      </c>
      <c r="U52" s="51">
        <v>10</v>
      </c>
      <c r="V52" s="186">
        <f t="shared" si="3"/>
        <v>198</v>
      </c>
      <c r="W52" s="186">
        <f t="shared" si="4"/>
        <v>1980</v>
      </c>
      <c r="X52" s="51"/>
      <c r="Y52" s="51"/>
      <c r="Z52" s="51"/>
      <c r="AA52" s="421"/>
      <c r="AB52" s="188"/>
      <c r="AC52" s="51"/>
      <c r="AD52" s="51"/>
      <c r="AE52" s="189">
        <f t="shared" si="5"/>
        <v>8</v>
      </c>
      <c r="AF52" s="186">
        <f t="shared" si="6"/>
        <v>198</v>
      </c>
      <c r="AG52" s="186">
        <f t="shared" si="7"/>
        <v>1584</v>
      </c>
      <c r="AH52" s="251">
        <f t="shared" si="8"/>
        <v>0</v>
      </c>
    </row>
    <row r="53" spans="1:96" s="190" customFormat="1" ht="18.75" customHeight="1" x14ac:dyDescent="0.25">
      <c r="A53" s="184"/>
      <c r="B53" s="184"/>
      <c r="C53" s="184"/>
      <c r="D53" s="51"/>
      <c r="E53" s="51">
        <v>38</v>
      </c>
      <c r="F53" s="185" t="s">
        <v>513</v>
      </c>
      <c r="G53" s="51" t="s">
        <v>27</v>
      </c>
      <c r="H53" s="50" t="s">
        <v>514</v>
      </c>
      <c r="I53" s="50" t="s">
        <v>515</v>
      </c>
      <c r="J53" s="201">
        <v>46844</v>
      </c>
      <c r="K53" s="51">
        <v>457</v>
      </c>
      <c r="L53" s="186">
        <v>12</v>
      </c>
      <c r="M53" s="187">
        <v>5484</v>
      </c>
      <c r="N53" s="51"/>
      <c r="O53" s="186"/>
      <c r="P53" s="186"/>
      <c r="Q53" s="186"/>
      <c r="R53" s="51">
        <f t="shared" si="0"/>
        <v>457</v>
      </c>
      <c r="S53" s="186">
        <f t="shared" si="1"/>
        <v>12</v>
      </c>
      <c r="T53" s="186">
        <f t="shared" si="2"/>
        <v>5484</v>
      </c>
      <c r="U53" s="51">
        <v>424</v>
      </c>
      <c r="V53" s="186">
        <f t="shared" si="3"/>
        <v>12</v>
      </c>
      <c r="W53" s="186">
        <f t="shared" si="4"/>
        <v>5088</v>
      </c>
      <c r="X53" s="51"/>
      <c r="Y53" s="51"/>
      <c r="Z53" s="51"/>
      <c r="AA53" s="421"/>
      <c r="AB53" s="188"/>
      <c r="AC53" s="51"/>
      <c r="AD53" s="51"/>
      <c r="AE53" s="189">
        <f t="shared" si="5"/>
        <v>33</v>
      </c>
      <c r="AF53" s="186">
        <f t="shared" si="6"/>
        <v>12</v>
      </c>
      <c r="AG53" s="186">
        <f t="shared" si="7"/>
        <v>396</v>
      </c>
      <c r="AH53" s="251">
        <f t="shared" si="8"/>
        <v>0</v>
      </c>
    </row>
    <row r="54" spans="1:96" s="190" customFormat="1" ht="18.75" customHeight="1" x14ac:dyDescent="0.25">
      <c r="A54" s="184"/>
      <c r="B54" s="184"/>
      <c r="C54" s="184"/>
      <c r="D54" s="51"/>
      <c r="E54" s="51">
        <v>39</v>
      </c>
      <c r="F54" s="185" t="s">
        <v>516</v>
      </c>
      <c r="G54" s="51" t="s">
        <v>27</v>
      </c>
      <c r="H54" s="50" t="s">
        <v>517</v>
      </c>
      <c r="I54" s="50">
        <v>4026</v>
      </c>
      <c r="J54" s="201">
        <v>46357</v>
      </c>
      <c r="K54" s="51">
        <v>27</v>
      </c>
      <c r="L54" s="186">
        <v>13.78</v>
      </c>
      <c r="M54" s="187">
        <v>372.06</v>
      </c>
      <c r="N54" s="51"/>
      <c r="O54" s="186"/>
      <c r="P54" s="186"/>
      <c r="Q54" s="186"/>
      <c r="R54" s="51">
        <f t="shared" si="0"/>
        <v>27</v>
      </c>
      <c r="S54" s="186">
        <f t="shared" si="1"/>
        <v>13.78</v>
      </c>
      <c r="T54" s="186">
        <f t="shared" si="2"/>
        <v>372.06</v>
      </c>
      <c r="U54" s="51">
        <v>23</v>
      </c>
      <c r="V54" s="186">
        <f t="shared" si="3"/>
        <v>13.78</v>
      </c>
      <c r="W54" s="186">
        <f t="shared" si="4"/>
        <v>316.94</v>
      </c>
      <c r="X54" s="51"/>
      <c r="Y54" s="51"/>
      <c r="Z54" s="51"/>
      <c r="AA54" s="421"/>
      <c r="AB54" s="188"/>
      <c r="AC54" s="51"/>
      <c r="AD54" s="51"/>
      <c r="AE54" s="189">
        <f t="shared" si="5"/>
        <v>4</v>
      </c>
      <c r="AF54" s="186">
        <f t="shared" si="6"/>
        <v>13.78</v>
      </c>
      <c r="AG54" s="186">
        <f t="shared" si="7"/>
        <v>55.12</v>
      </c>
      <c r="AH54" s="251">
        <f t="shared" si="8"/>
        <v>0</v>
      </c>
    </row>
    <row r="55" spans="1:96" s="190" customFormat="1" ht="18.75" customHeight="1" x14ac:dyDescent="0.25">
      <c r="A55" s="184"/>
      <c r="B55" s="184"/>
      <c r="C55" s="184"/>
      <c r="D55" s="51"/>
      <c r="E55" s="51">
        <v>40</v>
      </c>
      <c r="F55" s="185" t="s">
        <v>522</v>
      </c>
      <c r="G55" s="50" t="s">
        <v>230</v>
      </c>
      <c r="H55" s="50" t="s">
        <v>313</v>
      </c>
      <c r="I55" s="50">
        <v>240705</v>
      </c>
      <c r="J55" s="201">
        <v>46569</v>
      </c>
      <c r="K55" s="51">
        <v>2683</v>
      </c>
      <c r="L55" s="186">
        <v>9</v>
      </c>
      <c r="M55" s="187">
        <v>24147</v>
      </c>
      <c r="N55" s="51"/>
      <c r="O55" s="186"/>
      <c r="P55" s="186"/>
      <c r="Q55" s="186"/>
      <c r="R55" s="51">
        <f t="shared" si="0"/>
        <v>2683</v>
      </c>
      <c r="S55" s="186">
        <f t="shared" si="1"/>
        <v>9</v>
      </c>
      <c r="T55" s="186">
        <f t="shared" si="2"/>
        <v>24147</v>
      </c>
      <c r="U55" s="51">
        <v>687</v>
      </c>
      <c r="V55" s="186">
        <f t="shared" si="3"/>
        <v>9</v>
      </c>
      <c r="W55" s="186">
        <f t="shared" si="4"/>
        <v>6183</v>
      </c>
      <c r="X55" s="51"/>
      <c r="Y55" s="51"/>
      <c r="Z55" s="51"/>
      <c r="AA55" s="421"/>
      <c r="AB55" s="188"/>
      <c r="AC55" s="51"/>
      <c r="AD55" s="51"/>
      <c r="AE55" s="189">
        <f t="shared" si="5"/>
        <v>1996</v>
      </c>
      <c r="AF55" s="186">
        <f t="shared" si="6"/>
        <v>9</v>
      </c>
      <c r="AG55" s="186">
        <f t="shared" si="7"/>
        <v>17964</v>
      </c>
      <c r="AH55" s="251">
        <f t="shared" si="8"/>
        <v>0</v>
      </c>
    </row>
    <row r="56" spans="1:96" s="190" customFormat="1" ht="18" customHeight="1" x14ac:dyDescent="0.25">
      <c r="A56" s="184"/>
      <c r="B56" s="184"/>
      <c r="C56" s="184"/>
      <c r="D56" s="51"/>
      <c r="E56" s="51">
        <v>41</v>
      </c>
      <c r="F56" s="185" t="s">
        <v>523</v>
      </c>
      <c r="G56" s="50" t="s">
        <v>230</v>
      </c>
      <c r="H56" s="50" t="s">
        <v>524</v>
      </c>
      <c r="I56" s="50" t="s">
        <v>525</v>
      </c>
      <c r="J56" s="201">
        <v>46844</v>
      </c>
      <c r="K56" s="51">
        <v>2133</v>
      </c>
      <c r="L56" s="186">
        <v>23</v>
      </c>
      <c r="M56" s="187">
        <v>49059</v>
      </c>
      <c r="N56" s="51"/>
      <c r="O56" s="186"/>
      <c r="P56" s="186"/>
      <c r="Q56" s="186"/>
      <c r="R56" s="51">
        <f t="shared" si="0"/>
        <v>2133</v>
      </c>
      <c r="S56" s="186">
        <f t="shared" si="1"/>
        <v>23</v>
      </c>
      <c r="T56" s="186">
        <f t="shared" si="2"/>
        <v>49059</v>
      </c>
      <c r="U56" s="51">
        <v>300</v>
      </c>
      <c r="V56" s="186">
        <f t="shared" si="3"/>
        <v>23</v>
      </c>
      <c r="W56" s="186">
        <f t="shared" si="4"/>
        <v>6900</v>
      </c>
      <c r="X56" s="51"/>
      <c r="Y56" s="51"/>
      <c r="Z56" s="51"/>
      <c r="AA56" s="421"/>
      <c r="AB56" s="188"/>
      <c r="AC56" s="51"/>
      <c r="AD56" s="51"/>
      <c r="AE56" s="189">
        <f t="shared" si="5"/>
        <v>1833</v>
      </c>
      <c r="AF56" s="186">
        <f t="shared" si="6"/>
        <v>23</v>
      </c>
      <c r="AG56" s="186">
        <f t="shared" si="7"/>
        <v>42159</v>
      </c>
      <c r="AH56" s="251">
        <f t="shared" si="8"/>
        <v>0</v>
      </c>
    </row>
    <row r="57" spans="1:96" s="190" customFormat="1" ht="18" customHeight="1" x14ac:dyDescent="0.25">
      <c r="A57" s="184"/>
      <c r="B57" s="184"/>
      <c r="C57" s="184"/>
      <c r="D57" s="51"/>
      <c r="E57" s="51">
        <v>42</v>
      </c>
      <c r="F57" s="185" t="s">
        <v>527</v>
      </c>
      <c r="G57" s="50" t="s">
        <v>528</v>
      </c>
      <c r="H57" s="50" t="s">
        <v>529</v>
      </c>
      <c r="I57" s="50">
        <v>251044</v>
      </c>
      <c r="J57" s="201">
        <v>46447</v>
      </c>
      <c r="K57" s="51">
        <v>1721</v>
      </c>
      <c r="L57" s="186">
        <v>27</v>
      </c>
      <c r="M57" s="187">
        <v>46467</v>
      </c>
      <c r="N57" s="51"/>
      <c r="O57" s="186"/>
      <c r="P57" s="186"/>
      <c r="Q57" s="186"/>
      <c r="R57" s="51">
        <f t="shared" si="0"/>
        <v>1721</v>
      </c>
      <c r="S57" s="186">
        <f t="shared" si="1"/>
        <v>27</v>
      </c>
      <c r="T57" s="186">
        <f t="shared" si="2"/>
        <v>46467</v>
      </c>
      <c r="U57" s="51">
        <v>32</v>
      </c>
      <c r="V57" s="186">
        <f t="shared" si="3"/>
        <v>27</v>
      </c>
      <c r="W57" s="186">
        <f t="shared" si="4"/>
        <v>864</v>
      </c>
      <c r="X57" s="51"/>
      <c r="Y57" s="51"/>
      <c r="Z57" s="51"/>
      <c r="AA57" s="421"/>
      <c r="AB57" s="188"/>
      <c r="AC57" s="51"/>
      <c r="AD57" s="51"/>
      <c r="AE57" s="189">
        <f t="shared" si="5"/>
        <v>1689</v>
      </c>
      <c r="AF57" s="186">
        <f t="shared" si="6"/>
        <v>27</v>
      </c>
      <c r="AG57" s="186">
        <f t="shared" si="7"/>
        <v>45603</v>
      </c>
      <c r="AH57" s="251">
        <f t="shared" si="8"/>
        <v>0</v>
      </c>
    </row>
    <row r="58" spans="1:96" s="190" customFormat="1" ht="18" customHeight="1" x14ac:dyDescent="0.25">
      <c r="A58" s="184"/>
      <c r="B58" s="184"/>
      <c r="C58" s="184"/>
      <c r="D58" s="51"/>
      <c r="E58" s="51"/>
      <c r="F58" s="185"/>
      <c r="G58" s="50"/>
      <c r="H58" s="50"/>
      <c r="I58" s="50"/>
      <c r="J58" s="201"/>
      <c r="K58" s="51"/>
      <c r="L58" s="186"/>
      <c r="M58" s="187"/>
      <c r="N58" s="51"/>
      <c r="O58" s="186"/>
      <c r="P58" s="186"/>
      <c r="Q58" s="186"/>
      <c r="R58" s="51"/>
      <c r="S58" s="186"/>
      <c r="T58" s="186"/>
      <c r="U58" s="51"/>
      <c r="V58" s="186"/>
      <c r="W58" s="186"/>
      <c r="X58" s="51"/>
      <c r="Y58" s="51"/>
      <c r="Z58" s="51"/>
      <c r="AA58" s="421"/>
      <c r="AB58" s="188"/>
      <c r="AC58" s="51"/>
      <c r="AD58" s="51"/>
      <c r="AE58" s="189"/>
      <c r="AF58" s="186"/>
      <c r="AG58" s="186"/>
      <c r="AH58" s="251"/>
    </row>
    <row r="59" spans="1:96" s="162" customFormat="1" ht="36.950000000000003" customHeight="1" x14ac:dyDescent="0.25">
      <c r="A59" s="152"/>
      <c r="B59" s="152"/>
      <c r="C59" s="152"/>
      <c r="D59" s="15"/>
      <c r="E59" s="15"/>
      <c r="F59" s="442" t="s">
        <v>796</v>
      </c>
      <c r="G59" s="443"/>
      <c r="H59" s="443"/>
      <c r="I59" s="443"/>
      <c r="J59" s="16"/>
      <c r="K59" s="441" t="s">
        <v>773</v>
      </c>
      <c r="L59" s="442"/>
      <c r="M59" s="442"/>
      <c r="N59" s="444" t="s">
        <v>2</v>
      </c>
      <c r="O59" s="442"/>
      <c r="P59" s="442"/>
      <c r="Q59" s="17"/>
      <c r="R59" s="445" t="s">
        <v>3</v>
      </c>
      <c r="S59" s="440"/>
      <c r="T59" s="440"/>
      <c r="U59" s="446" t="s">
        <v>4</v>
      </c>
      <c r="V59" s="440"/>
      <c r="W59" s="440"/>
      <c r="X59" s="447" t="s">
        <v>5</v>
      </c>
      <c r="Y59" s="447"/>
      <c r="Z59" s="447"/>
      <c r="AA59" s="418" t="s">
        <v>656</v>
      </c>
      <c r="AB59" s="439" t="s">
        <v>6</v>
      </c>
      <c r="AC59" s="440"/>
      <c r="AD59" s="440"/>
      <c r="AE59" s="441" t="s">
        <v>795</v>
      </c>
      <c r="AF59" s="442"/>
      <c r="AG59" s="442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  <c r="CC59" s="161"/>
      <c r="CD59" s="161"/>
      <c r="CE59" s="161"/>
      <c r="CF59" s="161"/>
      <c r="CG59" s="161"/>
      <c r="CH59" s="161"/>
      <c r="CI59" s="161"/>
      <c r="CJ59" s="161"/>
      <c r="CK59" s="161"/>
      <c r="CL59" s="161"/>
      <c r="CM59" s="161"/>
      <c r="CN59" s="161"/>
      <c r="CO59" s="161"/>
      <c r="CP59" s="161"/>
      <c r="CQ59" s="161"/>
      <c r="CR59" s="161"/>
    </row>
    <row r="60" spans="1:96" s="167" customFormat="1" ht="30" customHeight="1" x14ac:dyDescent="0.25">
      <c r="A60" s="164"/>
      <c r="B60" s="164"/>
      <c r="C60" s="164"/>
      <c r="D60" s="20"/>
      <c r="E60" s="20"/>
      <c r="F60" s="21" t="s">
        <v>7</v>
      </c>
      <c r="G60" s="144" t="s">
        <v>8</v>
      </c>
      <c r="H60" s="23" t="s">
        <v>9</v>
      </c>
      <c r="I60" s="20" t="s">
        <v>10</v>
      </c>
      <c r="J60" s="24" t="s">
        <v>11</v>
      </c>
      <c r="K60" s="20" t="s">
        <v>12</v>
      </c>
      <c r="L60" s="25" t="s">
        <v>13</v>
      </c>
      <c r="M60" s="169" t="s">
        <v>14</v>
      </c>
      <c r="N60" s="20" t="s">
        <v>12</v>
      </c>
      <c r="O60" s="25" t="s">
        <v>13</v>
      </c>
      <c r="P60" s="25" t="s">
        <v>14</v>
      </c>
      <c r="Q60" s="25"/>
      <c r="R60" s="29" t="s">
        <v>12</v>
      </c>
      <c r="S60" s="30" t="s">
        <v>13</v>
      </c>
      <c r="T60" s="30" t="s">
        <v>14</v>
      </c>
      <c r="U60" s="29" t="s">
        <v>12</v>
      </c>
      <c r="V60" s="384" t="s">
        <v>13</v>
      </c>
      <c r="W60" s="30" t="s">
        <v>14</v>
      </c>
      <c r="X60" s="31" t="s">
        <v>12</v>
      </c>
      <c r="Y60" s="31" t="s">
        <v>13</v>
      </c>
      <c r="Z60" s="31" t="s">
        <v>14</v>
      </c>
      <c r="AA60" s="419"/>
      <c r="AB60" s="32" t="s">
        <v>12</v>
      </c>
      <c r="AC60" s="31" t="s">
        <v>13</v>
      </c>
      <c r="AD60" s="31" t="s">
        <v>14</v>
      </c>
      <c r="AE60" s="29" t="s">
        <v>12</v>
      </c>
      <c r="AF60" s="30" t="s">
        <v>13</v>
      </c>
      <c r="AG60" s="30" t="s">
        <v>14</v>
      </c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</row>
    <row r="61" spans="1:96" s="190" customFormat="1" ht="18" customHeight="1" x14ac:dyDescent="0.25">
      <c r="A61" s="184"/>
      <c r="B61" s="184"/>
      <c r="C61" s="184"/>
      <c r="D61" s="51"/>
      <c r="E61" s="51">
        <v>43</v>
      </c>
      <c r="F61" s="185" t="s">
        <v>481</v>
      </c>
      <c r="G61" s="50" t="s">
        <v>20</v>
      </c>
      <c r="H61" s="50" t="s">
        <v>532</v>
      </c>
      <c r="I61" s="50">
        <v>4246</v>
      </c>
      <c r="J61" s="201">
        <v>46631</v>
      </c>
      <c r="K61" s="51">
        <v>4</v>
      </c>
      <c r="L61" s="186">
        <v>55</v>
      </c>
      <c r="M61" s="187">
        <v>220</v>
      </c>
      <c r="N61" s="51"/>
      <c r="O61" s="186"/>
      <c r="P61" s="186"/>
      <c r="Q61" s="186"/>
      <c r="R61" s="51">
        <f t="shared" si="0"/>
        <v>4</v>
      </c>
      <c r="S61" s="186">
        <f t="shared" si="1"/>
        <v>55</v>
      </c>
      <c r="T61" s="186">
        <f t="shared" si="2"/>
        <v>220</v>
      </c>
      <c r="U61" s="51"/>
      <c r="V61" s="186">
        <f t="shared" si="3"/>
        <v>55</v>
      </c>
      <c r="W61" s="186">
        <f t="shared" si="4"/>
        <v>0</v>
      </c>
      <c r="X61" s="50"/>
      <c r="Y61" s="201"/>
      <c r="Z61" s="51"/>
      <c r="AA61" s="421"/>
      <c r="AB61" s="188"/>
      <c r="AC61" s="51"/>
      <c r="AD61" s="51"/>
      <c r="AE61" s="189">
        <f t="shared" si="5"/>
        <v>4</v>
      </c>
      <c r="AF61" s="186">
        <f t="shared" si="6"/>
        <v>55</v>
      </c>
      <c r="AG61" s="186">
        <f t="shared" si="7"/>
        <v>220</v>
      </c>
      <c r="AH61" s="251">
        <f t="shared" si="8"/>
        <v>0</v>
      </c>
    </row>
    <row r="62" spans="1:96" s="190" customFormat="1" ht="18" customHeight="1" x14ac:dyDescent="0.25">
      <c r="A62" s="184"/>
      <c r="B62" s="184"/>
      <c r="C62" s="184"/>
      <c r="D62" s="51"/>
      <c r="E62" s="51">
        <v>44</v>
      </c>
      <c r="F62" s="185" t="s">
        <v>531</v>
      </c>
      <c r="G62" s="50" t="s">
        <v>20</v>
      </c>
      <c r="H62" s="50" t="s">
        <v>416</v>
      </c>
      <c r="I62" s="50" t="s">
        <v>530</v>
      </c>
      <c r="J62" s="201">
        <v>46508</v>
      </c>
      <c r="K62" s="51">
        <v>11</v>
      </c>
      <c r="L62" s="186">
        <v>198</v>
      </c>
      <c r="M62" s="187">
        <v>2178</v>
      </c>
      <c r="N62" s="51"/>
      <c r="O62" s="186"/>
      <c r="P62" s="186"/>
      <c r="Q62" s="186"/>
      <c r="R62" s="51">
        <f t="shared" si="0"/>
        <v>11</v>
      </c>
      <c r="S62" s="186">
        <f t="shared" si="1"/>
        <v>198</v>
      </c>
      <c r="T62" s="186">
        <f t="shared" si="2"/>
        <v>2178</v>
      </c>
      <c r="U62" s="51"/>
      <c r="V62" s="186">
        <f t="shared" si="3"/>
        <v>198</v>
      </c>
      <c r="W62" s="186">
        <f t="shared" si="4"/>
        <v>0</v>
      </c>
      <c r="X62" s="50"/>
      <c r="Y62" s="201"/>
      <c r="Z62" s="51"/>
      <c r="AA62" s="421"/>
      <c r="AB62" s="188"/>
      <c r="AC62" s="51"/>
      <c r="AD62" s="51"/>
      <c r="AE62" s="189">
        <f t="shared" si="5"/>
        <v>11</v>
      </c>
      <c r="AF62" s="186">
        <f t="shared" si="6"/>
        <v>198</v>
      </c>
      <c r="AG62" s="186">
        <f t="shared" si="7"/>
        <v>2178</v>
      </c>
      <c r="AH62" s="251">
        <f t="shared" si="8"/>
        <v>0</v>
      </c>
    </row>
    <row r="63" spans="1:96" s="190" customFormat="1" ht="18" customHeight="1" x14ac:dyDescent="0.25">
      <c r="A63" s="184"/>
      <c r="B63" s="184"/>
      <c r="C63" s="184"/>
      <c r="D63" s="51"/>
      <c r="E63" s="51">
        <v>45</v>
      </c>
      <c r="F63" s="185" t="s">
        <v>274</v>
      </c>
      <c r="G63" s="50" t="s">
        <v>27</v>
      </c>
      <c r="H63" s="50" t="s">
        <v>533</v>
      </c>
      <c r="I63" s="50">
        <v>2508339</v>
      </c>
      <c r="J63" s="201">
        <v>46966</v>
      </c>
      <c r="K63" s="51">
        <v>257</v>
      </c>
      <c r="L63" s="186">
        <v>33.43</v>
      </c>
      <c r="M63" s="187">
        <v>8591.51</v>
      </c>
      <c r="N63" s="51"/>
      <c r="O63" s="186"/>
      <c r="P63" s="186"/>
      <c r="Q63" s="186"/>
      <c r="R63" s="51">
        <f t="shared" si="0"/>
        <v>257</v>
      </c>
      <c r="S63" s="186">
        <f t="shared" si="1"/>
        <v>33.43</v>
      </c>
      <c r="T63" s="186">
        <f t="shared" si="2"/>
        <v>8591.51</v>
      </c>
      <c r="U63" s="51">
        <v>44</v>
      </c>
      <c r="V63" s="186">
        <f t="shared" si="3"/>
        <v>33.43</v>
      </c>
      <c r="W63" s="186">
        <f t="shared" si="4"/>
        <v>1470.92</v>
      </c>
      <c r="X63" s="51"/>
      <c r="Y63" s="51"/>
      <c r="Z63" s="51"/>
      <c r="AA63" s="421"/>
      <c r="AB63" s="188"/>
      <c r="AC63" s="51"/>
      <c r="AD63" s="51"/>
      <c r="AE63" s="189">
        <f t="shared" si="5"/>
        <v>213</v>
      </c>
      <c r="AF63" s="186">
        <f t="shared" si="6"/>
        <v>33.43</v>
      </c>
      <c r="AG63" s="186">
        <f t="shared" si="7"/>
        <v>7120.59</v>
      </c>
      <c r="AH63" s="251">
        <f t="shared" si="8"/>
        <v>0</v>
      </c>
    </row>
    <row r="64" spans="1:96" s="190" customFormat="1" ht="17.25" customHeight="1" x14ac:dyDescent="0.25">
      <c r="A64" s="184"/>
      <c r="B64" s="184"/>
      <c r="C64" s="184"/>
      <c r="D64" s="51"/>
      <c r="E64" s="51">
        <v>46</v>
      </c>
      <c r="F64" s="185" t="s">
        <v>130</v>
      </c>
      <c r="G64" s="50" t="s">
        <v>27</v>
      </c>
      <c r="H64" s="50" t="s">
        <v>534</v>
      </c>
      <c r="I64" s="50" t="s">
        <v>535</v>
      </c>
      <c r="J64" s="201">
        <v>46966</v>
      </c>
      <c r="K64" s="51">
        <v>8</v>
      </c>
      <c r="L64" s="186">
        <v>54.89</v>
      </c>
      <c r="M64" s="187">
        <v>439.12</v>
      </c>
      <c r="N64" s="51"/>
      <c r="O64" s="186"/>
      <c r="P64" s="186"/>
      <c r="Q64" s="186"/>
      <c r="R64" s="51">
        <f t="shared" ref="R64:R124" si="9">N64+K64</f>
        <v>8</v>
      </c>
      <c r="S64" s="186">
        <f t="shared" ref="S64:S124" si="10">O64+L64</f>
        <v>54.89</v>
      </c>
      <c r="T64" s="186">
        <f t="shared" ref="T64:T124" si="11">S64*R64</f>
        <v>439.12</v>
      </c>
      <c r="U64" s="51">
        <v>8</v>
      </c>
      <c r="V64" s="186">
        <f t="shared" ref="V64:V124" si="12">S64</f>
        <v>54.89</v>
      </c>
      <c r="W64" s="186">
        <f t="shared" ref="W64:W124" si="13">V64*U64</f>
        <v>439.12</v>
      </c>
      <c r="X64" s="51"/>
      <c r="Y64" s="51"/>
      <c r="Z64" s="51"/>
      <c r="AA64" s="421"/>
      <c r="AB64" s="188"/>
      <c r="AC64" s="51"/>
      <c r="AD64" s="51"/>
      <c r="AE64" s="189">
        <f t="shared" ref="AE64:AE124" si="14">R64-(U64+X64+AB64)</f>
        <v>0</v>
      </c>
      <c r="AF64" s="186">
        <f t="shared" ref="AF64:AF124" si="15">S64</f>
        <v>54.89</v>
      </c>
      <c r="AG64" s="186">
        <f t="shared" ref="AG64:AG124" si="16">AF64*AE64</f>
        <v>0</v>
      </c>
      <c r="AH64" s="251">
        <f t="shared" ref="AH64:AH124" si="17">T64-(W64+Z64+AD64+AG64)</f>
        <v>0</v>
      </c>
    </row>
    <row r="65" spans="1:34" s="190" customFormat="1" ht="22.5" customHeight="1" x14ac:dyDescent="0.25">
      <c r="A65" s="184"/>
      <c r="B65" s="184"/>
      <c r="C65" s="184"/>
      <c r="D65" s="51"/>
      <c r="E65" s="51">
        <v>47</v>
      </c>
      <c r="F65" s="185" t="s">
        <v>536</v>
      </c>
      <c r="G65" s="50" t="s">
        <v>27</v>
      </c>
      <c r="H65" s="50" t="s">
        <v>420</v>
      </c>
      <c r="I65" s="50">
        <v>250915</v>
      </c>
      <c r="J65" s="201">
        <v>46997</v>
      </c>
      <c r="K65" s="51">
        <v>276</v>
      </c>
      <c r="L65" s="186">
        <v>55</v>
      </c>
      <c r="M65" s="187">
        <v>15180</v>
      </c>
      <c r="N65" s="51"/>
      <c r="O65" s="186"/>
      <c r="P65" s="186"/>
      <c r="Q65" s="186"/>
      <c r="R65" s="51">
        <f t="shared" si="9"/>
        <v>276</v>
      </c>
      <c r="S65" s="186">
        <f t="shared" si="10"/>
        <v>55</v>
      </c>
      <c r="T65" s="186">
        <f t="shared" si="11"/>
        <v>15180</v>
      </c>
      <c r="U65" s="51">
        <v>25</v>
      </c>
      <c r="V65" s="186">
        <f t="shared" si="12"/>
        <v>55</v>
      </c>
      <c r="W65" s="186">
        <f t="shared" si="13"/>
        <v>1375</v>
      </c>
      <c r="X65" s="51"/>
      <c r="Y65" s="51"/>
      <c r="Z65" s="51"/>
      <c r="AA65" s="421"/>
      <c r="AB65" s="188"/>
      <c r="AC65" s="51"/>
      <c r="AD65" s="51"/>
      <c r="AE65" s="189">
        <f t="shared" si="14"/>
        <v>251</v>
      </c>
      <c r="AF65" s="186">
        <f t="shared" si="15"/>
        <v>55</v>
      </c>
      <c r="AG65" s="186">
        <f t="shared" si="16"/>
        <v>13805</v>
      </c>
      <c r="AH65" s="251">
        <f t="shared" si="17"/>
        <v>0</v>
      </c>
    </row>
    <row r="66" spans="1:34" s="190" customFormat="1" ht="18" customHeight="1" x14ac:dyDescent="0.25">
      <c r="A66" s="184"/>
      <c r="B66" s="184"/>
      <c r="C66" s="184"/>
      <c r="D66" s="51"/>
      <c r="E66" s="51">
        <v>48</v>
      </c>
      <c r="F66" s="185" t="s">
        <v>266</v>
      </c>
      <c r="G66" s="50" t="s">
        <v>429</v>
      </c>
      <c r="H66" s="50" t="s">
        <v>430</v>
      </c>
      <c r="I66" s="50" t="s">
        <v>538</v>
      </c>
      <c r="J66" s="201">
        <v>46997</v>
      </c>
      <c r="K66" s="51">
        <v>6</v>
      </c>
      <c r="L66" s="186">
        <v>500</v>
      </c>
      <c r="M66" s="187">
        <v>3000</v>
      </c>
      <c r="N66" s="51"/>
      <c r="O66" s="186"/>
      <c r="P66" s="186"/>
      <c r="Q66" s="186"/>
      <c r="R66" s="51">
        <f t="shared" si="9"/>
        <v>6</v>
      </c>
      <c r="S66" s="186">
        <f t="shared" si="10"/>
        <v>500</v>
      </c>
      <c r="T66" s="186">
        <f t="shared" si="11"/>
        <v>3000</v>
      </c>
      <c r="U66" s="51">
        <v>3</v>
      </c>
      <c r="V66" s="186">
        <f t="shared" si="12"/>
        <v>500</v>
      </c>
      <c r="W66" s="186">
        <f t="shared" si="13"/>
        <v>1500</v>
      </c>
      <c r="X66" s="51"/>
      <c r="Y66" s="51"/>
      <c r="Z66" s="51"/>
      <c r="AA66" s="421"/>
      <c r="AB66" s="188"/>
      <c r="AC66" s="51"/>
      <c r="AD66" s="51"/>
      <c r="AE66" s="189">
        <f t="shared" si="14"/>
        <v>3</v>
      </c>
      <c r="AF66" s="186">
        <f t="shared" si="15"/>
        <v>500</v>
      </c>
      <c r="AG66" s="186">
        <f t="shared" si="16"/>
        <v>1500</v>
      </c>
      <c r="AH66" s="251">
        <f t="shared" si="17"/>
        <v>0</v>
      </c>
    </row>
    <row r="67" spans="1:34" s="190" customFormat="1" ht="22.5" customHeight="1" x14ac:dyDescent="0.25">
      <c r="A67" s="184"/>
      <c r="B67" s="184"/>
      <c r="C67" s="184"/>
      <c r="D67" s="51"/>
      <c r="E67" s="51">
        <v>49</v>
      </c>
      <c r="F67" s="185" t="s">
        <v>539</v>
      </c>
      <c r="G67" s="50" t="s">
        <v>20</v>
      </c>
      <c r="H67" s="50" t="s">
        <v>442</v>
      </c>
      <c r="I67" s="50" t="s">
        <v>540</v>
      </c>
      <c r="J67" s="201">
        <v>46600</v>
      </c>
      <c r="K67" s="51">
        <v>10</v>
      </c>
      <c r="L67" s="186">
        <v>579</v>
      </c>
      <c r="M67" s="187">
        <v>5790</v>
      </c>
      <c r="N67" s="51"/>
      <c r="O67" s="186"/>
      <c r="P67" s="186"/>
      <c r="Q67" s="186"/>
      <c r="R67" s="51">
        <f t="shared" si="9"/>
        <v>10</v>
      </c>
      <c r="S67" s="186">
        <f t="shared" si="10"/>
        <v>579</v>
      </c>
      <c r="T67" s="186">
        <f t="shared" si="11"/>
        <v>5790</v>
      </c>
      <c r="U67" s="51"/>
      <c r="V67" s="186">
        <f t="shared" si="12"/>
        <v>579</v>
      </c>
      <c r="W67" s="186">
        <f t="shared" si="13"/>
        <v>0</v>
      </c>
      <c r="X67" s="51"/>
      <c r="Y67" s="51"/>
      <c r="Z67" s="51"/>
      <c r="AA67" s="421"/>
      <c r="AB67" s="188"/>
      <c r="AC67" s="51"/>
      <c r="AD67" s="51"/>
      <c r="AE67" s="189">
        <f t="shared" si="14"/>
        <v>10</v>
      </c>
      <c r="AF67" s="186">
        <f t="shared" si="15"/>
        <v>579</v>
      </c>
      <c r="AG67" s="186">
        <f t="shared" si="16"/>
        <v>5790</v>
      </c>
      <c r="AH67" s="251">
        <f t="shared" si="17"/>
        <v>0</v>
      </c>
    </row>
    <row r="68" spans="1:34" s="190" customFormat="1" ht="17.25" customHeight="1" x14ac:dyDescent="0.25">
      <c r="A68" s="184"/>
      <c r="B68" s="184"/>
      <c r="C68" s="184"/>
      <c r="D68" s="51"/>
      <c r="E68" s="51"/>
      <c r="F68" s="202" t="s">
        <v>542</v>
      </c>
      <c r="G68" s="51"/>
      <c r="H68" s="50"/>
      <c r="I68" s="50"/>
      <c r="J68" s="201"/>
      <c r="K68" s="51">
        <v>0</v>
      </c>
      <c r="L68" s="186">
        <v>0</v>
      </c>
      <c r="M68" s="187">
        <v>0</v>
      </c>
      <c r="N68" s="51"/>
      <c r="O68" s="186"/>
      <c r="P68" s="186"/>
      <c r="Q68" s="186"/>
      <c r="R68" s="51">
        <f t="shared" si="9"/>
        <v>0</v>
      </c>
      <c r="S68" s="186">
        <f t="shared" si="10"/>
        <v>0</v>
      </c>
      <c r="T68" s="186">
        <f t="shared" si="11"/>
        <v>0</v>
      </c>
      <c r="U68" s="51"/>
      <c r="V68" s="186">
        <f t="shared" si="12"/>
        <v>0</v>
      </c>
      <c r="W68" s="186">
        <f t="shared" si="13"/>
        <v>0</v>
      </c>
      <c r="X68" s="51"/>
      <c r="Y68" s="51"/>
      <c r="Z68" s="51"/>
      <c r="AA68" s="421"/>
      <c r="AB68" s="188"/>
      <c r="AC68" s="51"/>
      <c r="AD68" s="51"/>
      <c r="AE68" s="189">
        <f t="shared" si="14"/>
        <v>0</v>
      </c>
      <c r="AF68" s="186">
        <f t="shared" si="15"/>
        <v>0</v>
      </c>
      <c r="AG68" s="186">
        <f t="shared" si="16"/>
        <v>0</v>
      </c>
      <c r="AH68" s="251">
        <f t="shared" si="17"/>
        <v>0</v>
      </c>
    </row>
    <row r="69" spans="1:34" s="190" customFormat="1" ht="15" customHeight="1" x14ac:dyDescent="0.25">
      <c r="A69" s="184"/>
      <c r="B69" s="184"/>
      <c r="C69" s="184"/>
      <c r="D69" s="51"/>
      <c r="E69" s="51">
        <v>50</v>
      </c>
      <c r="F69" s="185" t="s">
        <v>153</v>
      </c>
      <c r="G69" s="51" t="s">
        <v>20</v>
      </c>
      <c r="H69" s="50" t="s">
        <v>246</v>
      </c>
      <c r="I69" s="50" t="s">
        <v>543</v>
      </c>
      <c r="J69" s="201">
        <v>46844</v>
      </c>
      <c r="K69" s="51">
        <v>190</v>
      </c>
      <c r="L69" s="186">
        <v>98</v>
      </c>
      <c r="M69" s="187">
        <v>18620</v>
      </c>
      <c r="N69" s="51"/>
      <c r="O69" s="186"/>
      <c r="P69" s="186"/>
      <c r="Q69" s="186"/>
      <c r="R69" s="51">
        <f t="shared" si="9"/>
        <v>190</v>
      </c>
      <c r="S69" s="186">
        <f t="shared" si="10"/>
        <v>98</v>
      </c>
      <c r="T69" s="186">
        <f t="shared" si="11"/>
        <v>18620</v>
      </c>
      <c r="U69" s="51">
        <v>39</v>
      </c>
      <c r="V69" s="186">
        <f t="shared" si="12"/>
        <v>98</v>
      </c>
      <c r="W69" s="186">
        <f t="shared" si="13"/>
        <v>3822</v>
      </c>
      <c r="X69" s="51"/>
      <c r="Y69" s="51"/>
      <c r="Z69" s="51"/>
      <c r="AA69" s="421"/>
      <c r="AB69" s="188"/>
      <c r="AC69" s="51"/>
      <c r="AD69" s="51"/>
      <c r="AE69" s="189">
        <f t="shared" si="14"/>
        <v>151</v>
      </c>
      <c r="AF69" s="186">
        <f t="shared" si="15"/>
        <v>98</v>
      </c>
      <c r="AG69" s="186">
        <f t="shared" si="16"/>
        <v>14798</v>
      </c>
      <c r="AH69" s="251">
        <f t="shared" si="17"/>
        <v>0</v>
      </c>
    </row>
    <row r="70" spans="1:34" s="190" customFormat="1" ht="15" customHeight="1" x14ac:dyDescent="0.25">
      <c r="A70" s="184"/>
      <c r="B70" s="184"/>
      <c r="C70" s="184"/>
      <c r="D70" s="51"/>
      <c r="E70" s="51">
        <v>51</v>
      </c>
      <c r="F70" s="185" t="s">
        <v>544</v>
      </c>
      <c r="G70" s="51" t="s">
        <v>263</v>
      </c>
      <c r="H70" s="50" t="s">
        <v>259</v>
      </c>
      <c r="I70" s="50" t="s">
        <v>545</v>
      </c>
      <c r="J70" s="201">
        <v>46600</v>
      </c>
      <c r="K70" s="51">
        <v>140</v>
      </c>
      <c r="L70" s="186">
        <v>1330</v>
      </c>
      <c r="M70" s="187">
        <v>186200</v>
      </c>
      <c r="N70" s="51"/>
      <c r="O70" s="186"/>
      <c r="P70" s="186"/>
      <c r="Q70" s="186"/>
      <c r="R70" s="51">
        <f t="shared" si="9"/>
        <v>140</v>
      </c>
      <c r="S70" s="186">
        <f t="shared" si="10"/>
        <v>1330</v>
      </c>
      <c r="T70" s="186">
        <f t="shared" si="11"/>
        <v>186200</v>
      </c>
      <c r="U70" s="51"/>
      <c r="V70" s="186">
        <f t="shared" si="12"/>
        <v>1330</v>
      </c>
      <c r="W70" s="186">
        <f t="shared" si="13"/>
        <v>0</v>
      </c>
      <c r="X70" s="51"/>
      <c r="Y70" s="51"/>
      <c r="Z70" s="51"/>
      <c r="AA70" s="421"/>
      <c r="AB70" s="188"/>
      <c r="AC70" s="51"/>
      <c r="AD70" s="51"/>
      <c r="AE70" s="189">
        <f t="shared" si="14"/>
        <v>140</v>
      </c>
      <c r="AF70" s="186">
        <f t="shared" si="15"/>
        <v>1330</v>
      </c>
      <c r="AG70" s="186">
        <f t="shared" si="16"/>
        <v>186200</v>
      </c>
      <c r="AH70" s="251">
        <f t="shared" si="17"/>
        <v>0</v>
      </c>
    </row>
    <row r="71" spans="1:34" s="190" customFormat="1" ht="15.75" customHeight="1" x14ac:dyDescent="0.25">
      <c r="A71" s="184"/>
      <c r="B71" s="184"/>
      <c r="C71" s="184"/>
      <c r="D71" s="51"/>
      <c r="E71" s="51"/>
      <c r="F71" s="202" t="s">
        <v>546</v>
      </c>
      <c r="G71" s="51"/>
      <c r="H71" s="51"/>
      <c r="I71" s="51"/>
      <c r="J71" s="188"/>
      <c r="K71" s="51">
        <v>0</v>
      </c>
      <c r="L71" s="186">
        <v>0</v>
      </c>
      <c r="M71" s="187">
        <v>0</v>
      </c>
      <c r="N71" s="51"/>
      <c r="O71" s="186"/>
      <c r="P71" s="186"/>
      <c r="Q71" s="186"/>
      <c r="R71" s="51">
        <f t="shared" si="9"/>
        <v>0</v>
      </c>
      <c r="S71" s="186">
        <f t="shared" si="10"/>
        <v>0</v>
      </c>
      <c r="T71" s="186">
        <f t="shared" si="11"/>
        <v>0</v>
      </c>
      <c r="U71" s="51"/>
      <c r="V71" s="186">
        <f t="shared" si="12"/>
        <v>0</v>
      </c>
      <c r="W71" s="186">
        <f t="shared" si="13"/>
        <v>0</v>
      </c>
      <c r="X71" s="51"/>
      <c r="Y71" s="51"/>
      <c r="Z71" s="51"/>
      <c r="AA71" s="421"/>
      <c r="AB71" s="188"/>
      <c r="AC71" s="51"/>
      <c r="AD71" s="51"/>
      <c r="AE71" s="189">
        <f t="shared" si="14"/>
        <v>0</v>
      </c>
      <c r="AF71" s="186">
        <f t="shared" si="15"/>
        <v>0</v>
      </c>
      <c r="AG71" s="186">
        <f t="shared" si="16"/>
        <v>0</v>
      </c>
      <c r="AH71" s="251">
        <f t="shared" si="17"/>
        <v>0</v>
      </c>
    </row>
    <row r="72" spans="1:34" s="190" customFormat="1" ht="16.5" customHeight="1" x14ac:dyDescent="0.25">
      <c r="A72" s="184"/>
      <c r="B72" s="184"/>
      <c r="C72" s="184"/>
      <c r="D72" s="51"/>
      <c r="E72" s="51">
        <v>52</v>
      </c>
      <c r="F72" s="185" t="s">
        <v>547</v>
      </c>
      <c r="G72" s="51" t="s">
        <v>362</v>
      </c>
      <c r="H72" s="51" t="s">
        <v>756</v>
      </c>
      <c r="I72" s="51"/>
      <c r="J72" s="188"/>
      <c r="K72" s="51">
        <v>70</v>
      </c>
      <c r="L72" s="186">
        <v>45.9</v>
      </c>
      <c r="M72" s="187">
        <v>3213</v>
      </c>
      <c r="N72" s="51"/>
      <c r="O72" s="186"/>
      <c r="P72" s="186"/>
      <c r="Q72" s="186"/>
      <c r="R72" s="51">
        <f t="shared" si="9"/>
        <v>70</v>
      </c>
      <c r="S72" s="186">
        <f t="shared" si="10"/>
        <v>45.9</v>
      </c>
      <c r="T72" s="186">
        <f t="shared" si="11"/>
        <v>3213</v>
      </c>
      <c r="U72" s="51"/>
      <c r="V72" s="186">
        <f t="shared" si="12"/>
        <v>45.9</v>
      </c>
      <c r="W72" s="186">
        <f t="shared" si="13"/>
        <v>0</v>
      </c>
      <c r="X72" s="51"/>
      <c r="Y72" s="51"/>
      <c r="Z72" s="51"/>
      <c r="AA72" s="421"/>
      <c r="AB72" s="188"/>
      <c r="AC72" s="51"/>
      <c r="AD72" s="51"/>
      <c r="AE72" s="189">
        <f t="shared" si="14"/>
        <v>70</v>
      </c>
      <c r="AF72" s="186">
        <f t="shared" si="15"/>
        <v>45.9</v>
      </c>
      <c r="AG72" s="186">
        <f t="shared" si="16"/>
        <v>3213</v>
      </c>
      <c r="AH72" s="251">
        <f t="shared" si="17"/>
        <v>0</v>
      </c>
    </row>
    <row r="73" spans="1:34" s="190" customFormat="1" ht="16.5" customHeight="1" x14ac:dyDescent="0.25">
      <c r="A73" s="184"/>
      <c r="B73" s="184"/>
      <c r="C73" s="184"/>
      <c r="D73" s="51"/>
      <c r="E73" s="51">
        <v>53</v>
      </c>
      <c r="F73" s="185" t="s">
        <v>548</v>
      </c>
      <c r="G73" s="50" t="s">
        <v>549</v>
      </c>
      <c r="H73" s="50" t="s">
        <v>50</v>
      </c>
      <c r="I73" s="50">
        <v>338149</v>
      </c>
      <c r="J73" s="201">
        <v>47300</v>
      </c>
      <c r="K73" s="51">
        <v>276</v>
      </c>
      <c r="L73" s="186">
        <v>28</v>
      </c>
      <c r="M73" s="187">
        <v>7728</v>
      </c>
      <c r="N73" s="51"/>
      <c r="O73" s="186"/>
      <c r="P73" s="186"/>
      <c r="Q73" s="186"/>
      <c r="R73" s="51">
        <f t="shared" si="9"/>
        <v>276</v>
      </c>
      <c r="S73" s="186">
        <f t="shared" si="10"/>
        <v>28</v>
      </c>
      <c r="T73" s="186">
        <f t="shared" si="11"/>
        <v>7728</v>
      </c>
      <c r="U73" s="51"/>
      <c r="V73" s="186">
        <f t="shared" si="12"/>
        <v>28</v>
      </c>
      <c r="W73" s="186">
        <f t="shared" si="13"/>
        <v>0</v>
      </c>
      <c r="X73" s="51"/>
      <c r="Y73" s="51"/>
      <c r="Z73" s="51"/>
      <c r="AA73" s="421"/>
      <c r="AB73" s="188"/>
      <c r="AC73" s="51"/>
      <c r="AD73" s="51"/>
      <c r="AE73" s="189">
        <f t="shared" si="14"/>
        <v>276</v>
      </c>
      <c r="AF73" s="186">
        <f t="shared" si="15"/>
        <v>28</v>
      </c>
      <c r="AG73" s="186">
        <f t="shared" si="16"/>
        <v>7728</v>
      </c>
      <c r="AH73" s="251">
        <f t="shared" si="17"/>
        <v>0</v>
      </c>
    </row>
    <row r="74" spans="1:34" s="190" customFormat="1" ht="13.5" customHeight="1" x14ac:dyDescent="0.25">
      <c r="A74" s="184"/>
      <c r="B74" s="184"/>
      <c r="C74" s="184"/>
      <c r="D74" s="51"/>
      <c r="E74" s="51">
        <v>54</v>
      </c>
      <c r="F74" s="185" t="s">
        <v>268</v>
      </c>
      <c r="G74" s="51" t="s">
        <v>362</v>
      </c>
      <c r="H74" s="50" t="s">
        <v>270</v>
      </c>
      <c r="I74" s="50">
        <v>50194</v>
      </c>
      <c r="J74" s="201">
        <v>46780</v>
      </c>
      <c r="K74" s="51">
        <v>190</v>
      </c>
      <c r="L74" s="186">
        <v>279.95</v>
      </c>
      <c r="M74" s="187">
        <v>53190.5</v>
      </c>
      <c r="N74" s="51"/>
      <c r="O74" s="186"/>
      <c r="P74" s="186"/>
      <c r="Q74" s="186"/>
      <c r="R74" s="51">
        <f t="shared" si="9"/>
        <v>190</v>
      </c>
      <c r="S74" s="186">
        <f t="shared" si="10"/>
        <v>279.95</v>
      </c>
      <c r="T74" s="186">
        <f t="shared" si="11"/>
        <v>53190.5</v>
      </c>
      <c r="U74" s="51"/>
      <c r="V74" s="186">
        <f t="shared" si="12"/>
        <v>279.95</v>
      </c>
      <c r="W74" s="186">
        <f t="shared" si="13"/>
        <v>0</v>
      </c>
      <c r="X74" s="51"/>
      <c r="Y74" s="51"/>
      <c r="Z74" s="51"/>
      <c r="AA74" s="421"/>
      <c r="AB74" s="188"/>
      <c r="AC74" s="51"/>
      <c r="AD74" s="51"/>
      <c r="AE74" s="189">
        <f t="shared" si="14"/>
        <v>190</v>
      </c>
      <c r="AF74" s="186">
        <f t="shared" si="15"/>
        <v>279.95</v>
      </c>
      <c r="AG74" s="186">
        <f t="shared" si="16"/>
        <v>53190.5</v>
      </c>
      <c r="AH74" s="251">
        <f t="shared" si="17"/>
        <v>0</v>
      </c>
    </row>
    <row r="75" spans="1:34" s="190" customFormat="1" ht="13.5" customHeight="1" x14ac:dyDescent="0.25">
      <c r="A75" s="184"/>
      <c r="B75" s="184"/>
      <c r="C75" s="184"/>
      <c r="D75" s="51"/>
      <c r="E75" s="51">
        <v>55</v>
      </c>
      <c r="F75" s="185" t="s">
        <v>550</v>
      </c>
      <c r="G75" s="51" t="s">
        <v>432</v>
      </c>
      <c r="H75" s="50" t="s">
        <v>551</v>
      </c>
      <c r="I75" s="50">
        <v>2505102</v>
      </c>
      <c r="J75" s="201">
        <v>46874</v>
      </c>
      <c r="K75" s="51">
        <v>7000</v>
      </c>
      <c r="L75" s="186">
        <v>0.65</v>
      </c>
      <c r="M75" s="187">
        <v>4550</v>
      </c>
      <c r="N75" s="51"/>
      <c r="O75" s="186"/>
      <c r="P75" s="186"/>
      <c r="Q75" s="186"/>
      <c r="R75" s="51">
        <f t="shared" si="9"/>
        <v>7000</v>
      </c>
      <c r="S75" s="186">
        <f t="shared" si="10"/>
        <v>0.65</v>
      </c>
      <c r="T75" s="186">
        <f t="shared" si="11"/>
        <v>4550</v>
      </c>
      <c r="U75" s="51"/>
      <c r="V75" s="186">
        <f t="shared" si="12"/>
        <v>0.65</v>
      </c>
      <c r="W75" s="186">
        <f t="shared" si="13"/>
        <v>0</v>
      </c>
      <c r="X75" s="51"/>
      <c r="Y75" s="51"/>
      <c r="Z75" s="51"/>
      <c r="AA75" s="421"/>
      <c r="AB75" s="188"/>
      <c r="AC75" s="51"/>
      <c r="AD75" s="51"/>
      <c r="AE75" s="189">
        <f t="shared" si="14"/>
        <v>7000</v>
      </c>
      <c r="AF75" s="186">
        <f t="shared" si="15"/>
        <v>0.65</v>
      </c>
      <c r="AG75" s="186">
        <f t="shared" si="16"/>
        <v>4550</v>
      </c>
      <c r="AH75" s="251">
        <f t="shared" si="17"/>
        <v>0</v>
      </c>
    </row>
    <row r="76" spans="1:34" s="190" customFormat="1" ht="24" customHeight="1" x14ac:dyDescent="0.25">
      <c r="A76" s="184"/>
      <c r="B76" s="184"/>
      <c r="C76" s="184"/>
      <c r="D76" s="51"/>
      <c r="E76" s="51">
        <v>56</v>
      </c>
      <c r="F76" s="185" t="s">
        <v>552</v>
      </c>
      <c r="G76" s="51" t="s">
        <v>432</v>
      </c>
      <c r="H76" s="50" t="s">
        <v>553</v>
      </c>
      <c r="I76" s="50">
        <v>2502156</v>
      </c>
      <c r="J76" s="201">
        <v>46784</v>
      </c>
      <c r="K76" s="51">
        <v>2000</v>
      </c>
      <c r="L76" s="186">
        <v>5.95</v>
      </c>
      <c r="M76" s="187">
        <v>11900</v>
      </c>
      <c r="N76" s="51"/>
      <c r="O76" s="186"/>
      <c r="P76" s="186"/>
      <c r="Q76" s="186"/>
      <c r="R76" s="51">
        <f t="shared" si="9"/>
        <v>2000</v>
      </c>
      <c r="S76" s="186">
        <f t="shared" si="10"/>
        <v>5.95</v>
      </c>
      <c r="T76" s="186">
        <f t="shared" si="11"/>
        <v>11900</v>
      </c>
      <c r="U76" s="51"/>
      <c r="V76" s="186">
        <f t="shared" si="12"/>
        <v>5.95</v>
      </c>
      <c r="W76" s="186">
        <f t="shared" si="13"/>
        <v>0</v>
      </c>
      <c r="X76" s="51"/>
      <c r="Y76" s="51"/>
      <c r="Z76" s="51"/>
      <c r="AA76" s="421"/>
      <c r="AB76" s="188"/>
      <c r="AC76" s="51"/>
      <c r="AD76" s="51"/>
      <c r="AE76" s="189">
        <f t="shared" si="14"/>
        <v>2000</v>
      </c>
      <c r="AF76" s="186">
        <f t="shared" si="15"/>
        <v>5.95</v>
      </c>
      <c r="AG76" s="186">
        <f t="shared" si="16"/>
        <v>11900</v>
      </c>
      <c r="AH76" s="251">
        <f t="shared" si="17"/>
        <v>0</v>
      </c>
    </row>
    <row r="77" spans="1:34" s="190" customFormat="1" ht="15" customHeight="1" x14ac:dyDescent="0.25">
      <c r="A77" s="184"/>
      <c r="B77" s="184"/>
      <c r="C77" s="184"/>
      <c r="D77" s="51"/>
      <c r="E77" s="51">
        <v>57</v>
      </c>
      <c r="F77" s="185" t="s">
        <v>555</v>
      </c>
      <c r="G77" s="51" t="s">
        <v>456</v>
      </c>
      <c r="H77" s="50" t="s">
        <v>212</v>
      </c>
      <c r="I77" s="50">
        <v>250534</v>
      </c>
      <c r="J77" s="201">
        <v>46874</v>
      </c>
      <c r="K77" s="51">
        <v>177</v>
      </c>
      <c r="L77" s="186">
        <v>71.5</v>
      </c>
      <c r="M77" s="187">
        <v>12655.5</v>
      </c>
      <c r="N77" s="50"/>
      <c r="O77" s="186"/>
      <c r="P77" s="186"/>
      <c r="Q77" s="186"/>
      <c r="R77" s="51">
        <f t="shared" si="9"/>
        <v>177</v>
      </c>
      <c r="S77" s="186">
        <f t="shared" si="10"/>
        <v>71.5</v>
      </c>
      <c r="T77" s="186">
        <f t="shared" si="11"/>
        <v>12655.5</v>
      </c>
      <c r="U77" s="51">
        <v>17</v>
      </c>
      <c r="V77" s="186">
        <f t="shared" si="12"/>
        <v>71.5</v>
      </c>
      <c r="W77" s="186">
        <f t="shared" si="13"/>
        <v>1215.5</v>
      </c>
      <c r="X77" s="51"/>
      <c r="Y77" s="51"/>
      <c r="Z77" s="51"/>
      <c r="AA77" s="421"/>
      <c r="AB77" s="188"/>
      <c r="AC77" s="51"/>
      <c r="AD77" s="51"/>
      <c r="AE77" s="189">
        <f t="shared" si="14"/>
        <v>160</v>
      </c>
      <c r="AF77" s="186">
        <f t="shared" si="15"/>
        <v>71.5</v>
      </c>
      <c r="AG77" s="186">
        <f t="shared" si="16"/>
        <v>11440</v>
      </c>
      <c r="AH77" s="251">
        <f t="shared" si="17"/>
        <v>0</v>
      </c>
    </row>
    <row r="78" spans="1:34" s="190" customFormat="1" ht="15" customHeight="1" x14ac:dyDescent="0.25">
      <c r="A78" s="184"/>
      <c r="B78" s="184"/>
      <c r="C78" s="184"/>
      <c r="D78" s="51"/>
      <c r="E78" s="51">
        <v>58</v>
      </c>
      <c r="F78" s="185" t="s">
        <v>460</v>
      </c>
      <c r="G78" s="51" t="s">
        <v>558</v>
      </c>
      <c r="H78" s="50" t="s">
        <v>506</v>
      </c>
      <c r="I78" s="50" t="s">
        <v>508</v>
      </c>
      <c r="J78" s="201">
        <v>46905</v>
      </c>
      <c r="K78" s="51">
        <v>60</v>
      </c>
      <c r="L78" s="186">
        <v>54.5</v>
      </c>
      <c r="M78" s="187">
        <v>3270</v>
      </c>
      <c r="N78" s="50"/>
      <c r="O78" s="186"/>
      <c r="P78" s="186"/>
      <c r="Q78" s="186"/>
      <c r="R78" s="51">
        <f t="shared" si="9"/>
        <v>60</v>
      </c>
      <c r="S78" s="186">
        <f t="shared" si="10"/>
        <v>54.5</v>
      </c>
      <c r="T78" s="186">
        <f t="shared" si="11"/>
        <v>3270</v>
      </c>
      <c r="U78" s="51"/>
      <c r="V78" s="186">
        <f t="shared" si="12"/>
        <v>54.5</v>
      </c>
      <c r="W78" s="186">
        <f t="shared" si="13"/>
        <v>0</v>
      </c>
      <c r="X78" s="51"/>
      <c r="Y78" s="51"/>
      <c r="Z78" s="51"/>
      <c r="AA78" s="421"/>
      <c r="AB78" s="188"/>
      <c r="AC78" s="51"/>
      <c r="AD78" s="51"/>
      <c r="AE78" s="189">
        <f t="shared" si="14"/>
        <v>60</v>
      </c>
      <c r="AF78" s="186">
        <f t="shared" si="15"/>
        <v>54.5</v>
      </c>
      <c r="AG78" s="186">
        <f t="shared" si="16"/>
        <v>3270</v>
      </c>
      <c r="AH78" s="251">
        <f t="shared" si="17"/>
        <v>0</v>
      </c>
    </row>
    <row r="79" spans="1:34" s="190" customFormat="1" ht="15" customHeight="1" x14ac:dyDescent="0.25">
      <c r="A79" s="184"/>
      <c r="B79" s="184"/>
      <c r="C79" s="184"/>
      <c r="D79" s="51"/>
      <c r="E79" s="51">
        <v>59</v>
      </c>
      <c r="F79" s="185" t="s">
        <v>297</v>
      </c>
      <c r="G79" s="51" t="s">
        <v>559</v>
      </c>
      <c r="H79" s="50" t="s">
        <v>237</v>
      </c>
      <c r="I79" s="50" t="s">
        <v>560</v>
      </c>
      <c r="J79" s="201">
        <v>46905</v>
      </c>
      <c r="K79" s="51">
        <v>33</v>
      </c>
      <c r="L79" s="186">
        <v>32</v>
      </c>
      <c r="M79" s="187">
        <v>1056</v>
      </c>
      <c r="N79" s="50"/>
      <c r="O79" s="186"/>
      <c r="P79" s="186"/>
      <c r="Q79" s="186"/>
      <c r="R79" s="51">
        <f t="shared" si="9"/>
        <v>33</v>
      </c>
      <c r="S79" s="186">
        <f t="shared" si="10"/>
        <v>32</v>
      </c>
      <c r="T79" s="186">
        <f t="shared" si="11"/>
        <v>1056</v>
      </c>
      <c r="U79" s="51">
        <v>8</v>
      </c>
      <c r="V79" s="186">
        <f t="shared" si="12"/>
        <v>32</v>
      </c>
      <c r="W79" s="186">
        <f t="shared" si="13"/>
        <v>256</v>
      </c>
      <c r="X79" s="51"/>
      <c r="Y79" s="51"/>
      <c r="Z79" s="51"/>
      <c r="AA79" s="421"/>
      <c r="AB79" s="188"/>
      <c r="AC79" s="51"/>
      <c r="AD79" s="51"/>
      <c r="AE79" s="189">
        <f t="shared" si="14"/>
        <v>25</v>
      </c>
      <c r="AF79" s="186">
        <f t="shared" si="15"/>
        <v>32</v>
      </c>
      <c r="AG79" s="186">
        <f t="shared" si="16"/>
        <v>800</v>
      </c>
      <c r="AH79" s="251">
        <f t="shared" si="17"/>
        <v>0</v>
      </c>
    </row>
    <row r="80" spans="1:34" s="190" customFormat="1" ht="15" customHeight="1" x14ac:dyDescent="0.25">
      <c r="A80" s="184"/>
      <c r="B80" s="184"/>
      <c r="C80" s="184"/>
      <c r="D80" s="51"/>
      <c r="E80" s="51">
        <v>60</v>
      </c>
      <c r="F80" s="185" t="s">
        <v>562</v>
      </c>
      <c r="G80" s="51" t="s">
        <v>563</v>
      </c>
      <c r="H80" s="50" t="s">
        <v>564</v>
      </c>
      <c r="I80" s="50" t="s">
        <v>565</v>
      </c>
      <c r="J80" s="201">
        <v>46966</v>
      </c>
      <c r="K80" s="51">
        <v>6</v>
      </c>
      <c r="L80" s="186">
        <v>194</v>
      </c>
      <c r="M80" s="187">
        <v>1164</v>
      </c>
      <c r="N80" s="50"/>
      <c r="O80" s="186"/>
      <c r="P80" s="186"/>
      <c r="Q80" s="186"/>
      <c r="R80" s="51">
        <f t="shared" si="9"/>
        <v>6</v>
      </c>
      <c r="S80" s="186">
        <f t="shared" si="10"/>
        <v>194</v>
      </c>
      <c r="T80" s="186">
        <f t="shared" si="11"/>
        <v>1164</v>
      </c>
      <c r="U80" s="51">
        <v>6</v>
      </c>
      <c r="V80" s="186">
        <f t="shared" si="12"/>
        <v>194</v>
      </c>
      <c r="W80" s="186">
        <f t="shared" si="13"/>
        <v>1164</v>
      </c>
      <c r="X80" s="51"/>
      <c r="Y80" s="51"/>
      <c r="Z80" s="51"/>
      <c r="AA80" s="421"/>
      <c r="AB80" s="188"/>
      <c r="AC80" s="51"/>
      <c r="AD80" s="51"/>
      <c r="AE80" s="189">
        <f t="shared" si="14"/>
        <v>0</v>
      </c>
      <c r="AF80" s="186">
        <f t="shared" si="15"/>
        <v>194</v>
      </c>
      <c r="AG80" s="186">
        <f t="shared" si="16"/>
        <v>0</v>
      </c>
      <c r="AH80" s="251">
        <f t="shared" si="17"/>
        <v>0</v>
      </c>
    </row>
    <row r="81" spans="1:96" s="190" customFormat="1" ht="15" customHeight="1" x14ac:dyDescent="0.25">
      <c r="D81" s="222"/>
      <c r="E81" s="51"/>
      <c r="F81" s="202" t="s">
        <v>649</v>
      </c>
      <c r="G81" s="51"/>
      <c r="H81" s="50"/>
      <c r="I81" s="50"/>
      <c r="J81" s="201"/>
      <c r="K81" s="51">
        <v>0</v>
      </c>
      <c r="L81" s="186">
        <v>0</v>
      </c>
      <c r="M81" s="187">
        <v>0</v>
      </c>
      <c r="N81" s="50"/>
      <c r="O81" s="186"/>
      <c r="P81" s="186"/>
      <c r="Q81" s="186"/>
      <c r="R81" s="51">
        <f t="shared" si="9"/>
        <v>0</v>
      </c>
      <c r="S81" s="186">
        <f t="shared" si="10"/>
        <v>0</v>
      </c>
      <c r="T81" s="186">
        <f t="shared" si="11"/>
        <v>0</v>
      </c>
      <c r="U81" s="51"/>
      <c r="V81" s="186">
        <f t="shared" si="12"/>
        <v>0</v>
      </c>
      <c r="W81" s="186">
        <f t="shared" si="13"/>
        <v>0</v>
      </c>
      <c r="X81" s="51"/>
      <c r="Y81" s="51"/>
      <c r="Z81" s="51"/>
      <c r="AA81" s="421"/>
      <c r="AB81" s="188"/>
      <c r="AC81" s="51"/>
      <c r="AD81" s="51"/>
      <c r="AE81" s="189">
        <f t="shared" si="14"/>
        <v>0</v>
      </c>
      <c r="AF81" s="186">
        <f t="shared" si="15"/>
        <v>0</v>
      </c>
      <c r="AG81" s="186">
        <f t="shared" si="16"/>
        <v>0</v>
      </c>
      <c r="AH81" s="251">
        <f t="shared" si="17"/>
        <v>0</v>
      </c>
    </row>
    <row r="82" spans="1:96" s="190" customFormat="1" ht="15" customHeight="1" x14ac:dyDescent="0.25">
      <c r="D82" s="222"/>
      <c r="E82" s="51">
        <v>61</v>
      </c>
      <c r="F82" s="187" t="s">
        <v>588</v>
      </c>
      <c r="G82" s="50" t="s">
        <v>587</v>
      </c>
      <c r="H82" s="50" t="s">
        <v>617</v>
      </c>
      <c r="I82" s="50">
        <v>673240902</v>
      </c>
      <c r="J82" s="201">
        <v>46631</v>
      </c>
      <c r="K82" s="51">
        <v>640</v>
      </c>
      <c r="L82" s="186">
        <v>48.98</v>
      </c>
      <c r="M82" s="187">
        <v>31347.199999999997</v>
      </c>
      <c r="N82" s="51"/>
      <c r="O82" s="186"/>
      <c r="P82" s="187"/>
      <c r="Q82" s="187"/>
      <c r="R82" s="51">
        <f t="shared" si="9"/>
        <v>640</v>
      </c>
      <c r="S82" s="186">
        <f t="shared" si="10"/>
        <v>48.98</v>
      </c>
      <c r="T82" s="186">
        <f t="shared" si="11"/>
        <v>31347.199999999997</v>
      </c>
      <c r="U82" s="51">
        <v>88</v>
      </c>
      <c r="V82" s="186">
        <f t="shared" si="12"/>
        <v>48.98</v>
      </c>
      <c r="W82" s="186">
        <f t="shared" si="13"/>
        <v>4310.24</v>
      </c>
      <c r="X82" s="51"/>
      <c r="Y82" s="51"/>
      <c r="Z82" s="51"/>
      <c r="AA82" s="421"/>
      <c r="AB82" s="188"/>
      <c r="AC82" s="51"/>
      <c r="AD82" s="51"/>
      <c r="AE82" s="189">
        <f t="shared" si="14"/>
        <v>552</v>
      </c>
      <c r="AF82" s="186">
        <f t="shared" si="15"/>
        <v>48.98</v>
      </c>
      <c r="AG82" s="186">
        <f t="shared" si="16"/>
        <v>27036.959999999999</v>
      </c>
      <c r="AH82" s="251">
        <f t="shared" si="17"/>
        <v>0</v>
      </c>
    </row>
    <row r="83" spans="1:96" s="190" customFormat="1" ht="15" customHeight="1" x14ac:dyDescent="0.25">
      <c r="D83" s="222"/>
      <c r="E83" s="51">
        <v>62</v>
      </c>
      <c r="F83" s="187" t="s">
        <v>589</v>
      </c>
      <c r="G83" s="50" t="s">
        <v>587</v>
      </c>
      <c r="H83" s="50" t="s">
        <v>618</v>
      </c>
      <c r="I83" s="50" t="s">
        <v>619</v>
      </c>
      <c r="J83" s="201">
        <v>46631</v>
      </c>
      <c r="K83" s="51">
        <v>250</v>
      </c>
      <c r="L83" s="186">
        <v>33.99</v>
      </c>
      <c r="M83" s="187">
        <v>8497.5</v>
      </c>
      <c r="N83" s="51"/>
      <c r="O83" s="186"/>
      <c r="P83" s="187"/>
      <c r="Q83" s="187"/>
      <c r="R83" s="51">
        <f t="shared" si="9"/>
        <v>250</v>
      </c>
      <c r="S83" s="186">
        <f t="shared" si="10"/>
        <v>33.99</v>
      </c>
      <c r="T83" s="186">
        <f t="shared" si="11"/>
        <v>8497.5</v>
      </c>
      <c r="U83" s="51"/>
      <c r="V83" s="186">
        <f t="shared" si="12"/>
        <v>33.99</v>
      </c>
      <c r="W83" s="186">
        <f t="shared" si="13"/>
        <v>0</v>
      </c>
      <c r="X83" s="51"/>
      <c r="Y83" s="51"/>
      <c r="Z83" s="51"/>
      <c r="AA83" s="421"/>
      <c r="AB83" s="188"/>
      <c r="AC83" s="51"/>
      <c r="AD83" s="51"/>
      <c r="AE83" s="189">
        <f t="shared" si="14"/>
        <v>250</v>
      </c>
      <c r="AF83" s="186">
        <f t="shared" si="15"/>
        <v>33.99</v>
      </c>
      <c r="AG83" s="186">
        <f t="shared" si="16"/>
        <v>8497.5</v>
      </c>
      <c r="AH83" s="251">
        <f t="shared" si="17"/>
        <v>0</v>
      </c>
    </row>
    <row r="84" spans="1:96" s="190" customFormat="1" ht="15" customHeight="1" x14ac:dyDescent="0.25">
      <c r="D84" s="222"/>
      <c r="E84" s="51">
        <v>63</v>
      </c>
      <c r="F84" s="187" t="s">
        <v>590</v>
      </c>
      <c r="G84" s="50" t="s">
        <v>587</v>
      </c>
      <c r="H84" s="50" t="s">
        <v>620</v>
      </c>
      <c r="I84" s="50" t="s">
        <v>621</v>
      </c>
      <c r="J84" s="201" t="s">
        <v>622</v>
      </c>
      <c r="K84" s="51">
        <v>433</v>
      </c>
      <c r="L84" s="186">
        <v>43.98</v>
      </c>
      <c r="M84" s="187">
        <v>19043.34</v>
      </c>
      <c r="N84" s="51"/>
      <c r="O84" s="186"/>
      <c r="P84" s="187"/>
      <c r="Q84" s="187"/>
      <c r="R84" s="51">
        <f t="shared" si="9"/>
        <v>433</v>
      </c>
      <c r="S84" s="186">
        <f t="shared" si="10"/>
        <v>43.98</v>
      </c>
      <c r="T84" s="186">
        <f t="shared" si="11"/>
        <v>19043.34</v>
      </c>
      <c r="U84" s="51">
        <f>379+20</f>
        <v>399</v>
      </c>
      <c r="V84" s="186">
        <f t="shared" si="12"/>
        <v>43.98</v>
      </c>
      <c r="W84" s="186">
        <f t="shared" si="13"/>
        <v>17548.02</v>
      </c>
      <c r="X84" s="51"/>
      <c r="Y84" s="51"/>
      <c r="Z84" s="51"/>
      <c r="AA84" s="421"/>
      <c r="AB84" s="188"/>
      <c r="AC84" s="51"/>
      <c r="AD84" s="51"/>
      <c r="AE84" s="189">
        <f t="shared" si="14"/>
        <v>34</v>
      </c>
      <c r="AF84" s="186">
        <f t="shared" si="15"/>
        <v>43.98</v>
      </c>
      <c r="AG84" s="186">
        <f t="shared" si="16"/>
        <v>1495.32</v>
      </c>
      <c r="AH84" s="251">
        <f t="shared" si="17"/>
        <v>0</v>
      </c>
    </row>
    <row r="85" spans="1:96" s="190" customFormat="1" ht="15" customHeight="1" x14ac:dyDescent="0.25">
      <c r="D85" s="222"/>
      <c r="E85" s="51">
        <v>64</v>
      </c>
      <c r="F85" s="187" t="s">
        <v>591</v>
      </c>
      <c r="G85" s="50" t="s">
        <v>587</v>
      </c>
      <c r="H85" s="50" t="s">
        <v>623</v>
      </c>
      <c r="I85" s="50" t="s">
        <v>624</v>
      </c>
      <c r="J85" s="201">
        <v>46997</v>
      </c>
      <c r="K85" s="51">
        <v>500</v>
      </c>
      <c r="L85" s="186">
        <v>41.96</v>
      </c>
      <c r="M85" s="187">
        <v>20980</v>
      </c>
      <c r="N85" s="51"/>
      <c r="O85" s="186"/>
      <c r="P85" s="187"/>
      <c r="Q85" s="187"/>
      <c r="R85" s="51">
        <f t="shared" si="9"/>
        <v>500</v>
      </c>
      <c r="S85" s="186">
        <f t="shared" si="10"/>
        <v>41.96</v>
      </c>
      <c r="T85" s="186">
        <f t="shared" si="11"/>
        <v>20980</v>
      </c>
      <c r="U85" s="51"/>
      <c r="V85" s="186">
        <f t="shared" si="12"/>
        <v>41.96</v>
      </c>
      <c r="W85" s="186">
        <f t="shared" si="13"/>
        <v>0</v>
      </c>
      <c r="X85" s="51"/>
      <c r="Y85" s="51"/>
      <c r="Z85" s="51"/>
      <c r="AA85" s="421"/>
      <c r="AB85" s="188"/>
      <c r="AC85" s="51"/>
      <c r="AD85" s="51"/>
      <c r="AE85" s="189">
        <f t="shared" si="14"/>
        <v>500</v>
      </c>
      <c r="AF85" s="186">
        <f t="shared" si="15"/>
        <v>41.96</v>
      </c>
      <c r="AG85" s="186">
        <f t="shared" si="16"/>
        <v>20980</v>
      </c>
      <c r="AH85" s="251">
        <f t="shared" si="17"/>
        <v>0</v>
      </c>
    </row>
    <row r="86" spans="1:96" s="190" customFormat="1" ht="15" customHeight="1" x14ac:dyDescent="0.25">
      <c r="D86" s="222"/>
      <c r="E86" s="51">
        <v>65</v>
      </c>
      <c r="F86" s="187" t="s">
        <v>593</v>
      </c>
      <c r="G86" s="50" t="s">
        <v>592</v>
      </c>
      <c r="H86" s="50" t="s">
        <v>364</v>
      </c>
      <c r="I86" s="50">
        <v>250537</v>
      </c>
      <c r="J86" s="201">
        <v>46874</v>
      </c>
      <c r="K86" s="51">
        <v>0</v>
      </c>
      <c r="L86" s="186">
        <v>71.989999999999995</v>
      </c>
      <c r="M86" s="187">
        <v>0</v>
      </c>
      <c r="N86" s="51"/>
      <c r="O86" s="186"/>
      <c r="P86" s="187"/>
      <c r="Q86" s="187"/>
      <c r="R86" s="51">
        <f t="shared" si="9"/>
        <v>0</v>
      </c>
      <c r="S86" s="186">
        <f t="shared" si="10"/>
        <v>71.989999999999995</v>
      </c>
      <c r="T86" s="186">
        <f t="shared" si="11"/>
        <v>0</v>
      </c>
      <c r="U86" s="51"/>
      <c r="V86" s="186">
        <f t="shared" si="12"/>
        <v>71.989999999999995</v>
      </c>
      <c r="W86" s="186">
        <f t="shared" si="13"/>
        <v>0</v>
      </c>
      <c r="X86" s="51"/>
      <c r="Y86" s="51"/>
      <c r="Z86" s="51"/>
      <c r="AA86" s="421"/>
      <c r="AB86" s="188"/>
      <c r="AC86" s="51"/>
      <c r="AD86" s="51"/>
      <c r="AE86" s="189">
        <f t="shared" si="14"/>
        <v>0</v>
      </c>
      <c r="AF86" s="186">
        <f t="shared" si="15"/>
        <v>71.989999999999995</v>
      </c>
      <c r="AG86" s="186">
        <f t="shared" si="16"/>
        <v>0</v>
      </c>
      <c r="AH86" s="251">
        <f t="shared" si="17"/>
        <v>0</v>
      </c>
    </row>
    <row r="87" spans="1:96" s="190" customFormat="1" ht="15" customHeight="1" x14ac:dyDescent="0.25">
      <c r="D87" s="222"/>
      <c r="E87" s="51">
        <v>66</v>
      </c>
      <c r="F87" s="187" t="s">
        <v>594</v>
      </c>
      <c r="G87" s="50" t="s">
        <v>587</v>
      </c>
      <c r="H87" s="50" t="s">
        <v>342</v>
      </c>
      <c r="I87" s="50" t="s">
        <v>625</v>
      </c>
      <c r="J87" s="201">
        <v>46997</v>
      </c>
      <c r="K87" s="51">
        <v>461</v>
      </c>
      <c r="L87" s="186">
        <v>309.97000000000003</v>
      </c>
      <c r="M87" s="187">
        <v>142896.17000000001</v>
      </c>
      <c r="N87" s="51"/>
      <c r="O87" s="186"/>
      <c r="P87" s="187"/>
      <c r="Q87" s="187"/>
      <c r="R87" s="51">
        <f t="shared" si="9"/>
        <v>461</v>
      </c>
      <c r="S87" s="186">
        <f t="shared" si="10"/>
        <v>309.97000000000003</v>
      </c>
      <c r="T87" s="186">
        <f t="shared" si="11"/>
        <v>142896.17000000001</v>
      </c>
      <c r="U87" s="51">
        <v>39</v>
      </c>
      <c r="V87" s="186">
        <f t="shared" si="12"/>
        <v>309.97000000000003</v>
      </c>
      <c r="W87" s="186">
        <f t="shared" si="13"/>
        <v>12088.830000000002</v>
      </c>
      <c r="X87" s="51"/>
      <c r="Y87" s="51"/>
      <c r="Z87" s="51"/>
      <c r="AA87" s="421"/>
      <c r="AB87" s="188"/>
      <c r="AC87" s="51"/>
      <c r="AD87" s="51"/>
      <c r="AE87" s="189">
        <f t="shared" si="14"/>
        <v>422</v>
      </c>
      <c r="AF87" s="186">
        <f t="shared" si="15"/>
        <v>309.97000000000003</v>
      </c>
      <c r="AG87" s="186">
        <f t="shared" si="16"/>
        <v>130807.34000000001</v>
      </c>
      <c r="AH87" s="251">
        <f t="shared" si="17"/>
        <v>0</v>
      </c>
    </row>
    <row r="88" spans="1:96" s="190" customFormat="1" ht="15" customHeight="1" x14ac:dyDescent="0.25">
      <c r="D88" s="222"/>
      <c r="E88" s="51">
        <v>67</v>
      </c>
      <c r="F88" s="187" t="s">
        <v>596</v>
      </c>
      <c r="G88" s="50" t="s">
        <v>595</v>
      </c>
      <c r="H88" s="50" t="s">
        <v>331</v>
      </c>
      <c r="I88" s="50">
        <v>250805</v>
      </c>
      <c r="J88" s="201">
        <v>46966</v>
      </c>
      <c r="K88" s="51">
        <v>20</v>
      </c>
      <c r="L88" s="186">
        <v>193.99</v>
      </c>
      <c r="M88" s="187">
        <v>3879.8</v>
      </c>
      <c r="N88" s="51"/>
      <c r="O88" s="186"/>
      <c r="P88" s="187"/>
      <c r="Q88" s="187"/>
      <c r="R88" s="51">
        <f t="shared" si="9"/>
        <v>20</v>
      </c>
      <c r="S88" s="186">
        <f t="shared" si="10"/>
        <v>193.99</v>
      </c>
      <c r="T88" s="186">
        <f t="shared" si="11"/>
        <v>3879.8</v>
      </c>
      <c r="U88" s="51">
        <v>20</v>
      </c>
      <c r="V88" s="186">
        <f t="shared" si="12"/>
        <v>193.99</v>
      </c>
      <c r="W88" s="186">
        <f t="shared" si="13"/>
        <v>3879.8</v>
      </c>
      <c r="X88" s="51"/>
      <c r="Y88" s="51"/>
      <c r="Z88" s="51"/>
      <c r="AA88" s="421"/>
      <c r="AB88" s="188"/>
      <c r="AC88" s="51"/>
      <c r="AD88" s="51"/>
      <c r="AE88" s="189">
        <f t="shared" si="14"/>
        <v>0</v>
      </c>
      <c r="AF88" s="186">
        <f t="shared" si="15"/>
        <v>193.99</v>
      </c>
      <c r="AG88" s="186">
        <f t="shared" si="16"/>
        <v>0</v>
      </c>
      <c r="AH88" s="251">
        <f t="shared" si="17"/>
        <v>0</v>
      </c>
    </row>
    <row r="89" spans="1:96" s="190" customFormat="1" ht="15" customHeight="1" x14ac:dyDescent="0.25">
      <c r="D89" s="222"/>
      <c r="E89" s="51">
        <v>68</v>
      </c>
      <c r="F89" s="187" t="s">
        <v>597</v>
      </c>
      <c r="G89" s="50" t="s">
        <v>595</v>
      </c>
      <c r="H89" s="50" t="s">
        <v>626</v>
      </c>
      <c r="I89" s="50">
        <v>250902</v>
      </c>
      <c r="J89" s="201">
        <v>46997</v>
      </c>
      <c r="K89" s="51">
        <v>30</v>
      </c>
      <c r="L89" s="186">
        <v>31.99</v>
      </c>
      <c r="M89" s="187">
        <v>959.69999999999993</v>
      </c>
      <c r="N89" s="51"/>
      <c r="O89" s="186"/>
      <c r="P89" s="187"/>
      <c r="Q89" s="187"/>
      <c r="R89" s="51">
        <f t="shared" si="9"/>
        <v>30</v>
      </c>
      <c r="S89" s="186">
        <f t="shared" si="10"/>
        <v>31.99</v>
      </c>
      <c r="T89" s="186">
        <f t="shared" si="11"/>
        <v>959.69999999999993</v>
      </c>
      <c r="U89" s="51">
        <v>30</v>
      </c>
      <c r="V89" s="186">
        <f t="shared" si="12"/>
        <v>31.99</v>
      </c>
      <c r="W89" s="186">
        <f t="shared" si="13"/>
        <v>959.69999999999993</v>
      </c>
      <c r="X89" s="51"/>
      <c r="Y89" s="51"/>
      <c r="Z89" s="51"/>
      <c r="AA89" s="421"/>
      <c r="AB89" s="188"/>
      <c r="AC89" s="51"/>
      <c r="AD89" s="51"/>
      <c r="AE89" s="189">
        <f t="shared" si="14"/>
        <v>0</v>
      </c>
      <c r="AF89" s="186">
        <f t="shared" si="15"/>
        <v>31.99</v>
      </c>
      <c r="AG89" s="186">
        <f t="shared" si="16"/>
        <v>0</v>
      </c>
      <c r="AH89" s="251">
        <f t="shared" si="17"/>
        <v>0</v>
      </c>
    </row>
    <row r="90" spans="1:96" s="190" customFormat="1" ht="15" customHeight="1" x14ac:dyDescent="0.25">
      <c r="D90" s="222"/>
      <c r="E90" s="51">
        <v>69</v>
      </c>
      <c r="F90" s="187" t="s">
        <v>599</v>
      </c>
      <c r="G90" s="50" t="s">
        <v>595</v>
      </c>
      <c r="H90" s="50" t="s">
        <v>218</v>
      </c>
      <c r="I90" s="50">
        <v>250354</v>
      </c>
      <c r="J90" s="201">
        <v>46813</v>
      </c>
      <c r="K90" s="51">
        <v>170</v>
      </c>
      <c r="L90" s="186">
        <v>14.69</v>
      </c>
      <c r="M90" s="187">
        <v>2497.2999999999997</v>
      </c>
      <c r="N90" s="51"/>
      <c r="O90" s="186"/>
      <c r="P90" s="187"/>
      <c r="Q90" s="187"/>
      <c r="R90" s="51">
        <f t="shared" si="9"/>
        <v>170</v>
      </c>
      <c r="S90" s="186">
        <f t="shared" si="10"/>
        <v>14.69</v>
      </c>
      <c r="T90" s="186">
        <f t="shared" si="11"/>
        <v>2497.2999999999997</v>
      </c>
      <c r="U90" s="51">
        <v>40</v>
      </c>
      <c r="V90" s="186">
        <f t="shared" si="12"/>
        <v>14.69</v>
      </c>
      <c r="W90" s="186">
        <f t="shared" si="13"/>
        <v>587.6</v>
      </c>
      <c r="X90" s="51"/>
      <c r="Y90" s="51"/>
      <c r="Z90" s="51"/>
      <c r="AA90" s="421"/>
      <c r="AB90" s="188"/>
      <c r="AC90" s="51"/>
      <c r="AD90" s="51"/>
      <c r="AE90" s="189">
        <f t="shared" si="14"/>
        <v>130</v>
      </c>
      <c r="AF90" s="186">
        <f t="shared" si="15"/>
        <v>14.69</v>
      </c>
      <c r="AG90" s="186">
        <f t="shared" si="16"/>
        <v>1909.7</v>
      </c>
      <c r="AH90" s="251">
        <f t="shared" si="17"/>
        <v>0</v>
      </c>
    </row>
    <row r="91" spans="1:96" s="190" customFormat="1" ht="15" customHeight="1" x14ac:dyDescent="0.25">
      <c r="D91" s="222"/>
      <c r="E91" s="51"/>
      <c r="F91" s="187"/>
      <c r="G91" s="50"/>
      <c r="H91" s="50"/>
      <c r="I91" s="50"/>
      <c r="J91" s="201"/>
      <c r="K91" s="51"/>
      <c r="L91" s="186"/>
      <c r="M91" s="187"/>
      <c r="N91" s="51"/>
      <c r="O91" s="186"/>
      <c r="P91" s="187"/>
      <c r="Q91" s="187"/>
      <c r="R91" s="51"/>
      <c r="S91" s="186"/>
      <c r="T91" s="186"/>
      <c r="U91" s="51"/>
      <c r="V91" s="186"/>
      <c r="W91" s="186"/>
      <c r="X91" s="51"/>
      <c r="Y91" s="51"/>
      <c r="Z91" s="51"/>
      <c r="AA91" s="421"/>
      <c r="AB91" s="188"/>
      <c r="AC91" s="51"/>
      <c r="AD91" s="51"/>
      <c r="AE91" s="189"/>
      <c r="AF91" s="186"/>
      <c r="AG91" s="186"/>
      <c r="AH91" s="251"/>
    </row>
    <row r="92" spans="1:96" s="162" customFormat="1" ht="36.950000000000003" customHeight="1" x14ac:dyDescent="0.25">
      <c r="A92" s="152"/>
      <c r="B92" s="152"/>
      <c r="C92" s="152"/>
      <c r="D92" s="15"/>
      <c r="E92" s="15"/>
      <c r="F92" s="442" t="s">
        <v>796</v>
      </c>
      <c r="G92" s="443"/>
      <c r="H92" s="443"/>
      <c r="I92" s="443"/>
      <c r="J92" s="16"/>
      <c r="K92" s="441" t="s">
        <v>773</v>
      </c>
      <c r="L92" s="442"/>
      <c r="M92" s="442"/>
      <c r="N92" s="444" t="s">
        <v>2</v>
      </c>
      <c r="O92" s="442"/>
      <c r="P92" s="442"/>
      <c r="Q92" s="17"/>
      <c r="R92" s="445" t="s">
        <v>3</v>
      </c>
      <c r="S92" s="440"/>
      <c r="T92" s="440"/>
      <c r="U92" s="446" t="s">
        <v>4</v>
      </c>
      <c r="V92" s="440"/>
      <c r="W92" s="440"/>
      <c r="X92" s="447" t="s">
        <v>5</v>
      </c>
      <c r="Y92" s="447"/>
      <c r="Z92" s="447"/>
      <c r="AA92" s="418" t="s">
        <v>656</v>
      </c>
      <c r="AB92" s="439" t="s">
        <v>6</v>
      </c>
      <c r="AC92" s="440"/>
      <c r="AD92" s="440"/>
      <c r="AE92" s="441" t="s">
        <v>795</v>
      </c>
      <c r="AF92" s="442"/>
      <c r="AG92" s="442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</row>
    <row r="93" spans="1:96" s="167" customFormat="1" ht="30" customHeight="1" x14ac:dyDescent="0.25">
      <c r="A93" s="164"/>
      <c r="B93" s="164"/>
      <c r="C93" s="164"/>
      <c r="D93" s="20"/>
      <c r="E93" s="20"/>
      <c r="F93" s="21" t="s">
        <v>7</v>
      </c>
      <c r="G93" s="144" t="s">
        <v>8</v>
      </c>
      <c r="H93" s="23" t="s">
        <v>9</v>
      </c>
      <c r="I93" s="20" t="s">
        <v>10</v>
      </c>
      <c r="J93" s="24" t="s">
        <v>11</v>
      </c>
      <c r="K93" s="20" t="s">
        <v>12</v>
      </c>
      <c r="L93" s="25" t="s">
        <v>13</v>
      </c>
      <c r="M93" s="169" t="s">
        <v>14</v>
      </c>
      <c r="N93" s="20" t="s">
        <v>12</v>
      </c>
      <c r="O93" s="25" t="s">
        <v>13</v>
      </c>
      <c r="P93" s="25" t="s">
        <v>14</v>
      </c>
      <c r="Q93" s="25"/>
      <c r="R93" s="29" t="s">
        <v>12</v>
      </c>
      <c r="S93" s="30" t="s">
        <v>13</v>
      </c>
      <c r="T93" s="30" t="s">
        <v>14</v>
      </c>
      <c r="U93" s="29" t="s">
        <v>12</v>
      </c>
      <c r="V93" s="384" t="s">
        <v>13</v>
      </c>
      <c r="W93" s="30" t="s">
        <v>14</v>
      </c>
      <c r="X93" s="31" t="s">
        <v>12</v>
      </c>
      <c r="Y93" s="31" t="s">
        <v>13</v>
      </c>
      <c r="Z93" s="31" t="s">
        <v>14</v>
      </c>
      <c r="AA93" s="419"/>
      <c r="AB93" s="32" t="s">
        <v>12</v>
      </c>
      <c r="AC93" s="31" t="s">
        <v>13</v>
      </c>
      <c r="AD93" s="31" t="s">
        <v>14</v>
      </c>
      <c r="AE93" s="29" t="s">
        <v>12</v>
      </c>
      <c r="AF93" s="30" t="s">
        <v>13</v>
      </c>
      <c r="AG93" s="30" t="s">
        <v>14</v>
      </c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6"/>
      <c r="BD93" s="166"/>
      <c r="BE93" s="166"/>
      <c r="BF93" s="166"/>
      <c r="BG93" s="166"/>
      <c r="BH93" s="166"/>
      <c r="BI93" s="166"/>
      <c r="BJ93" s="166"/>
      <c r="BK93" s="166"/>
      <c r="BL93" s="166"/>
      <c r="BM93" s="166"/>
      <c r="BN93" s="166"/>
      <c r="BO93" s="166"/>
      <c r="BP93" s="166"/>
      <c r="BQ93" s="166"/>
      <c r="BR93" s="166"/>
      <c r="BS93" s="166"/>
      <c r="BT93" s="166"/>
      <c r="BU93" s="166"/>
      <c r="BV93" s="166"/>
      <c r="BW93" s="166"/>
      <c r="BX93" s="166"/>
      <c r="BY93" s="166"/>
      <c r="BZ93" s="166"/>
      <c r="CA93" s="166"/>
      <c r="CB93" s="166"/>
      <c r="CC93" s="166"/>
      <c r="CD93" s="166"/>
      <c r="CE93" s="166"/>
      <c r="CF93" s="166"/>
      <c r="CG93" s="166"/>
      <c r="CH93" s="166"/>
      <c r="CI93" s="166"/>
      <c r="CJ93" s="166"/>
      <c r="CK93" s="166"/>
      <c r="CL93" s="166"/>
      <c r="CM93" s="166"/>
      <c r="CN93" s="166"/>
      <c r="CO93" s="166"/>
      <c r="CP93" s="166"/>
      <c r="CQ93" s="166"/>
      <c r="CR93" s="166"/>
    </row>
    <row r="94" spans="1:96" s="190" customFormat="1" ht="15" customHeight="1" x14ac:dyDescent="0.25">
      <c r="D94" s="222"/>
      <c r="E94" s="51">
        <v>70</v>
      </c>
      <c r="F94" s="187" t="s">
        <v>600</v>
      </c>
      <c r="G94" s="50" t="s">
        <v>587</v>
      </c>
      <c r="H94" s="50" t="s">
        <v>220</v>
      </c>
      <c r="I94" s="50">
        <v>252063021</v>
      </c>
      <c r="J94" s="201">
        <v>46997</v>
      </c>
      <c r="K94" s="51">
        <v>241</v>
      </c>
      <c r="L94" s="186">
        <v>51.99</v>
      </c>
      <c r="M94" s="187">
        <v>12529.59</v>
      </c>
      <c r="N94" s="51"/>
      <c r="O94" s="186"/>
      <c r="P94" s="187"/>
      <c r="Q94" s="187"/>
      <c r="R94" s="51">
        <f t="shared" si="9"/>
        <v>241</v>
      </c>
      <c r="S94" s="186">
        <f t="shared" si="10"/>
        <v>51.99</v>
      </c>
      <c r="T94" s="186">
        <f t="shared" si="11"/>
        <v>12529.59</v>
      </c>
      <c r="U94" s="51">
        <v>241</v>
      </c>
      <c r="V94" s="186">
        <f t="shared" si="12"/>
        <v>51.99</v>
      </c>
      <c r="W94" s="186">
        <f t="shared" si="13"/>
        <v>12529.59</v>
      </c>
      <c r="X94" s="51"/>
      <c r="Y94" s="51"/>
      <c r="Z94" s="51"/>
      <c r="AA94" s="421"/>
      <c r="AB94" s="188"/>
      <c r="AC94" s="51"/>
      <c r="AD94" s="51"/>
      <c r="AE94" s="189">
        <f t="shared" si="14"/>
        <v>0</v>
      </c>
      <c r="AF94" s="186">
        <f t="shared" si="15"/>
        <v>51.99</v>
      </c>
      <c r="AG94" s="186">
        <f t="shared" si="16"/>
        <v>0</v>
      </c>
      <c r="AH94" s="251">
        <f t="shared" si="17"/>
        <v>0</v>
      </c>
    </row>
    <row r="95" spans="1:96" s="190" customFormat="1" ht="15" customHeight="1" x14ac:dyDescent="0.25">
      <c r="D95" s="222"/>
      <c r="E95" s="51">
        <v>71</v>
      </c>
      <c r="F95" s="187" t="s">
        <v>601</v>
      </c>
      <c r="G95" s="50" t="s">
        <v>595</v>
      </c>
      <c r="H95" s="50" t="s">
        <v>629</v>
      </c>
      <c r="I95" s="50">
        <v>250381</v>
      </c>
      <c r="J95" s="201">
        <v>46813</v>
      </c>
      <c r="K95" s="51">
        <v>641</v>
      </c>
      <c r="L95" s="186">
        <v>24.97</v>
      </c>
      <c r="M95" s="187">
        <v>16005.769999999999</v>
      </c>
      <c r="N95" s="51"/>
      <c r="O95" s="186"/>
      <c r="P95" s="187"/>
      <c r="Q95" s="187"/>
      <c r="R95" s="51">
        <f t="shared" si="9"/>
        <v>641</v>
      </c>
      <c r="S95" s="186">
        <f t="shared" si="10"/>
        <v>24.97</v>
      </c>
      <c r="T95" s="186">
        <f t="shared" si="11"/>
        <v>16005.769999999999</v>
      </c>
      <c r="U95" s="51">
        <v>109</v>
      </c>
      <c r="V95" s="186">
        <f t="shared" si="12"/>
        <v>24.97</v>
      </c>
      <c r="W95" s="186">
        <f t="shared" si="13"/>
        <v>2721.73</v>
      </c>
      <c r="X95" s="51"/>
      <c r="Y95" s="51"/>
      <c r="Z95" s="51"/>
      <c r="AA95" s="421"/>
      <c r="AB95" s="188"/>
      <c r="AC95" s="51"/>
      <c r="AD95" s="51"/>
      <c r="AE95" s="189">
        <f t="shared" si="14"/>
        <v>532</v>
      </c>
      <c r="AF95" s="186">
        <f t="shared" si="15"/>
        <v>24.97</v>
      </c>
      <c r="AG95" s="186">
        <f t="shared" si="16"/>
        <v>13284.039999999999</v>
      </c>
      <c r="AH95" s="251">
        <f t="shared" si="17"/>
        <v>0</v>
      </c>
    </row>
    <row r="96" spans="1:96" s="190" customFormat="1" ht="15" customHeight="1" x14ac:dyDescent="0.25">
      <c r="D96" s="222"/>
      <c r="E96" s="51">
        <v>72</v>
      </c>
      <c r="F96" s="187" t="s">
        <v>603</v>
      </c>
      <c r="G96" s="50" t="s">
        <v>595</v>
      </c>
      <c r="H96" s="50" t="s">
        <v>191</v>
      </c>
      <c r="I96" s="50">
        <v>498251202</v>
      </c>
      <c r="J96" s="201">
        <v>47088</v>
      </c>
      <c r="K96" s="51">
        <v>1000</v>
      </c>
      <c r="L96" s="186">
        <v>11.98</v>
      </c>
      <c r="M96" s="187">
        <v>11980</v>
      </c>
      <c r="N96" s="51"/>
      <c r="O96" s="186"/>
      <c r="P96" s="187"/>
      <c r="Q96" s="187"/>
      <c r="R96" s="51">
        <f t="shared" si="9"/>
        <v>1000</v>
      </c>
      <c r="S96" s="186">
        <f t="shared" si="10"/>
        <v>11.98</v>
      </c>
      <c r="T96" s="186">
        <f t="shared" si="11"/>
        <v>11980</v>
      </c>
      <c r="U96" s="51"/>
      <c r="V96" s="186">
        <f t="shared" si="12"/>
        <v>11.98</v>
      </c>
      <c r="W96" s="186">
        <f t="shared" si="13"/>
        <v>0</v>
      </c>
      <c r="X96" s="51"/>
      <c r="Y96" s="51"/>
      <c r="Z96" s="51"/>
      <c r="AA96" s="421"/>
      <c r="AB96" s="188"/>
      <c r="AC96" s="51"/>
      <c r="AD96" s="51"/>
      <c r="AE96" s="189">
        <f t="shared" si="14"/>
        <v>1000</v>
      </c>
      <c r="AF96" s="186">
        <f t="shared" si="15"/>
        <v>11.98</v>
      </c>
      <c r="AG96" s="186">
        <f t="shared" si="16"/>
        <v>11980</v>
      </c>
      <c r="AH96" s="251">
        <f t="shared" si="17"/>
        <v>0</v>
      </c>
    </row>
    <row r="97" spans="4:34" s="190" customFormat="1" ht="15" customHeight="1" x14ac:dyDescent="0.25">
      <c r="D97" s="222"/>
      <c r="E97" s="51">
        <v>73</v>
      </c>
      <c r="F97" s="187" t="s">
        <v>604</v>
      </c>
      <c r="G97" s="50" t="s">
        <v>595</v>
      </c>
      <c r="H97" s="50" t="s">
        <v>633</v>
      </c>
      <c r="I97" s="50" t="s">
        <v>634</v>
      </c>
      <c r="J97" s="201">
        <v>46997</v>
      </c>
      <c r="K97" s="51">
        <v>231</v>
      </c>
      <c r="L97" s="186">
        <v>13.74</v>
      </c>
      <c r="M97" s="187">
        <v>3173.94</v>
      </c>
      <c r="N97" s="51"/>
      <c r="O97" s="186"/>
      <c r="P97" s="187"/>
      <c r="Q97" s="187"/>
      <c r="R97" s="51">
        <f t="shared" si="9"/>
        <v>231</v>
      </c>
      <c r="S97" s="186">
        <f t="shared" si="10"/>
        <v>13.74</v>
      </c>
      <c r="T97" s="186">
        <f t="shared" si="11"/>
        <v>3173.94</v>
      </c>
      <c r="U97" s="51">
        <v>50</v>
      </c>
      <c r="V97" s="186">
        <f t="shared" si="12"/>
        <v>13.74</v>
      </c>
      <c r="W97" s="186">
        <f t="shared" si="13"/>
        <v>687</v>
      </c>
      <c r="X97" s="51"/>
      <c r="Y97" s="51"/>
      <c r="Z97" s="51"/>
      <c r="AA97" s="421"/>
      <c r="AB97" s="188"/>
      <c r="AC97" s="51"/>
      <c r="AD97" s="51"/>
      <c r="AE97" s="189">
        <f t="shared" si="14"/>
        <v>181</v>
      </c>
      <c r="AF97" s="186">
        <f t="shared" si="15"/>
        <v>13.74</v>
      </c>
      <c r="AG97" s="186">
        <f t="shared" si="16"/>
        <v>2486.94</v>
      </c>
      <c r="AH97" s="251">
        <f t="shared" si="17"/>
        <v>0</v>
      </c>
    </row>
    <row r="98" spans="4:34" s="190" customFormat="1" ht="15" customHeight="1" x14ac:dyDescent="0.25">
      <c r="D98" s="222"/>
      <c r="E98" s="51">
        <v>74</v>
      </c>
      <c r="F98" s="187" t="s">
        <v>606</v>
      </c>
      <c r="G98" s="50" t="s">
        <v>605</v>
      </c>
      <c r="H98" s="50" t="s">
        <v>635</v>
      </c>
      <c r="I98" s="50" t="s">
        <v>636</v>
      </c>
      <c r="J98" s="201">
        <v>46478</v>
      </c>
      <c r="K98" s="51">
        <v>3000</v>
      </c>
      <c r="L98" s="186">
        <v>8.99</v>
      </c>
      <c r="M98" s="187">
        <v>26970</v>
      </c>
      <c r="N98" s="51"/>
      <c r="O98" s="186"/>
      <c r="P98" s="187"/>
      <c r="Q98" s="187"/>
      <c r="R98" s="51">
        <f t="shared" si="9"/>
        <v>3000</v>
      </c>
      <c r="S98" s="186">
        <f t="shared" si="10"/>
        <v>8.99</v>
      </c>
      <c r="T98" s="186">
        <f t="shared" si="11"/>
        <v>26970</v>
      </c>
      <c r="U98" s="51"/>
      <c r="V98" s="186">
        <f t="shared" si="12"/>
        <v>8.99</v>
      </c>
      <c r="W98" s="186">
        <f t="shared" si="13"/>
        <v>0</v>
      </c>
      <c r="X98" s="51"/>
      <c r="Y98" s="51"/>
      <c r="Z98" s="51"/>
      <c r="AA98" s="421"/>
      <c r="AB98" s="188"/>
      <c r="AC98" s="51"/>
      <c r="AD98" s="51"/>
      <c r="AE98" s="189">
        <f t="shared" si="14"/>
        <v>3000</v>
      </c>
      <c r="AF98" s="186">
        <f t="shared" si="15"/>
        <v>8.99</v>
      </c>
      <c r="AG98" s="186">
        <f t="shared" si="16"/>
        <v>26970</v>
      </c>
      <c r="AH98" s="251">
        <f t="shared" si="17"/>
        <v>0</v>
      </c>
    </row>
    <row r="99" spans="4:34" s="190" customFormat="1" ht="15" customHeight="1" x14ac:dyDescent="0.25">
      <c r="D99" s="222"/>
      <c r="E99" s="51">
        <v>75</v>
      </c>
      <c r="F99" s="187" t="s">
        <v>607</v>
      </c>
      <c r="G99" s="50" t="s">
        <v>605</v>
      </c>
      <c r="H99" s="50" t="s">
        <v>637</v>
      </c>
      <c r="I99" s="50" t="s">
        <v>638</v>
      </c>
      <c r="J99" s="201">
        <v>46569</v>
      </c>
      <c r="K99" s="51">
        <v>2000</v>
      </c>
      <c r="L99" s="186">
        <v>22.97</v>
      </c>
      <c r="M99" s="187">
        <v>45940</v>
      </c>
      <c r="N99" s="51"/>
      <c r="O99" s="186"/>
      <c r="P99" s="187"/>
      <c r="Q99" s="187"/>
      <c r="R99" s="51">
        <f t="shared" si="9"/>
        <v>2000</v>
      </c>
      <c r="S99" s="186">
        <f t="shared" si="10"/>
        <v>22.97</v>
      </c>
      <c r="T99" s="186">
        <f t="shared" si="11"/>
        <v>45940</v>
      </c>
      <c r="U99" s="51"/>
      <c r="V99" s="186">
        <f t="shared" si="12"/>
        <v>22.97</v>
      </c>
      <c r="W99" s="186">
        <f t="shared" si="13"/>
        <v>0</v>
      </c>
      <c r="X99" s="51"/>
      <c r="Y99" s="51"/>
      <c r="Z99" s="51"/>
      <c r="AA99" s="421"/>
      <c r="AB99" s="188"/>
      <c r="AC99" s="51"/>
      <c r="AD99" s="51"/>
      <c r="AE99" s="189">
        <f t="shared" si="14"/>
        <v>2000</v>
      </c>
      <c r="AF99" s="186">
        <f t="shared" si="15"/>
        <v>22.97</v>
      </c>
      <c r="AG99" s="186">
        <f t="shared" si="16"/>
        <v>45940</v>
      </c>
      <c r="AH99" s="251">
        <f t="shared" si="17"/>
        <v>0</v>
      </c>
    </row>
    <row r="100" spans="4:34" s="190" customFormat="1" ht="15" customHeight="1" x14ac:dyDescent="0.25">
      <c r="D100" s="222"/>
      <c r="E100" s="51">
        <v>76</v>
      </c>
      <c r="F100" s="187" t="s">
        <v>608</v>
      </c>
      <c r="G100" s="50" t="s">
        <v>605</v>
      </c>
      <c r="H100" s="50" t="s">
        <v>237</v>
      </c>
      <c r="I100" s="50" t="s">
        <v>639</v>
      </c>
      <c r="J100" s="201">
        <v>47088</v>
      </c>
      <c r="K100" s="51">
        <v>488</v>
      </c>
      <c r="L100" s="186">
        <v>32.020000000000003</v>
      </c>
      <c r="M100" s="187">
        <v>15625.760000000002</v>
      </c>
      <c r="N100" s="51"/>
      <c r="O100" s="186"/>
      <c r="P100" s="187"/>
      <c r="Q100" s="187"/>
      <c r="R100" s="51">
        <f t="shared" si="9"/>
        <v>488</v>
      </c>
      <c r="S100" s="186">
        <f t="shared" si="10"/>
        <v>32.020000000000003</v>
      </c>
      <c r="T100" s="186">
        <f t="shared" si="11"/>
        <v>15625.760000000002</v>
      </c>
      <c r="U100" s="51"/>
      <c r="V100" s="186">
        <f t="shared" si="12"/>
        <v>32.020000000000003</v>
      </c>
      <c r="W100" s="186">
        <f t="shared" si="13"/>
        <v>0</v>
      </c>
      <c r="X100" s="51"/>
      <c r="Y100" s="51"/>
      <c r="Z100" s="51"/>
      <c r="AA100" s="421"/>
      <c r="AB100" s="188"/>
      <c r="AC100" s="51"/>
      <c r="AD100" s="51"/>
      <c r="AE100" s="189">
        <f t="shared" si="14"/>
        <v>488</v>
      </c>
      <c r="AF100" s="186">
        <f t="shared" si="15"/>
        <v>32.020000000000003</v>
      </c>
      <c r="AG100" s="186">
        <f t="shared" si="16"/>
        <v>15625.760000000002</v>
      </c>
      <c r="AH100" s="251">
        <f t="shared" si="17"/>
        <v>0</v>
      </c>
    </row>
    <row r="101" spans="4:34" s="190" customFormat="1" ht="21.75" customHeight="1" x14ac:dyDescent="0.25">
      <c r="D101" s="222"/>
      <c r="E101" s="51">
        <v>77</v>
      </c>
      <c r="F101" s="187" t="s">
        <v>610</v>
      </c>
      <c r="G101" s="50" t="s">
        <v>609</v>
      </c>
      <c r="H101" s="50" t="s">
        <v>640</v>
      </c>
      <c r="I101" s="50" t="s">
        <v>641</v>
      </c>
      <c r="J101" s="201">
        <v>46508</v>
      </c>
      <c r="K101" s="51">
        <v>200</v>
      </c>
      <c r="L101" s="186">
        <v>26.99</v>
      </c>
      <c r="M101" s="187">
        <v>5398</v>
      </c>
      <c r="N101" s="51"/>
      <c r="O101" s="186"/>
      <c r="P101" s="187"/>
      <c r="Q101" s="187"/>
      <c r="R101" s="51">
        <f t="shared" si="9"/>
        <v>200</v>
      </c>
      <c r="S101" s="186">
        <f t="shared" si="10"/>
        <v>26.99</v>
      </c>
      <c r="T101" s="186">
        <f t="shared" si="11"/>
        <v>5398</v>
      </c>
      <c r="U101" s="51"/>
      <c r="V101" s="186">
        <f t="shared" si="12"/>
        <v>26.99</v>
      </c>
      <c r="W101" s="186">
        <f t="shared" si="13"/>
        <v>0</v>
      </c>
      <c r="X101" s="51"/>
      <c r="Y101" s="51"/>
      <c r="Z101" s="51"/>
      <c r="AA101" s="421"/>
      <c r="AB101" s="188"/>
      <c r="AC101" s="51"/>
      <c r="AD101" s="51"/>
      <c r="AE101" s="189">
        <f t="shared" si="14"/>
        <v>200</v>
      </c>
      <c r="AF101" s="186">
        <f t="shared" si="15"/>
        <v>26.99</v>
      </c>
      <c r="AG101" s="186">
        <f t="shared" si="16"/>
        <v>5398</v>
      </c>
      <c r="AH101" s="251">
        <f t="shared" si="17"/>
        <v>0</v>
      </c>
    </row>
    <row r="102" spans="4:34" s="190" customFormat="1" ht="15" customHeight="1" x14ac:dyDescent="0.25">
      <c r="D102" s="222"/>
      <c r="E102" s="51">
        <v>78</v>
      </c>
      <c r="F102" s="187" t="s">
        <v>611</v>
      </c>
      <c r="G102" s="50" t="s">
        <v>587</v>
      </c>
      <c r="H102" s="50" t="s">
        <v>96</v>
      </c>
      <c r="I102" s="50">
        <v>37001025</v>
      </c>
      <c r="J102" s="201">
        <v>46905</v>
      </c>
      <c r="K102" s="51">
        <v>412</v>
      </c>
      <c r="L102" s="186">
        <v>54.98</v>
      </c>
      <c r="M102" s="187">
        <v>22651.759999999998</v>
      </c>
      <c r="N102" s="51"/>
      <c r="O102" s="186"/>
      <c r="P102" s="187"/>
      <c r="Q102" s="187"/>
      <c r="R102" s="51">
        <f t="shared" si="9"/>
        <v>412</v>
      </c>
      <c r="S102" s="186">
        <f t="shared" si="10"/>
        <v>54.98</v>
      </c>
      <c r="T102" s="186">
        <f t="shared" si="11"/>
        <v>22651.759999999998</v>
      </c>
      <c r="U102" s="51">
        <v>40</v>
      </c>
      <c r="V102" s="186">
        <f t="shared" si="12"/>
        <v>54.98</v>
      </c>
      <c r="W102" s="186">
        <f t="shared" si="13"/>
        <v>2199.1999999999998</v>
      </c>
      <c r="X102" s="51"/>
      <c r="Y102" s="51"/>
      <c r="Z102" s="51"/>
      <c r="AA102" s="421"/>
      <c r="AB102" s="188"/>
      <c r="AC102" s="51"/>
      <c r="AD102" s="51"/>
      <c r="AE102" s="189">
        <f t="shared" si="14"/>
        <v>372</v>
      </c>
      <c r="AF102" s="186">
        <f t="shared" si="15"/>
        <v>54.98</v>
      </c>
      <c r="AG102" s="186">
        <f t="shared" si="16"/>
        <v>20452.559999999998</v>
      </c>
      <c r="AH102" s="251">
        <f t="shared" si="17"/>
        <v>0</v>
      </c>
    </row>
    <row r="103" spans="4:34" s="190" customFormat="1" ht="15" customHeight="1" x14ac:dyDescent="0.25">
      <c r="D103" s="222"/>
      <c r="E103" s="51">
        <v>79</v>
      </c>
      <c r="F103" s="187" t="s">
        <v>612</v>
      </c>
      <c r="G103" s="50" t="s">
        <v>587</v>
      </c>
      <c r="H103" s="50" t="s">
        <v>642</v>
      </c>
      <c r="I103" s="50" t="s">
        <v>643</v>
      </c>
      <c r="J103" s="201">
        <v>46997</v>
      </c>
      <c r="K103" s="51">
        <v>312</v>
      </c>
      <c r="L103" s="186">
        <v>197.96</v>
      </c>
      <c r="M103" s="187">
        <v>61763.520000000004</v>
      </c>
      <c r="N103" s="51"/>
      <c r="O103" s="186"/>
      <c r="P103" s="187"/>
      <c r="Q103" s="187"/>
      <c r="R103" s="51">
        <f t="shared" si="9"/>
        <v>312</v>
      </c>
      <c r="S103" s="186">
        <f t="shared" si="10"/>
        <v>197.96</v>
      </c>
      <c r="T103" s="186">
        <f t="shared" si="11"/>
        <v>61763.520000000004</v>
      </c>
      <c r="U103" s="51">
        <v>31</v>
      </c>
      <c r="V103" s="186">
        <f t="shared" si="12"/>
        <v>197.96</v>
      </c>
      <c r="W103" s="186">
        <f t="shared" si="13"/>
        <v>6136.76</v>
      </c>
      <c r="X103" s="51"/>
      <c r="Y103" s="51"/>
      <c r="Z103" s="51"/>
      <c r="AA103" s="421"/>
      <c r="AB103" s="188"/>
      <c r="AC103" s="51"/>
      <c r="AD103" s="51"/>
      <c r="AE103" s="189">
        <f t="shared" si="14"/>
        <v>281</v>
      </c>
      <c r="AF103" s="186">
        <f t="shared" si="15"/>
        <v>197.96</v>
      </c>
      <c r="AG103" s="186">
        <f t="shared" si="16"/>
        <v>55626.76</v>
      </c>
      <c r="AH103" s="251">
        <f t="shared" si="17"/>
        <v>0</v>
      </c>
    </row>
    <row r="104" spans="4:34" s="190" customFormat="1" ht="15" customHeight="1" x14ac:dyDescent="0.25">
      <c r="D104" s="222"/>
      <c r="E104" s="51">
        <v>80</v>
      </c>
      <c r="F104" s="187" t="s">
        <v>613</v>
      </c>
      <c r="G104" s="50" t="s">
        <v>595</v>
      </c>
      <c r="H104" s="50" t="s">
        <v>644</v>
      </c>
      <c r="I104" s="50" t="s">
        <v>645</v>
      </c>
      <c r="J104" s="201">
        <v>46784</v>
      </c>
      <c r="K104" s="51">
        <v>204</v>
      </c>
      <c r="L104" s="186">
        <v>54.99</v>
      </c>
      <c r="M104" s="187">
        <v>11217.960000000001</v>
      </c>
      <c r="N104" s="51"/>
      <c r="O104" s="186"/>
      <c r="P104" s="187"/>
      <c r="Q104" s="187"/>
      <c r="R104" s="51">
        <f t="shared" si="9"/>
        <v>204</v>
      </c>
      <c r="S104" s="186">
        <f t="shared" si="10"/>
        <v>54.99</v>
      </c>
      <c r="T104" s="186">
        <f t="shared" si="11"/>
        <v>11217.960000000001</v>
      </c>
      <c r="U104" s="51"/>
      <c r="V104" s="186">
        <f t="shared" si="12"/>
        <v>54.99</v>
      </c>
      <c r="W104" s="186">
        <f t="shared" si="13"/>
        <v>0</v>
      </c>
      <c r="X104" s="51"/>
      <c r="Y104" s="51"/>
      <c r="Z104" s="51"/>
      <c r="AA104" s="421"/>
      <c r="AB104" s="188"/>
      <c r="AC104" s="51"/>
      <c r="AD104" s="51"/>
      <c r="AE104" s="189">
        <f t="shared" si="14"/>
        <v>204</v>
      </c>
      <c r="AF104" s="186">
        <f t="shared" si="15"/>
        <v>54.99</v>
      </c>
      <c r="AG104" s="186">
        <f t="shared" si="16"/>
        <v>11217.960000000001</v>
      </c>
      <c r="AH104" s="251">
        <f t="shared" si="17"/>
        <v>0</v>
      </c>
    </row>
    <row r="105" spans="4:34" s="190" customFormat="1" ht="15" customHeight="1" x14ac:dyDescent="0.25">
      <c r="D105" s="222"/>
      <c r="E105" s="51">
        <v>81</v>
      </c>
      <c r="F105" s="187" t="s">
        <v>615</v>
      </c>
      <c r="G105" s="50" t="s">
        <v>614</v>
      </c>
      <c r="H105" s="50" t="s">
        <v>306</v>
      </c>
      <c r="I105" s="50" t="s">
        <v>646</v>
      </c>
      <c r="J105" s="201">
        <v>46935</v>
      </c>
      <c r="K105" s="51">
        <v>7373</v>
      </c>
      <c r="L105" s="186">
        <v>0.85</v>
      </c>
      <c r="M105" s="187">
        <v>6267.05</v>
      </c>
      <c r="N105" s="51"/>
      <c r="O105" s="186"/>
      <c r="P105" s="187"/>
      <c r="Q105" s="187"/>
      <c r="R105" s="51">
        <f t="shared" si="9"/>
        <v>7373</v>
      </c>
      <c r="S105" s="186">
        <f t="shared" si="10"/>
        <v>0.85</v>
      </c>
      <c r="T105" s="186">
        <f t="shared" si="11"/>
        <v>6267.05</v>
      </c>
      <c r="U105" s="51"/>
      <c r="V105" s="186">
        <f t="shared" si="12"/>
        <v>0.85</v>
      </c>
      <c r="W105" s="186">
        <f t="shared" si="13"/>
        <v>0</v>
      </c>
      <c r="X105" s="51"/>
      <c r="Y105" s="51"/>
      <c r="Z105" s="51"/>
      <c r="AA105" s="421"/>
      <c r="AB105" s="188"/>
      <c r="AC105" s="51"/>
      <c r="AD105" s="51"/>
      <c r="AE105" s="189">
        <f t="shared" si="14"/>
        <v>7373</v>
      </c>
      <c r="AF105" s="186">
        <f t="shared" si="15"/>
        <v>0.85</v>
      </c>
      <c r="AG105" s="186">
        <f t="shared" si="16"/>
        <v>6267.05</v>
      </c>
      <c r="AH105" s="251">
        <f t="shared" si="17"/>
        <v>0</v>
      </c>
    </row>
    <row r="106" spans="4:34" s="190" customFormat="1" ht="15" customHeight="1" x14ac:dyDescent="0.25">
      <c r="D106" s="222"/>
      <c r="E106" s="51">
        <v>82</v>
      </c>
      <c r="F106" s="187" t="s">
        <v>616</v>
      </c>
      <c r="G106" s="50" t="s">
        <v>614</v>
      </c>
      <c r="H106" s="50" t="s">
        <v>647</v>
      </c>
      <c r="I106" s="50">
        <v>2602185</v>
      </c>
      <c r="J106" s="201">
        <v>47150</v>
      </c>
      <c r="K106" s="51">
        <v>20</v>
      </c>
      <c r="L106" s="186">
        <v>6.18</v>
      </c>
      <c r="M106" s="187">
        <v>123.6</v>
      </c>
      <c r="N106" s="51"/>
      <c r="O106" s="186"/>
      <c r="P106" s="187"/>
      <c r="Q106" s="187"/>
      <c r="R106" s="51">
        <f t="shared" si="9"/>
        <v>20</v>
      </c>
      <c r="S106" s="186">
        <f t="shared" si="10"/>
        <v>6.18</v>
      </c>
      <c r="T106" s="186">
        <f t="shared" si="11"/>
        <v>123.6</v>
      </c>
      <c r="U106" s="51"/>
      <c r="V106" s="186">
        <f t="shared" si="12"/>
        <v>6.18</v>
      </c>
      <c r="W106" s="186">
        <f t="shared" si="13"/>
        <v>0</v>
      </c>
      <c r="X106" s="51"/>
      <c r="Y106" s="51"/>
      <c r="Z106" s="51"/>
      <c r="AA106" s="421"/>
      <c r="AB106" s="188"/>
      <c r="AC106" s="51"/>
      <c r="AD106" s="51"/>
      <c r="AE106" s="189">
        <f t="shared" si="14"/>
        <v>20</v>
      </c>
      <c r="AF106" s="186">
        <f t="shared" si="15"/>
        <v>6.18</v>
      </c>
      <c r="AG106" s="186">
        <f t="shared" si="16"/>
        <v>123.6</v>
      </c>
      <c r="AH106" s="251">
        <f t="shared" si="17"/>
        <v>0</v>
      </c>
    </row>
    <row r="107" spans="4:34" s="190" customFormat="1" ht="15" customHeight="1" x14ac:dyDescent="0.25">
      <c r="D107" s="222"/>
      <c r="E107" s="51">
        <v>83</v>
      </c>
      <c r="F107" s="187" t="s">
        <v>447</v>
      </c>
      <c r="G107" s="50" t="s">
        <v>57</v>
      </c>
      <c r="H107" s="50" t="s">
        <v>648</v>
      </c>
      <c r="I107" s="50">
        <v>250943</v>
      </c>
      <c r="J107" s="201">
        <v>46997</v>
      </c>
      <c r="K107" s="51">
        <v>101</v>
      </c>
      <c r="L107" s="186">
        <v>72.2</v>
      </c>
      <c r="M107" s="187">
        <v>7292.2000000000007</v>
      </c>
      <c r="N107" s="51"/>
      <c r="O107" s="186"/>
      <c r="P107" s="187"/>
      <c r="Q107" s="187"/>
      <c r="R107" s="51">
        <f t="shared" si="9"/>
        <v>101</v>
      </c>
      <c r="S107" s="186">
        <f t="shared" si="10"/>
        <v>72.2</v>
      </c>
      <c r="T107" s="186">
        <f t="shared" si="11"/>
        <v>7292.2000000000007</v>
      </c>
      <c r="U107" s="51"/>
      <c r="V107" s="186">
        <f t="shared" si="12"/>
        <v>72.2</v>
      </c>
      <c r="W107" s="186">
        <f t="shared" si="13"/>
        <v>0</v>
      </c>
      <c r="X107" s="51"/>
      <c r="Y107" s="51"/>
      <c r="Z107" s="51"/>
      <c r="AA107" s="421"/>
      <c r="AB107" s="188"/>
      <c r="AC107" s="51"/>
      <c r="AD107" s="51"/>
      <c r="AE107" s="189">
        <f t="shared" si="14"/>
        <v>101</v>
      </c>
      <c r="AF107" s="186">
        <f t="shared" si="15"/>
        <v>72.2</v>
      </c>
      <c r="AG107" s="186">
        <f t="shared" si="16"/>
        <v>7292.2000000000007</v>
      </c>
      <c r="AH107" s="251">
        <f t="shared" si="17"/>
        <v>0</v>
      </c>
    </row>
    <row r="108" spans="4:34" s="385" customFormat="1" ht="15" customHeight="1" x14ac:dyDescent="0.25">
      <c r="D108" s="386"/>
      <c r="E108" s="387"/>
      <c r="F108" s="388" t="s">
        <v>665</v>
      </c>
      <c r="G108" s="389"/>
      <c r="H108" s="389"/>
      <c r="I108" s="389"/>
      <c r="J108" s="390"/>
      <c r="K108" s="387">
        <v>0</v>
      </c>
      <c r="L108" s="391">
        <v>0</v>
      </c>
      <c r="M108" s="388">
        <v>0</v>
      </c>
      <c r="N108" s="387"/>
      <c r="O108" s="391"/>
      <c r="P108" s="388"/>
      <c r="Q108" s="388"/>
      <c r="R108" s="51">
        <f t="shared" si="9"/>
        <v>0</v>
      </c>
      <c r="S108" s="186">
        <f t="shared" si="10"/>
        <v>0</v>
      </c>
      <c r="T108" s="186">
        <f t="shared" si="11"/>
        <v>0</v>
      </c>
      <c r="U108" s="387"/>
      <c r="V108" s="186">
        <f t="shared" si="12"/>
        <v>0</v>
      </c>
      <c r="W108" s="186">
        <f t="shared" si="13"/>
        <v>0</v>
      </c>
      <c r="X108" s="387"/>
      <c r="Y108" s="391"/>
      <c r="Z108" s="391"/>
      <c r="AA108" s="422"/>
      <c r="AB108" s="394"/>
      <c r="AC108" s="387"/>
      <c r="AD108" s="387"/>
      <c r="AE108" s="189">
        <f t="shared" si="14"/>
        <v>0</v>
      </c>
      <c r="AF108" s="186">
        <f t="shared" si="15"/>
        <v>0</v>
      </c>
      <c r="AG108" s="186">
        <f t="shared" si="16"/>
        <v>0</v>
      </c>
      <c r="AH108" s="251">
        <f t="shared" si="17"/>
        <v>0</v>
      </c>
    </row>
    <row r="109" spans="4:34" s="190" customFormat="1" ht="15" customHeight="1" x14ac:dyDescent="0.25">
      <c r="D109" s="222"/>
      <c r="E109" s="51">
        <v>84</v>
      </c>
      <c r="F109" s="187" t="s">
        <v>667</v>
      </c>
      <c r="G109" s="50" t="s">
        <v>57</v>
      </c>
      <c r="H109" s="50" t="s">
        <v>669</v>
      </c>
      <c r="I109" s="50">
        <v>2412621</v>
      </c>
      <c r="J109" s="201">
        <v>46722</v>
      </c>
      <c r="K109" s="51">
        <v>20</v>
      </c>
      <c r="L109" s="186">
        <v>68</v>
      </c>
      <c r="M109" s="187">
        <v>1360</v>
      </c>
      <c r="N109" s="51"/>
      <c r="O109" s="186"/>
      <c r="P109" s="187"/>
      <c r="Q109" s="187"/>
      <c r="R109" s="51">
        <f t="shared" si="9"/>
        <v>20</v>
      </c>
      <c r="S109" s="186">
        <f t="shared" si="10"/>
        <v>68</v>
      </c>
      <c r="T109" s="186">
        <f t="shared" si="11"/>
        <v>1360</v>
      </c>
      <c r="U109" s="51"/>
      <c r="V109" s="186">
        <f t="shared" si="12"/>
        <v>68</v>
      </c>
      <c r="W109" s="186">
        <f t="shared" si="13"/>
        <v>0</v>
      </c>
      <c r="X109" s="51"/>
      <c r="Y109" s="186"/>
      <c r="Z109" s="186"/>
      <c r="AA109" s="423"/>
      <c r="AB109" s="188"/>
      <c r="AC109" s="51"/>
      <c r="AD109" s="51"/>
      <c r="AE109" s="189">
        <f t="shared" si="14"/>
        <v>20</v>
      </c>
      <c r="AF109" s="186">
        <f t="shared" si="15"/>
        <v>68</v>
      </c>
      <c r="AG109" s="186">
        <f t="shared" si="16"/>
        <v>1360</v>
      </c>
      <c r="AH109" s="251">
        <f t="shared" si="17"/>
        <v>0</v>
      </c>
    </row>
    <row r="110" spans="4:34" s="377" customFormat="1" ht="15" customHeight="1" x14ac:dyDescent="0.25">
      <c r="D110" s="378"/>
      <c r="E110" s="379"/>
      <c r="F110" s="388" t="s">
        <v>692</v>
      </c>
      <c r="G110" s="380"/>
      <c r="H110" s="380"/>
      <c r="I110" s="380"/>
      <c r="J110" s="381"/>
      <c r="K110" s="379">
        <v>0</v>
      </c>
      <c r="L110" s="382">
        <v>0</v>
      </c>
      <c r="M110" s="238">
        <v>0</v>
      </c>
      <c r="N110" s="379"/>
      <c r="O110" s="382"/>
      <c r="P110" s="238"/>
      <c r="Q110" s="238"/>
      <c r="R110" s="51">
        <f t="shared" si="9"/>
        <v>0</v>
      </c>
      <c r="S110" s="186">
        <f t="shared" si="10"/>
        <v>0</v>
      </c>
      <c r="T110" s="186">
        <f t="shared" si="11"/>
        <v>0</v>
      </c>
      <c r="U110" s="379"/>
      <c r="V110" s="186">
        <f t="shared" si="12"/>
        <v>0</v>
      </c>
      <c r="W110" s="186">
        <f t="shared" si="13"/>
        <v>0</v>
      </c>
      <c r="X110" s="379"/>
      <c r="Y110" s="382"/>
      <c r="Z110" s="382"/>
      <c r="AA110" s="424"/>
      <c r="AB110" s="383"/>
      <c r="AC110" s="379"/>
      <c r="AD110" s="379"/>
      <c r="AE110" s="189">
        <f t="shared" si="14"/>
        <v>0</v>
      </c>
      <c r="AF110" s="186">
        <f t="shared" si="15"/>
        <v>0</v>
      </c>
      <c r="AG110" s="186">
        <f t="shared" si="16"/>
        <v>0</v>
      </c>
      <c r="AH110" s="251">
        <f t="shared" si="17"/>
        <v>0</v>
      </c>
    </row>
    <row r="111" spans="4:34" s="190" customFormat="1" ht="20.25" customHeight="1" x14ac:dyDescent="0.25">
      <c r="D111" s="222"/>
      <c r="E111" s="51">
        <v>85</v>
      </c>
      <c r="F111" s="187" t="s">
        <v>722</v>
      </c>
      <c r="G111" s="50" t="s">
        <v>693</v>
      </c>
      <c r="H111" s="50" t="s">
        <v>724</v>
      </c>
      <c r="I111" s="50" t="s">
        <v>725</v>
      </c>
      <c r="J111" s="201">
        <v>47119</v>
      </c>
      <c r="K111" s="51">
        <v>1000</v>
      </c>
      <c r="L111" s="186">
        <v>54</v>
      </c>
      <c r="M111" s="187">
        <v>54000</v>
      </c>
      <c r="N111" s="51"/>
      <c r="O111" s="186"/>
      <c r="P111" s="187"/>
      <c r="Q111" s="187"/>
      <c r="R111" s="51">
        <f t="shared" si="9"/>
        <v>1000</v>
      </c>
      <c r="S111" s="186">
        <f t="shared" si="10"/>
        <v>54</v>
      </c>
      <c r="T111" s="186">
        <f t="shared" si="11"/>
        <v>54000</v>
      </c>
      <c r="U111" s="51">
        <v>172</v>
      </c>
      <c r="V111" s="186">
        <f t="shared" si="12"/>
        <v>54</v>
      </c>
      <c r="W111" s="186">
        <f t="shared" si="13"/>
        <v>9288</v>
      </c>
      <c r="X111" s="51"/>
      <c r="Y111" s="186"/>
      <c r="Z111" s="186"/>
      <c r="AA111" s="423"/>
      <c r="AB111" s="188"/>
      <c r="AC111" s="51"/>
      <c r="AD111" s="51"/>
      <c r="AE111" s="189">
        <f t="shared" si="14"/>
        <v>828</v>
      </c>
      <c r="AF111" s="186">
        <f t="shared" si="15"/>
        <v>54</v>
      </c>
      <c r="AG111" s="186">
        <f t="shared" si="16"/>
        <v>44712</v>
      </c>
      <c r="AH111" s="251">
        <f t="shared" si="17"/>
        <v>0</v>
      </c>
    </row>
    <row r="112" spans="4:34" s="190" customFormat="1" ht="20.25" customHeight="1" x14ac:dyDescent="0.25">
      <c r="D112" s="222"/>
      <c r="E112" s="51">
        <v>86</v>
      </c>
      <c r="F112" s="187" t="s">
        <v>721</v>
      </c>
      <c r="G112" s="50" t="s">
        <v>693</v>
      </c>
      <c r="H112" s="50" t="s">
        <v>726</v>
      </c>
      <c r="I112" s="50" t="s">
        <v>727</v>
      </c>
      <c r="J112" s="201">
        <v>46478</v>
      </c>
      <c r="K112" s="51">
        <v>500</v>
      </c>
      <c r="L112" s="186">
        <v>89</v>
      </c>
      <c r="M112" s="187">
        <v>44500</v>
      </c>
      <c r="N112" s="51"/>
      <c r="O112" s="186"/>
      <c r="P112" s="187"/>
      <c r="Q112" s="187"/>
      <c r="R112" s="51">
        <f t="shared" si="9"/>
        <v>500</v>
      </c>
      <c r="S112" s="186">
        <f t="shared" si="10"/>
        <v>89</v>
      </c>
      <c r="T112" s="186">
        <f t="shared" si="11"/>
        <v>44500</v>
      </c>
      <c r="U112" s="51"/>
      <c r="V112" s="186">
        <f t="shared" si="12"/>
        <v>89</v>
      </c>
      <c r="W112" s="186">
        <f t="shared" si="13"/>
        <v>0</v>
      </c>
      <c r="X112" s="51"/>
      <c r="Y112" s="186"/>
      <c r="Z112" s="186"/>
      <c r="AA112" s="423"/>
      <c r="AB112" s="188"/>
      <c r="AC112" s="51"/>
      <c r="AD112" s="51"/>
      <c r="AE112" s="189">
        <f t="shared" si="14"/>
        <v>500</v>
      </c>
      <c r="AF112" s="186">
        <f t="shared" si="15"/>
        <v>89</v>
      </c>
      <c r="AG112" s="186">
        <f t="shared" si="16"/>
        <v>44500</v>
      </c>
      <c r="AH112" s="251">
        <f t="shared" si="17"/>
        <v>0</v>
      </c>
    </row>
    <row r="113" spans="1:96" s="190" customFormat="1" ht="20.25" customHeight="1" x14ac:dyDescent="0.25">
      <c r="D113" s="222"/>
      <c r="E113" s="51">
        <v>87</v>
      </c>
      <c r="F113" s="187" t="s">
        <v>720</v>
      </c>
      <c r="G113" s="50" t="s">
        <v>448</v>
      </c>
      <c r="H113" s="50" t="s">
        <v>728</v>
      </c>
      <c r="I113" s="50" t="s">
        <v>729</v>
      </c>
      <c r="J113" s="201">
        <v>47058</v>
      </c>
      <c r="K113" s="51">
        <v>300</v>
      </c>
      <c r="L113" s="186">
        <v>74.5</v>
      </c>
      <c r="M113" s="187">
        <v>22350</v>
      </c>
      <c r="N113" s="51"/>
      <c r="O113" s="186"/>
      <c r="P113" s="187"/>
      <c r="Q113" s="187"/>
      <c r="R113" s="51">
        <f t="shared" si="9"/>
        <v>300</v>
      </c>
      <c r="S113" s="186">
        <f t="shared" si="10"/>
        <v>74.5</v>
      </c>
      <c r="T113" s="186">
        <f t="shared" si="11"/>
        <v>22350</v>
      </c>
      <c r="U113" s="51">
        <v>119</v>
      </c>
      <c r="V113" s="186">
        <f t="shared" si="12"/>
        <v>74.5</v>
      </c>
      <c r="W113" s="186">
        <f t="shared" si="13"/>
        <v>8865.5</v>
      </c>
      <c r="X113" s="51"/>
      <c r="Y113" s="186"/>
      <c r="Z113" s="186"/>
      <c r="AA113" s="423"/>
      <c r="AB113" s="188"/>
      <c r="AC113" s="51"/>
      <c r="AD113" s="51"/>
      <c r="AE113" s="189">
        <f t="shared" si="14"/>
        <v>181</v>
      </c>
      <c r="AF113" s="186">
        <f t="shared" si="15"/>
        <v>74.5</v>
      </c>
      <c r="AG113" s="186">
        <f t="shared" si="16"/>
        <v>13484.5</v>
      </c>
      <c r="AH113" s="251">
        <f t="shared" si="17"/>
        <v>0</v>
      </c>
    </row>
    <row r="114" spans="1:96" s="190" customFormat="1" ht="20.25" customHeight="1" x14ac:dyDescent="0.25">
      <c r="D114" s="222"/>
      <c r="E114" s="51">
        <v>88</v>
      </c>
      <c r="F114" s="187" t="s">
        <v>719</v>
      </c>
      <c r="G114" s="50" t="s">
        <v>693</v>
      </c>
      <c r="H114" s="50" t="s">
        <v>730</v>
      </c>
      <c r="I114" s="50" t="s">
        <v>731</v>
      </c>
      <c r="J114" s="201">
        <v>46539</v>
      </c>
      <c r="K114" s="51">
        <v>157</v>
      </c>
      <c r="L114" s="186">
        <v>64</v>
      </c>
      <c r="M114" s="187">
        <v>10048</v>
      </c>
      <c r="N114" s="51"/>
      <c r="O114" s="186"/>
      <c r="P114" s="187"/>
      <c r="Q114" s="187"/>
      <c r="R114" s="51">
        <f t="shared" si="9"/>
        <v>157</v>
      </c>
      <c r="S114" s="186">
        <f t="shared" si="10"/>
        <v>64</v>
      </c>
      <c r="T114" s="186">
        <f t="shared" si="11"/>
        <v>10048</v>
      </c>
      <c r="U114" s="51">
        <v>40</v>
      </c>
      <c r="V114" s="186">
        <f t="shared" si="12"/>
        <v>64</v>
      </c>
      <c r="W114" s="186">
        <f t="shared" si="13"/>
        <v>2560</v>
      </c>
      <c r="X114" s="51"/>
      <c r="Y114" s="186"/>
      <c r="Z114" s="186"/>
      <c r="AA114" s="423"/>
      <c r="AB114" s="188"/>
      <c r="AC114" s="51"/>
      <c r="AD114" s="51"/>
      <c r="AE114" s="189">
        <f t="shared" si="14"/>
        <v>117</v>
      </c>
      <c r="AF114" s="186">
        <f t="shared" si="15"/>
        <v>64</v>
      </c>
      <c r="AG114" s="186">
        <f t="shared" si="16"/>
        <v>7488</v>
      </c>
      <c r="AH114" s="251">
        <f t="shared" si="17"/>
        <v>0</v>
      </c>
    </row>
    <row r="115" spans="1:96" s="190" customFormat="1" ht="20.25" customHeight="1" x14ac:dyDescent="0.25">
      <c r="D115" s="222"/>
      <c r="E115" s="51">
        <v>89</v>
      </c>
      <c r="F115" s="187" t="s">
        <v>718</v>
      </c>
      <c r="G115" s="50" t="s">
        <v>693</v>
      </c>
      <c r="H115" s="50" t="s">
        <v>732</v>
      </c>
      <c r="I115" s="50">
        <v>773240201</v>
      </c>
      <c r="J115" s="201">
        <v>46419</v>
      </c>
      <c r="K115" s="51">
        <v>300</v>
      </c>
      <c r="L115" s="186">
        <v>307</v>
      </c>
      <c r="M115" s="187">
        <v>92100</v>
      </c>
      <c r="N115" s="51"/>
      <c r="O115" s="186"/>
      <c r="P115" s="187"/>
      <c r="Q115" s="187"/>
      <c r="R115" s="51">
        <f t="shared" si="9"/>
        <v>300</v>
      </c>
      <c r="S115" s="186">
        <f t="shared" si="10"/>
        <v>307</v>
      </c>
      <c r="T115" s="186">
        <f t="shared" si="11"/>
        <v>92100</v>
      </c>
      <c r="U115" s="51">
        <v>32</v>
      </c>
      <c r="V115" s="186">
        <f t="shared" si="12"/>
        <v>307</v>
      </c>
      <c r="W115" s="186">
        <f t="shared" si="13"/>
        <v>9824</v>
      </c>
      <c r="X115" s="51"/>
      <c r="Y115" s="186"/>
      <c r="Z115" s="186"/>
      <c r="AA115" s="423"/>
      <c r="AB115" s="188"/>
      <c r="AC115" s="51"/>
      <c r="AD115" s="51"/>
      <c r="AE115" s="189">
        <f t="shared" si="14"/>
        <v>268</v>
      </c>
      <c r="AF115" s="186">
        <f t="shared" si="15"/>
        <v>307</v>
      </c>
      <c r="AG115" s="186">
        <f t="shared" si="16"/>
        <v>82276</v>
      </c>
      <c r="AH115" s="251">
        <f t="shared" si="17"/>
        <v>0</v>
      </c>
    </row>
    <row r="116" spans="1:96" s="190" customFormat="1" ht="20.25" customHeight="1" x14ac:dyDescent="0.25">
      <c r="D116" s="222"/>
      <c r="E116" s="51">
        <v>90</v>
      </c>
      <c r="F116" s="187" t="s">
        <v>717</v>
      </c>
      <c r="G116" s="50" t="s">
        <v>693</v>
      </c>
      <c r="H116" s="50" t="s">
        <v>733</v>
      </c>
      <c r="I116" s="50" t="s">
        <v>734</v>
      </c>
      <c r="J116" s="201">
        <v>46753</v>
      </c>
      <c r="K116" s="51">
        <v>45</v>
      </c>
      <c r="L116" s="186">
        <v>233</v>
      </c>
      <c r="M116" s="187">
        <v>10485</v>
      </c>
      <c r="N116" s="51"/>
      <c r="O116" s="186"/>
      <c r="P116" s="187"/>
      <c r="Q116" s="187"/>
      <c r="R116" s="51">
        <f t="shared" si="9"/>
        <v>45</v>
      </c>
      <c r="S116" s="186">
        <f t="shared" si="10"/>
        <v>233</v>
      </c>
      <c r="T116" s="186">
        <f t="shared" si="11"/>
        <v>10485</v>
      </c>
      <c r="U116" s="51">
        <v>5</v>
      </c>
      <c r="V116" s="186">
        <f t="shared" si="12"/>
        <v>233</v>
      </c>
      <c r="W116" s="186">
        <f t="shared" si="13"/>
        <v>1165</v>
      </c>
      <c r="X116" s="51"/>
      <c r="Y116" s="186"/>
      <c r="Z116" s="186"/>
      <c r="AA116" s="423"/>
      <c r="AB116" s="188"/>
      <c r="AC116" s="51"/>
      <c r="AD116" s="51"/>
      <c r="AE116" s="189">
        <f t="shared" si="14"/>
        <v>40</v>
      </c>
      <c r="AF116" s="186">
        <f t="shared" si="15"/>
        <v>233</v>
      </c>
      <c r="AG116" s="186">
        <f t="shared" si="16"/>
        <v>9320</v>
      </c>
      <c r="AH116" s="251">
        <f t="shared" si="17"/>
        <v>0</v>
      </c>
    </row>
    <row r="117" spans="1:96" s="190" customFormat="1" ht="20.25" customHeight="1" x14ac:dyDescent="0.25">
      <c r="D117" s="222"/>
      <c r="E117" s="51">
        <v>91</v>
      </c>
      <c r="F117" s="187" t="s">
        <v>716</v>
      </c>
      <c r="G117" s="50" t="s">
        <v>362</v>
      </c>
      <c r="H117" s="50" t="s">
        <v>50</v>
      </c>
      <c r="I117" s="50" t="s">
        <v>464</v>
      </c>
      <c r="J117" s="201">
        <v>46539</v>
      </c>
      <c r="K117" s="51">
        <v>100</v>
      </c>
      <c r="L117" s="186">
        <v>31</v>
      </c>
      <c r="M117" s="187">
        <v>3100</v>
      </c>
      <c r="N117" s="51"/>
      <c r="O117" s="186"/>
      <c r="P117" s="187"/>
      <c r="Q117" s="187"/>
      <c r="R117" s="51">
        <f t="shared" si="9"/>
        <v>100</v>
      </c>
      <c r="S117" s="186">
        <f t="shared" si="10"/>
        <v>31</v>
      </c>
      <c r="T117" s="186">
        <f t="shared" si="11"/>
        <v>3100</v>
      </c>
      <c r="U117" s="51"/>
      <c r="V117" s="186">
        <f t="shared" si="12"/>
        <v>31</v>
      </c>
      <c r="W117" s="186">
        <f t="shared" si="13"/>
        <v>0</v>
      </c>
      <c r="X117" s="51"/>
      <c r="Y117" s="186"/>
      <c r="Z117" s="186"/>
      <c r="AA117" s="423"/>
      <c r="AB117" s="188"/>
      <c r="AC117" s="51"/>
      <c r="AD117" s="51"/>
      <c r="AE117" s="189">
        <f t="shared" si="14"/>
        <v>100</v>
      </c>
      <c r="AF117" s="186">
        <f t="shared" si="15"/>
        <v>31</v>
      </c>
      <c r="AG117" s="186">
        <f t="shared" si="16"/>
        <v>3100</v>
      </c>
      <c r="AH117" s="251">
        <f t="shared" si="17"/>
        <v>0</v>
      </c>
    </row>
    <row r="118" spans="1:96" s="190" customFormat="1" ht="20.25" customHeight="1" x14ac:dyDescent="0.25">
      <c r="D118" s="222"/>
      <c r="E118" s="51">
        <v>92</v>
      </c>
      <c r="F118" s="187" t="s">
        <v>723</v>
      </c>
      <c r="G118" s="50" t="s">
        <v>362</v>
      </c>
      <c r="H118" s="50" t="s">
        <v>349</v>
      </c>
      <c r="I118" s="50" t="s">
        <v>350</v>
      </c>
      <c r="J118" s="201">
        <v>46631</v>
      </c>
      <c r="K118" s="51">
        <v>200</v>
      </c>
      <c r="L118" s="186">
        <v>14</v>
      </c>
      <c r="M118" s="187">
        <v>2800</v>
      </c>
      <c r="N118" s="51"/>
      <c r="O118" s="186"/>
      <c r="P118" s="187"/>
      <c r="Q118" s="187"/>
      <c r="R118" s="51">
        <f t="shared" si="9"/>
        <v>200</v>
      </c>
      <c r="S118" s="186">
        <f t="shared" si="10"/>
        <v>14</v>
      </c>
      <c r="T118" s="186">
        <f t="shared" si="11"/>
        <v>2800</v>
      </c>
      <c r="U118" s="51">
        <v>70</v>
      </c>
      <c r="V118" s="186">
        <f t="shared" si="12"/>
        <v>14</v>
      </c>
      <c r="W118" s="186">
        <f t="shared" si="13"/>
        <v>980</v>
      </c>
      <c r="X118" s="51"/>
      <c r="Y118" s="186"/>
      <c r="Z118" s="186"/>
      <c r="AA118" s="423"/>
      <c r="AB118" s="188"/>
      <c r="AC118" s="51"/>
      <c r="AD118" s="51"/>
      <c r="AE118" s="189">
        <f t="shared" si="14"/>
        <v>130</v>
      </c>
      <c r="AF118" s="186">
        <f t="shared" si="15"/>
        <v>14</v>
      </c>
      <c r="AG118" s="186">
        <f t="shared" si="16"/>
        <v>1820</v>
      </c>
      <c r="AH118" s="251">
        <f t="shared" si="17"/>
        <v>0</v>
      </c>
    </row>
    <row r="119" spans="1:96" s="190" customFormat="1" ht="20.25" customHeight="1" x14ac:dyDescent="0.25">
      <c r="D119" s="222"/>
      <c r="E119" s="51">
        <v>93</v>
      </c>
      <c r="F119" s="187" t="s">
        <v>715</v>
      </c>
      <c r="G119" s="50" t="s">
        <v>282</v>
      </c>
      <c r="H119" s="50" t="s">
        <v>735</v>
      </c>
      <c r="I119" s="50" t="s">
        <v>736</v>
      </c>
      <c r="J119" s="201">
        <v>47088</v>
      </c>
      <c r="K119" s="51">
        <v>300</v>
      </c>
      <c r="L119" s="186">
        <v>17</v>
      </c>
      <c r="M119" s="187">
        <v>5100</v>
      </c>
      <c r="N119" s="51"/>
      <c r="O119" s="186"/>
      <c r="P119" s="187"/>
      <c r="Q119" s="187"/>
      <c r="R119" s="51">
        <f t="shared" si="9"/>
        <v>300</v>
      </c>
      <c r="S119" s="186">
        <f t="shared" si="10"/>
        <v>17</v>
      </c>
      <c r="T119" s="186">
        <f t="shared" si="11"/>
        <v>5100</v>
      </c>
      <c r="U119" s="51"/>
      <c r="V119" s="186">
        <f t="shared" si="12"/>
        <v>17</v>
      </c>
      <c r="W119" s="186">
        <f t="shared" si="13"/>
        <v>0</v>
      </c>
      <c r="X119" s="51"/>
      <c r="Y119" s="186"/>
      <c r="Z119" s="186"/>
      <c r="AA119" s="423"/>
      <c r="AB119" s="188"/>
      <c r="AC119" s="51"/>
      <c r="AD119" s="51"/>
      <c r="AE119" s="189">
        <f t="shared" si="14"/>
        <v>300</v>
      </c>
      <c r="AF119" s="186">
        <f t="shared" si="15"/>
        <v>17</v>
      </c>
      <c r="AG119" s="186">
        <f t="shared" si="16"/>
        <v>5100</v>
      </c>
      <c r="AH119" s="251">
        <f t="shared" si="17"/>
        <v>0</v>
      </c>
    </row>
    <row r="120" spans="1:96" s="190" customFormat="1" ht="20.25" customHeight="1" x14ac:dyDescent="0.25">
      <c r="D120" s="222"/>
      <c r="E120" s="51">
        <v>94</v>
      </c>
      <c r="F120" s="187" t="s">
        <v>714</v>
      </c>
      <c r="G120" s="50" t="s">
        <v>362</v>
      </c>
      <c r="H120" s="50" t="s">
        <v>737</v>
      </c>
      <c r="I120" s="50">
        <v>623026</v>
      </c>
      <c r="J120" s="201">
        <v>46327</v>
      </c>
      <c r="K120" s="51">
        <v>210</v>
      </c>
      <c r="L120" s="186">
        <v>53</v>
      </c>
      <c r="M120" s="187">
        <v>11130</v>
      </c>
      <c r="N120" s="51"/>
      <c r="O120" s="186"/>
      <c r="P120" s="187"/>
      <c r="Q120" s="187"/>
      <c r="R120" s="51">
        <f t="shared" si="9"/>
        <v>210</v>
      </c>
      <c r="S120" s="186">
        <f t="shared" si="10"/>
        <v>53</v>
      </c>
      <c r="T120" s="186">
        <f t="shared" si="11"/>
        <v>11130</v>
      </c>
      <c r="U120" s="51">
        <v>172</v>
      </c>
      <c r="V120" s="186">
        <f t="shared" si="12"/>
        <v>53</v>
      </c>
      <c r="W120" s="186">
        <f t="shared" si="13"/>
        <v>9116</v>
      </c>
      <c r="X120" s="51"/>
      <c r="Y120" s="186"/>
      <c r="Z120" s="186"/>
      <c r="AA120" s="423"/>
      <c r="AB120" s="188"/>
      <c r="AC120" s="51"/>
      <c r="AD120" s="51"/>
      <c r="AE120" s="189">
        <f t="shared" si="14"/>
        <v>38</v>
      </c>
      <c r="AF120" s="186">
        <f t="shared" si="15"/>
        <v>53</v>
      </c>
      <c r="AG120" s="186">
        <f t="shared" si="16"/>
        <v>2014</v>
      </c>
      <c r="AH120" s="251">
        <f t="shared" si="17"/>
        <v>0</v>
      </c>
    </row>
    <row r="121" spans="1:96" s="190" customFormat="1" ht="20.25" customHeight="1" x14ac:dyDescent="0.25">
      <c r="D121" s="222"/>
      <c r="E121" s="51">
        <v>95</v>
      </c>
      <c r="F121" s="187" t="s">
        <v>713</v>
      </c>
      <c r="G121" s="50" t="s">
        <v>362</v>
      </c>
      <c r="H121" s="50" t="s">
        <v>738</v>
      </c>
      <c r="I121" s="50" t="s">
        <v>739</v>
      </c>
      <c r="J121" s="201">
        <v>46874</v>
      </c>
      <c r="K121" s="51">
        <v>15</v>
      </c>
      <c r="L121" s="186">
        <v>385</v>
      </c>
      <c r="M121" s="187">
        <v>5775</v>
      </c>
      <c r="N121" s="51"/>
      <c r="O121" s="186"/>
      <c r="P121" s="187"/>
      <c r="Q121" s="187"/>
      <c r="R121" s="51">
        <f t="shared" si="9"/>
        <v>15</v>
      </c>
      <c r="S121" s="186">
        <f t="shared" si="10"/>
        <v>385</v>
      </c>
      <c r="T121" s="186">
        <f t="shared" si="11"/>
        <v>5775</v>
      </c>
      <c r="U121" s="51"/>
      <c r="V121" s="186">
        <f t="shared" si="12"/>
        <v>385</v>
      </c>
      <c r="W121" s="186">
        <f t="shared" si="13"/>
        <v>0</v>
      </c>
      <c r="X121" s="51"/>
      <c r="Y121" s="186"/>
      <c r="Z121" s="186"/>
      <c r="AA121" s="423"/>
      <c r="AB121" s="188"/>
      <c r="AC121" s="51"/>
      <c r="AD121" s="51"/>
      <c r="AE121" s="189">
        <f t="shared" si="14"/>
        <v>15</v>
      </c>
      <c r="AF121" s="186">
        <f t="shared" si="15"/>
        <v>385</v>
      </c>
      <c r="AG121" s="186">
        <f t="shared" si="16"/>
        <v>5775</v>
      </c>
      <c r="AH121" s="251">
        <f t="shared" si="17"/>
        <v>0</v>
      </c>
    </row>
    <row r="122" spans="1:96" s="162" customFormat="1" ht="36.950000000000003" customHeight="1" x14ac:dyDescent="0.25">
      <c r="A122" s="152"/>
      <c r="B122" s="152"/>
      <c r="C122" s="152"/>
      <c r="D122" s="15"/>
      <c r="E122" s="15"/>
      <c r="F122" s="442" t="s">
        <v>796</v>
      </c>
      <c r="G122" s="443"/>
      <c r="H122" s="443"/>
      <c r="I122" s="443"/>
      <c r="J122" s="16"/>
      <c r="K122" s="441" t="s">
        <v>773</v>
      </c>
      <c r="L122" s="442"/>
      <c r="M122" s="442"/>
      <c r="N122" s="444" t="s">
        <v>2</v>
      </c>
      <c r="O122" s="442"/>
      <c r="P122" s="442"/>
      <c r="Q122" s="17"/>
      <c r="R122" s="445" t="s">
        <v>3</v>
      </c>
      <c r="S122" s="440"/>
      <c r="T122" s="440"/>
      <c r="U122" s="446" t="s">
        <v>4</v>
      </c>
      <c r="V122" s="440"/>
      <c r="W122" s="440"/>
      <c r="X122" s="447" t="s">
        <v>5</v>
      </c>
      <c r="Y122" s="447"/>
      <c r="Z122" s="447"/>
      <c r="AA122" s="418" t="s">
        <v>656</v>
      </c>
      <c r="AB122" s="439" t="s">
        <v>6</v>
      </c>
      <c r="AC122" s="440"/>
      <c r="AD122" s="440"/>
      <c r="AE122" s="441" t="s">
        <v>795</v>
      </c>
      <c r="AF122" s="442"/>
      <c r="AG122" s="442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</row>
    <row r="123" spans="1:96" s="167" customFormat="1" ht="30" customHeight="1" x14ac:dyDescent="0.25">
      <c r="A123" s="164"/>
      <c r="B123" s="164"/>
      <c r="C123" s="164"/>
      <c r="D123" s="20"/>
      <c r="E123" s="20"/>
      <c r="F123" s="21" t="s">
        <v>7</v>
      </c>
      <c r="G123" s="144" t="s">
        <v>8</v>
      </c>
      <c r="H123" s="23" t="s">
        <v>9</v>
      </c>
      <c r="I123" s="20" t="s">
        <v>10</v>
      </c>
      <c r="J123" s="24" t="s">
        <v>11</v>
      </c>
      <c r="K123" s="20" t="s">
        <v>12</v>
      </c>
      <c r="L123" s="25" t="s">
        <v>13</v>
      </c>
      <c r="M123" s="169" t="s">
        <v>14</v>
      </c>
      <c r="N123" s="20" t="s">
        <v>12</v>
      </c>
      <c r="O123" s="25" t="s">
        <v>13</v>
      </c>
      <c r="P123" s="25" t="s">
        <v>14</v>
      </c>
      <c r="Q123" s="25"/>
      <c r="R123" s="29" t="s">
        <v>12</v>
      </c>
      <c r="S123" s="30" t="s">
        <v>13</v>
      </c>
      <c r="T123" s="30" t="s">
        <v>14</v>
      </c>
      <c r="U123" s="29" t="s">
        <v>12</v>
      </c>
      <c r="V123" s="384" t="s">
        <v>13</v>
      </c>
      <c r="W123" s="30" t="s">
        <v>14</v>
      </c>
      <c r="X123" s="31" t="s">
        <v>12</v>
      </c>
      <c r="Y123" s="31" t="s">
        <v>13</v>
      </c>
      <c r="Z123" s="31" t="s">
        <v>14</v>
      </c>
      <c r="AA123" s="419"/>
      <c r="AB123" s="32" t="s">
        <v>12</v>
      </c>
      <c r="AC123" s="31" t="s">
        <v>13</v>
      </c>
      <c r="AD123" s="31" t="s">
        <v>14</v>
      </c>
      <c r="AE123" s="29" t="s">
        <v>12</v>
      </c>
      <c r="AF123" s="30" t="s">
        <v>13</v>
      </c>
      <c r="AG123" s="30" t="s">
        <v>14</v>
      </c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6"/>
      <c r="CE123" s="166"/>
      <c r="CF123" s="166"/>
      <c r="CG123" s="166"/>
      <c r="CH123" s="166"/>
      <c r="CI123" s="166"/>
      <c r="CJ123" s="166"/>
      <c r="CK123" s="166"/>
      <c r="CL123" s="166"/>
      <c r="CM123" s="166"/>
      <c r="CN123" s="166"/>
      <c r="CO123" s="166"/>
      <c r="CP123" s="166"/>
      <c r="CQ123" s="166"/>
      <c r="CR123" s="166"/>
    </row>
    <row r="124" spans="1:96" s="190" customFormat="1" ht="20.25" customHeight="1" x14ac:dyDescent="0.25">
      <c r="D124" s="222"/>
      <c r="E124" s="51">
        <v>96</v>
      </c>
      <c r="F124" s="187" t="s">
        <v>712</v>
      </c>
      <c r="G124" s="50" t="s">
        <v>362</v>
      </c>
      <c r="H124" s="50" t="s">
        <v>740</v>
      </c>
      <c r="I124" s="50">
        <v>1325529</v>
      </c>
      <c r="J124" s="201">
        <v>46692</v>
      </c>
      <c r="K124" s="51">
        <v>10</v>
      </c>
      <c r="L124" s="186">
        <v>99</v>
      </c>
      <c r="M124" s="187">
        <v>990</v>
      </c>
      <c r="N124" s="51"/>
      <c r="O124" s="186"/>
      <c r="P124" s="187"/>
      <c r="Q124" s="187"/>
      <c r="R124" s="51">
        <f t="shared" si="9"/>
        <v>10</v>
      </c>
      <c r="S124" s="186">
        <f t="shared" si="10"/>
        <v>99</v>
      </c>
      <c r="T124" s="186">
        <f t="shared" si="11"/>
        <v>990</v>
      </c>
      <c r="U124" s="51">
        <v>6</v>
      </c>
      <c r="V124" s="186">
        <f t="shared" si="12"/>
        <v>99</v>
      </c>
      <c r="W124" s="186">
        <f t="shared" si="13"/>
        <v>594</v>
      </c>
      <c r="X124" s="51"/>
      <c r="Y124" s="186"/>
      <c r="Z124" s="186"/>
      <c r="AA124" s="423"/>
      <c r="AB124" s="188"/>
      <c r="AC124" s="51"/>
      <c r="AD124" s="51"/>
      <c r="AE124" s="189">
        <f t="shared" si="14"/>
        <v>4</v>
      </c>
      <c r="AF124" s="186">
        <f t="shared" si="15"/>
        <v>99</v>
      </c>
      <c r="AG124" s="186">
        <f t="shared" si="16"/>
        <v>396</v>
      </c>
      <c r="AH124" s="251">
        <f t="shared" si="17"/>
        <v>0</v>
      </c>
    </row>
    <row r="125" spans="1:96" s="190" customFormat="1" ht="20.25" customHeight="1" x14ac:dyDescent="0.25">
      <c r="D125" s="222"/>
      <c r="E125" s="51">
        <v>97</v>
      </c>
      <c r="F125" s="187" t="s">
        <v>711</v>
      </c>
      <c r="G125" s="50" t="s">
        <v>362</v>
      </c>
      <c r="H125" s="50" t="s">
        <v>151</v>
      </c>
      <c r="I125" s="50" t="s">
        <v>741</v>
      </c>
      <c r="J125" s="201">
        <v>46905</v>
      </c>
      <c r="K125" s="51">
        <v>82</v>
      </c>
      <c r="L125" s="186">
        <v>58</v>
      </c>
      <c r="M125" s="187">
        <v>4756</v>
      </c>
      <c r="N125" s="51"/>
      <c r="O125" s="186"/>
      <c r="P125" s="187"/>
      <c r="Q125" s="187"/>
      <c r="R125" s="51">
        <f t="shared" ref="R125:R165" si="18">N125+K125</f>
        <v>82</v>
      </c>
      <c r="S125" s="186">
        <f t="shared" ref="S125:S165" si="19">O125+L125</f>
        <v>58</v>
      </c>
      <c r="T125" s="186">
        <f t="shared" ref="T125:T165" si="20">S125*R125</f>
        <v>4756</v>
      </c>
      <c r="U125" s="51">
        <v>50</v>
      </c>
      <c r="V125" s="186">
        <f t="shared" ref="V125:V165" si="21">S125</f>
        <v>58</v>
      </c>
      <c r="W125" s="186">
        <f t="shared" ref="W125:W165" si="22">V125*U125</f>
        <v>2900</v>
      </c>
      <c r="X125" s="51"/>
      <c r="Y125" s="186"/>
      <c r="Z125" s="186"/>
      <c r="AA125" s="423"/>
      <c r="AB125" s="188"/>
      <c r="AC125" s="51"/>
      <c r="AD125" s="51"/>
      <c r="AE125" s="189">
        <f t="shared" ref="AE125:AE165" si="23">R125-(U125+X125+AB125)</f>
        <v>32</v>
      </c>
      <c r="AF125" s="186">
        <f t="shared" ref="AF125:AF165" si="24">S125</f>
        <v>58</v>
      </c>
      <c r="AG125" s="186">
        <f t="shared" ref="AG125:AG165" si="25">AF125*AE125</f>
        <v>1856</v>
      </c>
      <c r="AH125" s="251">
        <f t="shared" ref="AH125:AH166" si="26">T125-(W125+Z125+AD125+AG125)</f>
        <v>0</v>
      </c>
    </row>
    <row r="126" spans="1:96" s="190" customFormat="1" ht="20.25" customHeight="1" x14ac:dyDescent="0.25">
      <c r="D126" s="222"/>
      <c r="E126" s="51">
        <v>98</v>
      </c>
      <c r="F126" s="187" t="s">
        <v>710</v>
      </c>
      <c r="G126" s="50" t="s">
        <v>694</v>
      </c>
      <c r="H126" s="50" t="s">
        <v>635</v>
      </c>
      <c r="I126" s="50" t="s">
        <v>742</v>
      </c>
      <c r="J126" s="201">
        <v>46569</v>
      </c>
      <c r="K126" s="51">
        <v>1230</v>
      </c>
      <c r="L126" s="186">
        <v>8.5</v>
      </c>
      <c r="M126" s="187">
        <v>10455</v>
      </c>
      <c r="N126" s="51"/>
      <c r="O126" s="186"/>
      <c r="P126" s="187"/>
      <c r="Q126" s="187"/>
      <c r="R126" s="51">
        <f t="shared" si="18"/>
        <v>1230</v>
      </c>
      <c r="S126" s="186">
        <f t="shared" si="19"/>
        <v>8.5</v>
      </c>
      <c r="T126" s="186">
        <f t="shared" si="20"/>
        <v>10455</v>
      </c>
      <c r="U126" s="51"/>
      <c r="V126" s="186">
        <f t="shared" si="21"/>
        <v>8.5</v>
      </c>
      <c r="W126" s="186">
        <f t="shared" si="22"/>
        <v>0</v>
      </c>
      <c r="X126" s="51"/>
      <c r="Y126" s="186"/>
      <c r="Z126" s="186"/>
      <c r="AA126" s="423"/>
      <c r="AB126" s="188"/>
      <c r="AC126" s="51"/>
      <c r="AD126" s="51"/>
      <c r="AE126" s="189">
        <f t="shared" si="23"/>
        <v>1230</v>
      </c>
      <c r="AF126" s="186">
        <f t="shared" si="24"/>
        <v>8.5</v>
      </c>
      <c r="AG126" s="186">
        <f t="shared" si="25"/>
        <v>10455</v>
      </c>
      <c r="AH126" s="251">
        <f t="shared" si="26"/>
        <v>0</v>
      </c>
    </row>
    <row r="127" spans="1:96" s="190" customFormat="1" ht="20.25" customHeight="1" x14ac:dyDescent="0.25">
      <c r="D127" s="222"/>
      <c r="E127" s="51">
        <v>99</v>
      </c>
      <c r="F127" s="187" t="s">
        <v>710</v>
      </c>
      <c r="G127" s="50" t="s">
        <v>694</v>
      </c>
      <c r="H127" s="50" t="s">
        <v>743</v>
      </c>
      <c r="I127" s="50" t="s">
        <v>744</v>
      </c>
      <c r="J127" s="201">
        <v>46692</v>
      </c>
      <c r="K127" s="51">
        <v>1770</v>
      </c>
      <c r="L127" s="186">
        <v>8.5</v>
      </c>
      <c r="M127" s="187">
        <v>15045</v>
      </c>
      <c r="N127" s="51"/>
      <c r="O127" s="186"/>
      <c r="P127" s="187"/>
      <c r="Q127" s="187"/>
      <c r="R127" s="51">
        <f t="shared" si="18"/>
        <v>1770</v>
      </c>
      <c r="S127" s="186">
        <f t="shared" si="19"/>
        <v>8.5</v>
      </c>
      <c r="T127" s="186">
        <f t="shared" si="20"/>
        <v>15045</v>
      </c>
      <c r="U127" s="51"/>
      <c r="V127" s="186">
        <f t="shared" si="21"/>
        <v>8.5</v>
      </c>
      <c r="W127" s="186">
        <f t="shared" si="22"/>
        <v>0</v>
      </c>
      <c r="X127" s="51"/>
      <c r="Y127" s="186"/>
      <c r="Z127" s="186"/>
      <c r="AA127" s="423"/>
      <c r="AB127" s="188"/>
      <c r="AC127" s="51"/>
      <c r="AD127" s="51"/>
      <c r="AE127" s="189">
        <f t="shared" si="23"/>
        <v>1770</v>
      </c>
      <c r="AF127" s="186">
        <f t="shared" si="24"/>
        <v>8.5</v>
      </c>
      <c r="AG127" s="186">
        <f t="shared" si="25"/>
        <v>15045</v>
      </c>
      <c r="AH127" s="251">
        <f t="shared" si="26"/>
        <v>0</v>
      </c>
    </row>
    <row r="128" spans="1:96" s="190" customFormat="1" ht="20.25" customHeight="1" x14ac:dyDescent="0.25">
      <c r="D128" s="222"/>
      <c r="E128" s="51">
        <v>100</v>
      </c>
      <c r="F128" s="187" t="s">
        <v>709</v>
      </c>
      <c r="G128" s="50" t="s">
        <v>694</v>
      </c>
      <c r="H128" s="50" t="s">
        <v>745</v>
      </c>
      <c r="I128" s="50" t="s">
        <v>746</v>
      </c>
      <c r="J128" s="201">
        <v>46419</v>
      </c>
      <c r="K128" s="51">
        <v>932</v>
      </c>
      <c r="L128" s="186">
        <v>22</v>
      </c>
      <c r="M128" s="187">
        <v>20504</v>
      </c>
      <c r="N128" s="51"/>
      <c r="O128" s="186"/>
      <c r="P128" s="187"/>
      <c r="Q128" s="187"/>
      <c r="R128" s="51">
        <f t="shared" si="18"/>
        <v>932</v>
      </c>
      <c r="S128" s="186">
        <f t="shared" si="19"/>
        <v>22</v>
      </c>
      <c r="T128" s="186">
        <f t="shared" si="20"/>
        <v>20504</v>
      </c>
      <c r="U128" s="51">
        <v>169</v>
      </c>
      <c r="V128" s="186">
        <f t="shared" si="21"/>
        <v>22</v>
      </c>
      <c r="W128" s="186">
        <f t="shared" si="22"/>
        <v>3718</v>
      </c>
      <c r="X128" s="51"/>
      <c r="Y128" s="186"/>
      <c r="Z128" s="186"/>
      <c r="AA128" s="423"/>
      <c r="AB128" s="188"/>
      <c r="AC128" s="51"/>
      <c r="AD128" s="51"/>
      <c r="AE128" s="189">
        <f t="shared" si="23"/>
        <v>763</v>
      </c>
      <c r="AF128" s="186">
        <f t="shared" si="24"/>
        <v>22</v>
      </c>
      <c r="AG128" s="186">
        <f t="shared" si="25"/>
        <v>16786</v>
      </c>
      <c r="AH128" s="251">
        <f t="shared" si="26"/>
        <v>0</v>
      </c>
    </row>
    <row r="129" spans="4:34" s="190" customFormat="1" ht="20.25" customHeight="1" x14ac:dyDescent="0.25">
      <c r="D129" s="222"/>
      <c r="E129" s="51">
        <v>101</v>
      </c>
      <c r="F129" s="187" t="s">
        <v>708</v>
      </c>
      <c r="G129" s="50" t="s">
        <v>408</v>
      </c>
      <c r="H129" s="50" t="s">
        <v>747</v>
      </c>
      <c r="I129" s="50" t="s">
        <v>748</v>
      </c>
      <c r="J129" s="201">
        <v>46692</v>
      </c>
      <c r="K129" s="51">
        <v>611</v>
      </c>
      <c r="L129" s="186">
        <v>31</v>
      </c>
      <c r="M129" s="187">
        <v>18941</v>
      </c>
      <c r="N129" s="51"/>
      <c r="O129" s="186"/>
      <c r="P129" s="187"/>
      <c r="Q129" s="187"/>
      <c r="R129" s="51">
        <f t="shared" si="18"/>
        <v>611</v>
      </c>
      <c r="S129" s="186">
        <f t="shared" si="19"/>
        <v>31</v>
      </c>
      <c r="T129" s="186">
        <f t="shared" si="20"/>
        <v>18941</v>
      </c>
      <c r="U129" s="51">
        <v>126</v>
      </c>
      <c r="V129" s="186">
        <f t="shared" si="21"/>
        <v>31</v>
      </c>
      <c r="W129" s="186">
        <f t="shared" si="22"/>
        <v>3906</v>
      </c>
      <c r="X129" s="51"/>
      <c r="Y129" s="186"/>
      <c r="Z129" s="186"/>
      <c r="AA129" s="423"/>
      <c r="AB129" s="188"/>
      <c r="AC129" s="51"/>
      <c r="AD129" s="51"/>
      <c r="AE129" s="189">
        <f t="shared" si="23"/>
        <v>485</v>
      </c>
      <c r="AF129" s="186">
        <f t="shared" si="24"/>
        <v>31</v>
      </c>
      <c r="AG129" s="186">
        <f t="shared" si="25"/>
        <v>15035</v>
      </c>
      <c r="AH129" s="251">
        <f t="shared" si="26"/>
        <v>0</v>
      </c>
    </row>
    <row r="130" spans="4:34" s="190" customFormat="1" ht="20.25" customHeight="1" x14ac:dyDescent="0.25">
      <c r="D130" s="222"/>
      <c r="E130" s="51">
        <v>102</v>
      </c>
      <c r="F130" s="187" t="s">
        <v>707</v>
      </c>
      <c r="G130" s="50" t="s">
        <v>362</v>
      </c>
      <c r="H130" s="50" t="s">
        <v>749</v>
      </c>
      <c r="I130" s="50">
        <v>50008</v>
      </c>
      <c r="J130" s="201">
        <v>46874</v>
      </c>
      <c r="K130" s="51">
        <v>380</v>
      </c>
      <c r="L130" s="186">
        <v>283</v>
      </c>
      <c r="M130" s="187">
        <v>107540</v>
      </c>
      <c r="N130" s="51"/>
      <c r="O130" s="186"/>
      <c r="P130" s="187"/>
      <c r="Q130" s="187"/>
      <c r="R130" s="51">
        <f t="shared" si="18"/>
        <v>380</v>
      </c>
      <c r="S130" s="186">
        <f t="shared" si="19"/>
        <v>283</v>
      </c>
      <c r="T130" s="186">
        <f t="shared" si="20"/>
        <v>107540</v>
      </c>
      <c r="U130" s="51">
        <v>80</v>
      </c>
      <c r="V130" s="186">
        <f t="shared" si="21"/>
        <v>283</v>
      </c>
      <c r="W130" s="186">
        <f t="shared" si="22"/>
        <v>22640</v>
      </c>
      <c r="X130" s="51"/>
      <c r="Y130" s="186"/>
      <c r="Z130" s="186"/>
      <c r="AA130" s="423"/>
      <c r="AB130" s="188"/>
      <c r="AC130" s="51"/>
      <c r="AD130" s="51"/>
      <c r="AE130" s="189">
        <f t="shared" si="23"/>
        <v>300</v>
      </c>
      <c r="AF130" s="186">
        <f t="shared" si="24"/>
        <v>283</v>
      </c>
      <c r="AG130" s="186">
        <f t="shared" si="25"/>
        <v>84900</v>
      </c>
      <c r="AH130" s="251">
        <f t="shared" si="26"/>
        <v>0</v>
      </c>
    </row>
    <row r="131" spans="4:34" s="190" customFormat="1" ht="20.25" customHeight="1" x14ac:dyDescent="0.25">
      <c r="D131" s="222"/>
      <c r="E131" s="51">
        <v>103</v>
      </c>
      <c r="F131" s="187" t="s">
        <v>706</v>
      </c>
      <c r="G131" s="50" t="s">
        <v>693</v>
      </c>
      <c r="H131" s="50" t="s">
        <v>348</v>
      </c>
      <c r="I131" s="50">
        <v>251240</v>
      </c>
      <c r="J131" s="201">
        <v>47088</v>
      </c>
      <c r="K131" s="51">
        <v>100</v>
      </c>
      <c r="L131" s="186">
        <v>70</v>
      </c>
      <c r="M131" s="187">
        <v>7000</v>
      </c>
      <c r="N131" s="51"/>
      <c r="O131" s="186"/>
      <c r="P131" s="187"/>
      <c r="Q131" s="187"/>
      <c r="R131" s="51">
        <f t="shared" si="18"/>
        <v>100</v>
      </c>
      <c r="S131" s="186">
        <f t="shared" si="19"/>
        <v>70</v>
      </c>
      <c r="T131" s="186">
        <f t="shared" si="20"/>
        <v>7000</v>
      </c>
      <c r="U131" s="51"/>
      <c r="V131" s="186">
        <f t="shared" si="21"/>
        <v>70</v>
      </c>
      <c r="W131" s="186">
        <f t="shared" si="22"/>
        <v>0</v>
      </c>
      <c r="X131" s="51"/>
      <c r="Y131" s="186"/>
      <c r="Z131" s="186"/>
      <c r="AA131" s="423"/>
      <c r="AB131" s="188"/>
      <c r="AC131" s="51"/>
      <c r="AD131" s="51"/>
      <c r="AE131" s="189">
        <f t="shared" si="23"/>
        <v>100</v>
      </c>
      <c r="AF131" s="186">
        <f t="shared" si="24"/>
        <v>70</v>
      </c>
      <c r="AG131" s="186">
        <f t="shared" si="25"/>
        <v>7000</v>
      </c>
      <c r="AH131" s="251">
        <f t="shared" si="26"/>
        <v>0</v>
      </c>
    </row>
    <row r="132" spans="4:34" s="377" customFormat="1" ht="15" customHeight="1" x14ac:dyDescent="0.25">
      <c r="D132" s="378"/>
      <c r="E132" s="379"/>
      <c r="F132" s="388" t="s">
        <v>692</v>
      </c>
      <c r="G132" s="380"/>
      <c r="H132" s="380"/>
      <c r="I132" s="380"/>
      <c r="J132" s="381"/>
      <c r="K132" s="379">
        <v>0</v>
      </c>
      <c r="L132" s="382">
        <v>0</v>
      </c>
      <c r="M132" s="238">
        <v>0</v>
      </c>
      <c r="N132" s="379"/>
      <c r="O132" s="382"/>
      <c r="P132" s="238"/>
      <c r="Q132" s="238"/>
      <c r="R132" s="51">
        <f t="shared" si="18"/>
        <v>0</v>
      </c>
      <c r="S132" s="186">
        <f t="shared" si="19"/>
        <v>0</v>
      </c>
      <c r="T132" s="186">
        <f t="shared" si="20"/>
        <v>0</v>
      </c>
      <c r="U132" s="379"/>
      <c r="V132" s="186">
        <f t="shared" si="21"/>
        <v>0</v>
      </c>
      <c r="W132" s="186">
        <f t="shared" si="22"/>
        <v>0</v>
      </c>
      <c r="X132" s="379"/>
      <c r="Y132" s="382"/>
      <c r="Z132" s="382"/>
      <c r="AA132" s="424"/>
      <c r="AB132" s="383"/>
      <c r="AC132" s="379"/>
      <c r="AD132" s="379"/>
      <c r="AE132" s="189">
        <f t="shared" si="23"/>
        <v>0</v>
      </c>
      <c r="AF132" s="186">
        <f t="shared" si="24"/>
        <v>0</v>
      </c>
      <c r="AG132" s="186">
        <f t="shared" si="25"/>
        <v>0</v>
      </c>
      <c r="AH132" s="251">
        <f t="shared" si="26"/>
        <v>0</v>
      </c>
    </row>
    <row r="133" spans="4:34" s="190" customFormat="1" ht="25.5" customHeight="1" x14ac:dyDescent="0.25">
      <c r="D133" s="222"/>
      <c r="E133" s="51">
        <v>104</v>
      </c>
      <c r="F133" s="400" t="s">
        <v>696</v>
      </c>
      <c r="G133" s="50" t="s">
        <v>362</v>
      </c>
      <c r="H133" s="50" t="s">
        <v>754</v>
      </c>
      <c r="I133" s="50">
        <v>2508108</v>
      </c>
      <c r="J133" s="201">
        <v>46966</v>
      </c>
      <c r="K133" s="51">
        <v>130</v>
      </c>
      <c r="L133" s="186">
        <v>219</v>
      </c>
      <c r="M133" s="187">
        <v>28470</v>
      </c>
      <c r="N133" s="50"/>
      <c r="O133" s="239"/>
      <c r="P133" s="187"/>
      <c r="Q133" s="187"/>
      <c r="R133" s="51">
        <f t="shared" si="18"/>
        <v>130</v>
      </c>
      <c r="S133" s="186">
        <f t="shared" si="19"/>
        <v>219</v>
      </c>
      <c r="T133" s="186">
        <f t="shared" si="20"/>
        <v>28470</v>
      </c>
      <c r="U133" s="51">
        <v>17</v>
      </c>
      <c r="V133" s="186">
        <f t="shared" si="21"/>
        <v>219</v>
      </c>
      <c r="W133" s="186">
        <f t="shared" si="22"/>
        <v>3723</v>
      </c>
      <c r="X133" s="51"/>
      <c r="Y133" s="186"/>
      <c r="Z133" s="186"/>
      <c r="AA133" s="423"/>
      <c r="AB133" s="188"/>
      <c r="AC133" s="51"/>
      <c r="AD133" s="51"/>
      <c r="AE133" s="189">
        <f t="shared" si="23"/>
        <v>113</v>
      </c>
      <c r="AF133" s="186">
        <f t="shared" si="24"/>
        <v>219</v>
      </c>
      <c r="AG133" s="186">
        <f t="shared" si="25"/>
        <v>24747</v>
      </c>
      <c r="AH133" s="251">
        <f t="shared" si="26"/>
        <v>0</v>
      </c>
    </row>
    <row r="134" spans="4:34" s="190" customFormat="1" ht="25.5" customHeight="1" x14ac:dyDescent="0.25">
      <c r="D134" s="222"/>
      <c r="E134" s="51">
        <v>105</v>
      </c>
      <c r="F134" s="400" t="s">
        <v>697</v>
      </c>
      <c r="G134" s="50" t="s">
        <v>362</v>
      </c>
      <c r="H134" s="50" t="s">
        <v>755</v>
      </c>
      <c r="I134" s="50">
        <v>251093</v>
      </c>
      <c r="J134" s="201">
        <v>47027</v>
      </c>
      <c r="K134" s="51">
        <v>280</v>
      </c>
      <c r="L134" s="186">
        <v>66</v>
      </c>
      <c r="M134" s="187">
        <v>18480</v>
      </c>
      <c r="N134" s="50"/>
      <c r="O134" s="239"/>
      <c r="P134" s="187"/>
      <c r="Q134" s="187"/>
      <c r="R134" s="51">
        <f t="shared" si="18"/>
        <v>280</v>
      </c>
      <c r="S134" s="186">
        <f t="shared" si="19"/>
        <v>66</v>
      </c>
      <c r="T134" s="186">
        <f t="shared" si="20"/>
        <v>18480</v>
      </c>
      <c r="U134" s="51">
        <v>74</v>
      </c>
      <c r="V134" s="186">
        <f t="shared" si="21"/>
        <v>66</v>
      </c>
      <c r="W134" s="186">
        <f t="shared" si="22"/>
        <v>4884</v>
      </c>
      <c r="X134" s="51"/>
      <c r="Y134" s="186"/>
      <c r="Z134" s="186"/>
      <c r="AA134" s="423"/>
      <c r="AB134" s="188"/>
      <c r="AC134" s="51"/>
      <c r="AD134" s="51"/>
      <c r="AE134" s="189">
        <f t="shared" si="23"/>
        <v>206</v>
      </c>
      <c r="AF134" s="186">
        <f t="shared" si="24"/>
        <v>66</v>
      </c>
      <c r="AG134" s="186">
        <f t="shared" si="25"/>
        <v>13596</v>
      </c>
      <c r="AH134" s="251">
        <f t="shared" si="26"/>
        <v>0</v>
      </c>
    </row>
    <row r="135" spans="4:34" s="377" customFormat="1" ht="15" customHeight="1" x14ac:dyDescent="0.25">
      <c r="D135" s="378"/>
      <c r="E135" s="379"/>
      <c r="F135" s="388" t="s">
        <v>758</v>
      </c>
      <c r="G135" s="380"/>
      <c r="H135" s="380"/>
      <c r="I135" s="380"/>
      <c r="J135" s="381"/>
      <c r="K135" s="379">
        <v>0</v>
      </c>
      <c r="L135" s="382">
        <v>0</v>
      </c>
      <c r="M135" s="238">
        <v>0</v>
      </c>
      <c r="N135" s="379"/>
      <c r="O135" s="382"/>
      <c r="P135" s="238"/>
      <c r="Q135" s="238"/>
      <c r="R135" s="51">
        <f t="shared" si="18"/>
        <v>0</v>
      </c>
      <c r="S135" s="186">
        <f t="shared" si="19"/>
        <v>0</v>
      </c>
      <c r="T135" s="186">
        <f t="shared" si="20"/>
        <v>0</v>
      </c>
      <c r="U135" s="51"/>
      <c r="V135" s="186">
        <f t="shared" si="21"/>
        <v>0</v>
      </c>
      <c r="W135" s="186">
        <f t="shared" si="22"/>
        <v>0</v>
      </c>
      <c r="X135" s="379"/>
      <c r="Y135" s="382"/>
      <c r="Z135" s="382"/>
      <c r="AA135" s="424"/>
      <c r="AB135" s="383"/>
      <c r="AC135" s="379"/>
      <c r="AD135" s="379"/>
      <c r="AE135" s="189">
        <f t="shared" si="23"/>
        <v>0</v>
      </c>
      <c r="AF135" s="186">
        <f t="shared" si="24"/>
        <v>0</v>
      </c>
      <c r="AG135" s="186">
        <f t="shared" si="25"/>
        <v>0</v>
      </c>
      <c r="AH135" s="251">
        <f t="shared" si="26"/>
        <v>0</v>
      </c>
    </row>
    <row r="136" spans="4:34" s="190" customFormat="1" ht="22.5" customHeight="1" x14ac:dyDescent="0.25">
      <c r="D136" s="222"/>
      <c r="E136" s="51">
        <v>106</v>
      </c>
      <c r="F136" s="400" t="s">
        <v>356</v>
      </c>
      <c r="G136" s="50" t="s">
        <v>441</v>
      </c>
      <c r="H136" s="50" t="s">
        <v>724</v>
      </c>
      <c r="I136" s="50" t="s">
        <v>725</v>
      </c>
      <c r="J136" s="201">
        <v>47119</v>
      </c>
      <c r="K136" s="51">
        <v>700</v>
      </c>
      <c r="L136" s="186">
        <v>54.5</v>
      </c>
      <c r="M136" s="187">
        <v>38150</v>
      </c>
      <c r="N136" s="50"/>
      <c r="O136" s="239"/>
      <c r="P136" s="187"/>
      <c r="Q136" s="187"/>
      <c r="R136" s="51">
        <f t="shared" si="18"/>
        <v>700</v>
      </c>
      <c r="S136" s="186">
        <f t="shared" si="19"/>
        <v>54.5</v>
      </c>
      <c r="T136" s="186">
        <f t="shared" si="20"/>
        <v>38150</v>
      </c>
      <c r="U136" s="51"/>
      <c r="V136" s="186">
        <f t="shared" si="21"/>
        <v>54.5</v>
      </c>
      <c r="W136" s="186">
        <f t="shared" si="22"/>
        <v>0</v>
      </c>
      <c r="X136" s="51"/>
      <c r="Y136" s="186"/>
      <c r="Z136" s="186"/>
      <c r="AA136" s="423"/>
      <c r="AB136" s="188"/>
      <c r="AC136" s="51"/>
      <c r="AD136" s="51"/>
      <c r="AE136" s="189">
        <f t="shared" si="23"/>
        <v>700</v>
      </c>
      <c r="AF136" s="186">
        <f t="shared" si="24"/>
        <v>54.5</v>
      </c>
      <c r="AG136" s="186">
        <f t="shared" si="25"/>
        <v>38150</v>
      </c>
      <c r="AH136" s="251">
        <f t="shared" si="26"/>
        <v>0</v>
      </c>
    </row>
    <row r="137" spans="4:34" s="190" customFormat="1" ht="22.5" customHeight="1" x14ac:dyDescent="0.25">
      <c r="D137" s="222"/>
      <c r="E137" s="51">
        <v>107</v>
      </c>
      <c r="F137" s="400" t="s">
        <v>761</v>
      </c>
      <c r="G137" s="50" t="s">
        <v>448</v>
      </c>
      <c r="H137" s="50" t="s">
        <v>364</v>
      </c>
      <c r="I137" s="50">
        <v>260395</v>
      </c>
      <c r="J137" s="201">
        <v>47178</v>
      </c>
      <c r="K137" s="51">
        <v>200</v>
      </c>
      <c r="L137" s="186">
        <v>74</v>
      </c>
      <c r="M137" s="187">
        <v>14800</v>
      </c>
      <c r="N137" s="50"/>
      <c r="O137" s="239"/>
      <c r="P137" s="187"/>
      <c r="Q137" s="187"/>
      <c r="R137" s="51">
        <f t="shared" si="18"/>
        <v>200</v>
      </c>
      <c r="S137" s="186">
        <f t="shared" si="19"/>
        <v>74</v>
      </c>
      <c r="T137" s="186">
        <f t="shared" si="20"/>
        <v>14800</v>
      </c>
      <c r="U137" s="51"/>
      <c r="V137" s="186">
        <f t="shared" si="21"/>
        <v>74</v>
      </c>
      <c r="W137" s="186">
        <f t="shared" si="22"/>
        <v>0</v>
      </c>
      <c r="X137" s="51"/>
      <c r="Y137" s="186"/>
      <c r="Z137" s="186"/>
      <c r="AA137" s="423"/>
      <c r="AB137" s="188"/>
      <c r="AC137" s="51"/>
      <c r="AD137" s="51"/>
      <c r="AE137" s="189">
        <f t="shared" si="23"/>
        <v>200</v>
      </c>
      <c r="AF137" s="186">
        <f t="shared" si="24"/>
        <v>74</v>
      </c>
      <c r="AG137" s="186">
        <f t="shared" si="25"/>
        <v>14800</v>
      </c>
      <c r="AH137" s="251">
        <f t="shared" si="26"/>
        <v>0</v>
      </c>
    </row>
    <row r="138" spans="4:34" s="190" customFormat="1" ht="18.75" customHeight="1" x14ac:dyDescent="0.25">
      <c r="D138" s="222"/>
      <c r="E138" s="51">
        <v>108</v>
      </c>
      <c r="F138" s="400" t="s">
        <v>718</v>
      </c>
      <c r="G138" s="50" t="s">
        <v>441</v>
      </c>
      <c r="H138" s="50" t="s">
        <v>766</v>
      </c>
      <c r="I138" s="50" t="s">
        <v>625</v>
      </c>
      <c r="J138" s="201">
        <v>46966</v>
      </c>
      <c r="K138" s="51">
        <v>360</v>
      </c>
      <c r="L138" s="186">
        <v>309</v>
      </c>
      <c r="M138" s="187">
        <v>111240</v>
      </c>
      <c r="N138" s="50"/>
      <c r="O138" s="239"/>
      <c r="P138" s="187"/>
      <c r="Q138" s="187"/>
      <c r="R138" s="51">
        <f t="shared" si="18"/>
        <v>360</v>
      </c>
      <c r="S138" s="186">
        <f t="shared" si="19"/>
        <v>309</v>
      </c>
      <c r="T138" s="186">
        <f t="shared" si="20"/>
        <v>111240</v>
      </c>
      <c r="U138" s="51"/>
      <c r="V138" s="186">
        <f t="shared" si="21"/>
        <v>309</v>
      </c>
      <c r="W138" s="186">
        <f t="shared" si="22"/>
        <v>0</v>
      </c>
      <c r="X138" s="51"/>
      <c r="Y138" s="186"/>
      <c r="Z138" s="186"/>
      <c r="AA138" s="423"/>
      <c r="AB138" s="188"/>
      <c r="AC138" s="51"/>
      <c r="AD138" s="51"/>
      <c r="AE138" s="189">
        <f t="shared" si="23"/>
        <v>360</v>
      </c>
      <c r="AF138" s="186">
        <f t="shared" si="24"/>
        <v>309</v>
      </c>
      <c r="AG138" s="186">
        <f t="shared" si="25"/>
        <v>111240</v>
      </c>
      <c r="AH138" s="251">
        <f t="shared" si="26"/>
        <v>0</v>
      </c>
    </row>
    <row r="139" spans="4:34" s="190" customFormat="1" ht="18.75" customHeight="1" x14ac:dyDescent="0.25">
      <c r="D139" s="222"/>
      <c r="E139" s="51">
        <v>109</v>
      </c>
      <c r="F139" s="400" t="s">
        <v>369</v>
      </c>
      <c r="G139" s="50" t="s">
        <v>362</v>
      </c>
      <c r="H139" s="50" t="s">
        <v>767</v>
      </c>
      <c r="I139" s="50" t="s">
        <v>768</v>
      </c>
      <c r="J139" s="201">
        <v>46569</v>
      </c>
      <c r="K139" s="51">
        <v>100</v>
      </c>
      <c r="L139" s="186">
        <v>192</v>
      </c>
      <c r="M139" s="187">
        <v>19200</v>
      </c>
      <c r="N139" s="50"/>
      <c r="O139" s="239"/>
      <c r="P139" s="187"/>
      <c r="Q139" s="187"/>
      <c r="R139" s="51">
        <f t="shared" si="18"/>
        <v>100</v>
      </c>
      <c r="S139" s="186">
        <f t="shared" si="19"/>
        <v>192</v>
      </c>
      <c r="T139" s="186">
        <f t="shared" si="20"/>
        <v>19200</v>
      </c>
      <c r="U139" s="51">
        <v>49</v>
      </c>
      <c r="V139" s="186">
        <f t="shared" si="21"/>
        <v>192</v>
      </c>
      <c r="W139" s="186">
        <f t="shared" si="22"/>
        <v>9408</v>
      </c>
      <c r="X139" s="51"/>
      <c r="Y139" s="186"/>
      <c r="Z139" s="186"/>
      <c r="AA139" s="423"/>
      <c r="AB139" s="188"/>
      <c r="AC139" s="51"/>
      <c r="AD139" s="51"/>
      <c r="AE139" s="189">
        <f t="shared" si="23"/>
        <v>51</v>
      </c>
      <c r="AF139" s="186">
        <f t="shared" si="24"/>
        <v>192</v>
      </c>
      <c r="AG139" s="186">
        <f t="shared" si="25"/>
        <v>9792</v>
      </c>
      <c r="AH139" s="251">
        <f t="shared" si="26"/>
        <v>0</v>
      </c>
    </row>
    <row r="140" spans="4:34" s="190" customFormat="1" ht="18.75" customHeight="1" x14ac:dyDescent="0.25">
      <c r="D140" s="222"/>
      <c r="E140" s="51">
        <v>110</v>
      </c>
      <c r="F140" s="400" t="s">
        <v>371</v>
      </c>
      <c r="G140" s="50" t="s">
        <v>362</v>
      </c>
      <c r="H140" s="50" t="s">
        <v>626</v>
      </c>
      <c r="I140" s="50">
        <v>250902</v>
      </c>
      <c r="J140" s="201">
        <v>46997</v>
      </c>
      <c r="K140" s="51">
        <v>200</v>
      </c>
      <c r="L140" s="186">
        <v>31</v>
      </c>
      <c r="M140" s="187">
        <v>6200</v>
      </c>
      <c r="N140" s="50"/>
      <c r="O140" s="239"/>
      <c r="P140" s="187"/>
      <c r="Q140" s="187"/>
      <c r="R140" s="51">
        <f t="shared" si="18"/>
        <v>200</v>
      </c>
      <c r="S140" s="186">
        <f t="shared" si="19"/>
        <v>31</v>
      </c>
      <c r="T140" s="186">
        <f t="shared" si="20"/>
        <v>6200</v>
      </c>
      <c r="U140" s="51">
        <v>70</v>
      </c>
      <c r="V140" s="186">
        <f t="shared" si="21"/>
        <v>31</v>
      </c>
      <c r="W140" s="186">
        <f t="shared" si="22"/>
        <v>2170</v>
      </c>
      <c r="X140" s="51"/>
      <c r="Y140" s="186"/>
      <c r="Z140" s="186"/>
      <c r="AA140" s="423"/>
      <c r="AB140" s="188"/>
      <c r="AC140" s="51"/>
      <c r="AD140" s="51"/>
      <c r="AE140" s="189">
        <f t="shared" si="23"/>
        <v>130</v>
      </c>
      <c r="AF140" s="186">
        <f t="shared" si="24"/>
        <v>31</v>
      </c>
      <c r="AG140" s="186">
        <f t="shared" si="25"/>
        <v>4030</v>
      </c>
      <c r="AH140" s="251">
        <f t="shared" si="26"/>
        <v>0</v>
      </c>
    </row>
    <row r="141" spans="4:34" s="190" customFormat="1" ht="18.75" customHeight="1" x14ac:dyDescent="0.25">
      <c r="D141" s="222"/>
      <c r="E141" s="51">
        <v>111</v>
      </c>
      <c r="F141" s="400" t="s">
        <v>372</v>
      </c>
      <c r="G141" s="50" t="s">
        <v>362</v>
      </c>
      <c r="H141" s="50" t="s">
        <v>759</v>
      </c>
      <c r="I141" s="50" t="s">
        <v>760</v>
      </c>
      <c r="J141" s="201">
        <v>47119</v>
      </c>
      <c r="K141" s="51">
        <v>85</v>
      </c>
      <c r="L141" s="186">
        <v>204</v>
      </c>
      <c r="M141" s="187">
        <v>17340</v>
      </c>
      <c r="N141" s="50"/>
      <c r="O141" s="239"/>
      <c r="P141" s="187"/>
      <c r="Q141" s="187"/>
      <c r="R141" s="51">
        <f t="shared" si="18"/>
        <v>85</v>
      </c>
      <c r="S141" s="186">
        <f t="shared" si="19"/>
        <v>204</v>
      </c>
      <c r="T141" s="186">
        <f t="shared" si="20"/>
        <v>17340</v>
      </c>
      <c r="U141" s="51">
        <v>44</v>
      </c>
      <c r="V141" s="186">
        <f t="shared" si="21"/>
        <v>204</v>
      </c>
      <c r="W141" s="186">
        <f t="shared" si="22"/>
        <v>8976</v>
      </c>
      <c r="X141" s="51"/>
      <c r="Y141" s="186"/>
      <c r="Z141" s="186"/>
      <c r="AA141" s="423"/>
      <c r="AB141" s="188"/>
      <c r="AC141" s="51"/>
      <c r="AD141" s="51"/>
      <c r="AE141" s="189">
        <f t="shared" si="23"/>
        <v>41</v>
      </c>
      <c r="AF141" s="186">
        <f t="shared" si="24"/>
        <v>204</v>
      </c>
      <c r="AG141" s="186">
        <f t="shared" si="25"/>
        <v>8364</v>
      </c>
      <c r="AH141" s="251">
        <f t="shared" si="26"/>
        <v>0</v>
      </c>
    </row>
    <row r="142" spans="4:34" s="190" customFormat="1" ht="18.75" customHeight="1" x14ac:dyDescent="0.25">
      <c r="D142" s="222"/>
      <c r="E142" s="51">
        <v>112</v>
      </c>
      <c r="F142" s="400" t="s">
        <v>378</v>
      </c>
      <c r="G142" s="50" t="s">
        <v>362</v>
      </c>
      <c r="H142" s="50" t="s">
        <v>769</v>
      </c>
      <c r="I142" s="50">
        <v>260198</v>
      </c>
      <c r="J142" s="201">
        <v>47119</v>
      </c>
      <c r="K142" s="51">
        <v>300</v>
      </c>
      <c r="L142" s="186">
        <v>29</v>
      </c>
      <c r="M142" s="187">
        <v>8700</v>
      </c>
      <c r="N142" s="50"/>
      <c r="O142" s="239"/>
      <c r="P142" s="187"/>
      <c r="Q142" s="187"/>
      <c r="R142" s="51">
        <f t="shared" si="18"/>
        <v>300</v>
      </c>
      <c r="S142" s="186">
        <f t="shared" si="19"/>
        <v>29</v>
      </c>
      <c r="T142" s="186">
        <f t="shared" si="20"/>
        <v>8700</v>
      </c>
      <c r="U142" s="51"/>
      <c r="V142" s="186">
        <f t="shared" si="21"/>
        <v>29</v>
      </c>
      <c r="W142" s="186">
        <f t="shared" si="22"/>
        <v>0</v>
      </c>
      <c r="X142" s="51"/>
      <c r="Y142" s="186"/>
      <c r="Z142" s="186"/>
      <c r="AA142" s="423"/>
      <c r="AB142" s="188"/>
      <c r="AC142" s="51"/>
      <c r="AD142" s="51"/>
      <c r="AE142" s="189">
        <f t="shared" si="23"/>
        <v>300</v>
      </c>
      <c r="AF142" s="186">
        <f t="shared" si="24"/>
        <v>29</v>
      </c>
      <c r="AG142" s="186">
        <f t="shared" si="25"/>
        <v>8700</v>
      </c>
      <c r="AH142" s="251">
        <f t="shared" si="26"/>
        <v>0</v>
      </c>
    </row>
    <row r="143" spans="4:34" s="190" customFormat="1" ht="16.149999999999999" customHeight="1" x14ac:dyDescent="0.25">
      <c r="D143" s="222"/>
      <c r="E143" s="51">
        <v>113</v>
      </c>
      <c r="F143" s="400" t="s">
        <v>380</v>
      </c>
      <c r="G143" s="50" t="s">
        <v>57</v>
      </c>
      <c r="H143" s="50" t="s">
        <v>220</v>
      </c>
      <c r="I143" s="50">
        <v>252063026</v>
      </c>
      <c r="J143" s="201">
        <v>46966</v>
      </c>
      <c r="K143" s="51">
        <v>750</v>
      </c>
      <c r="L143" s="186">
        <v>50</v>
      </c>
      <c r="M143" s="187">
        <v>37500</v>
      </c>
      <c r="N143" s="50"/>
      <c r="O143" s="239"/>
      <c r="P143" s="187"/>
      <c r="Q143" s="187"/>
      <c r="R143" s="51">
        <f t="shared" si="18"/>
        <v>750</v>
      </c>
      <c r="S143" s="186">
        <f t="shared" si="19"/>
        <v>50</v>
      </c>
      <c r="T143" s="186">
        <f t="shared" si="20"/>
        <v>37500</v>
      </c>
      <c r="U143" s="51">
        <v>243</v>
      </c>
      <c r="V143" s="186">
        <f t="shared" si="21"/>
        <v>50</v>
      </c>
      <c r="W143" s="186">
        <f t="shared" si="22"/>
        <v>12150</v>
      </c>
      <c r="X143" s="51"/>
      <c r="Y143" s="186"/>
      <c r="Z143" s="186"/>
      <c r="AA143" s="423"/>
      <c r="AB143" s="188"/>
      <c r="AC143" s="51"/>
      <c r="AD143" s="51"/>
      <c r="AE143" s="189">
        <f t="shared" si="23"/>
        <v>507</v>
      </c>
      <c r="AF143" s="186">
        <f t="shared" si="24"/>
        <v>50</v>
      </c>
      <c r="AG143" s="186">
        <f t="shared" si="25"/>
        <v>25350</v>
      </c>
      <c r="AH143" s="251">
        <f t="shared" si="26"/>
        <v>0</v>
      </c>
    </row>
    <row r="144" spans="4:34" s="190" customFormat="1" ht="16.149999999999999" customHeight="1" x14ac:dyDescent="0.25">
      <c r="D144" s="222"/>
      <c r="E144" s="51">
        <v>114</v>
      </c>
      <c r="F144" s="400" t="s">
        <v>762</v>
      </c>
      <c r="G144" s="50" t="s">
        <v>362</v>
      </c>
      <c r="H144" s="50" t="s">
        <v>629</v>
      </c>
      <c r="I144" s="50">
        <v>250381</v>
      </c>
      <c r="J144" s="201">
        <v>46813</v>
      </c>
      <c r="K144" s="51">
        <v>500</v>
      </c>
      <c r="L144" s="186">
        <v>29</v>
      </c>
      <c r="M144" s="187">
        <v>14500</v>
      </c>
      <c r="N144" s="50"/>
      <c r="O144" s="239"/>
      <c r="P144" s="187"/>
      <c r="Q144" s="187"/>
      <c r="R144" s="51">
        <f t="shared" si="18"/>
        <v>500</v>
      </c>
      <c r="S144" s="186">
        <f t="shared" si="19"/>
        <v>29</v>
      </c>
      <c r="T144" s="186">
        <f t="shared" si="20"/>
        <v>14500</v>
      </c>
      <c r="U144" s="51"/>
      <c r="V144" s="186">
        <f t="shared" si="21"/>
        <v>29</v>
      </c>
      <c r="W144" s="186">
        <f t="shared" si="22"/>
        <v>0</v>
      </c>
      <c r="X144" s="51"/>
      <c r="Y144" s="186"/>
      <c r="Z144" s="186"/>
      <c r="AA144" s="423"/>
      <c r="AB144" s="188"/>
      <c r="AC144" s="51"/>
      <c r="AD144" s="51"/>
      <c r="AE144" s="189">
        <f t="shared" si="23"/>
        <v>500</v>
      </c>
      <c r="AF144" s="186">
        <f t="shared" si="24"/>
        <v>29</v>
      </c>
      <c r="AG144" s="186">
        <f t="shared" si="25"/>
        <v>14500</v>
      </c>
      <c r="AH144" s="251">
        <f t="shared" si="26"/>
        <v>0</v>
      </c>
    </row>
    <row r="145" spans="1:96" s="190" customFormat="1" ht="16.149999999999999" customHeight="1" x14ac:dyDescent="0.25">
      <c r="D145" s="222"/>
      <c r="E145" s="51">
        <v>115</v>
      </c>
      <c r="F145" s="400" t="s">
        <v>757</v>
      </c>
      <c r="G145" s="50" t="s">
        <v>362</v>
      </c>
      <c r="H145" s="50" t="s">
        <v>770</v>
      </c>
      <c r="I145" s="50">
        <v>251191</v>
      </c>
      <c r="J145" s="201">
        <v>47058</v>
      </c>
      <c r="K145" s="51">
        <v>67</v>
      </c>
      <c r="L145" s="186">
        <v>219</v>
      </c>
      <c r="M145" s="187">
        <v>14673</v>
      </c>
      <c r="N145" s="50"/>
      <c r="O145" s="239"/>
      <c r="P145" s="187"/>
      <c r="Q145" s="187"/>
      <c r="R145" s="51">
        <f t="shared" si="18"/>
        <v>67</v>
      </c>
      <c r="S145" s="186">
        <f t="shared" si="19"/>
        <v>219</v>
      </c>
      <c r="T145" s="186">
        <f t="shared" si="20"/>
        <v>14673</v>
      </c>
      <c r="U145" s="51">
        <v>30</v>
      </c>
      <c r="V145" s="186">
        <f t="shared" si="21"/>
        <v>219</v>
      </c>
      <c r="W145" s="186">
        <f t="shared" si="22"/>
        <v>6570</v>
      </c>
      <c r="X145" s="51"/>
      <c r="Y145" s="186"/>
      <c r="Z145" s="186"/>
      <c r="AA145" s="423"/>
      <c r="AB145" s="188"/>
      <c r="AC145" s="51"/>
      <c r="AD145" s="51"/>
      <c r="AE145" s="189">
        <f t="shared" si="23"/>
        <v>37</v>
      </c>
      <c r="AF145" s="186">
        <f t="shared" si="24"/>
        <v>219</v>
      </c>
      <c r="AG145" s="186">
        <f t="shared" si="25"/>
        <v>8103</v>
      </c>
      <c r="AH145" s="251">
        <f t="shared" si="26"/>
        <v>0</v>
      </c>
    </row>
    <row r="146" spans="1:96" s="190" customFormat="1" ht="16.149999999999999" customHeight="1" x14ac:dyDescent="0.25">
      <c r="D146" s="222"/>
      <c r="E146" s="51">
        <v>116</v>
      </c>
      <c r="F146" s="400" t="s">
        <v>763</v>
      </c>
      <c r="G146" s="50" t="s">
        <v>362</v>
      </c>
      <c r="H146" s="50" t="s">
        <v>151</v>
      </c>
      <c r="I146" s="50" t="s">
        <v>771</v>
      </c>
      <c r="J146" s="201">
        <v>46905</v>
      </c>
      <c r="K146" s="51">
        <v>200</v>
      </c>
      <c r="L146" s="186">
        <v>61</v>
      </c>
      <c r="M146" s="187">
        <v>12200</v>
      </c>
      <c r="N146" s="50"/>
      <c r="O146" s="239"/>
      <c r="P146" s="187"/>
      <c r="Q146" s="187"/>
      <c r="R146" s="51">
        <f t="shared" si="18"/>
        <v>200</v>
      </c>
      <c r="S146" s="186">
        <f t="shared" si="19"/>
        <v>61</v>
      </c>
      <c r="T146" s="186">
        <f t="shared" si="20"/>
        <v>12200</v>
      </c>
      <c r="U146" s="51"/>
      <c r="V146" s="186">
        <f t="shared" si="21"/>
        <v>61</v>
      </c>
      <c r="W146" s="186">
        <f t="shared" si="22"/>
        <v>0</v>
      </c>
      <c r="X146" s="51"/>
      <c r="Y146" s="186"/>
      <c r="Z146" s="186"/>
      <c r="AA146" s="423"/>
      <c r="AB146" s="188"/>
      <c r="AC146" s="51"/>
      <c r="AD146" s="51"/>
      <c r="AE146" s="189">
        <f t="shared" si="23"/>
        <v>200</v>
      </c>
      <c r="AF146" s="186">
        <f t="shared" si="24"/>
        <v>61</v>
      </c>
      <c r="AG146" s="186">
        <f t="shared" si="25"/>
        <v>12200</v>
      </c>
      <c r="AH146" s="251">
        <f t="shared" si="26"/>
        <v>0</v>
      </c>
    </row>
    <row r="147" spans="1:96" s="190" customFormat="1" ht="16.149999999999999" customHeight="1" x14ac:dyDescent="0.25">
      <c r="D147" s="222"/>
      <c r="E147" s="51">
        <v>117</v>
      </c>
      <c r="F147" s="400" t="s">
        <v>764</v>
      </c>
      <c r="G147" s="50" t="s">
        <v>362</v>
      </c>
      <c r="H147" s="50" t="s">
        <v>406</v>
      </c>
      <c r="I147" s="50">
        <v>2510606</v>
      </c>
      <c r="J147" s="201">
        <v>47027</v>
      </c>
      <c r="K147" s="51">
        <v>50</v>
      </c>
      <c r="L147" s="186">
        <v>77</v>
      </c>
      <c r="M147" s="187">
        <v>3850</v>
      </c>
      <c r="N147" s="50"/>
      <c r="O147" s="239"/>
      <c r="P147" s="187"/>
      <c r="Q147" s="187"/>
      <c r="R147" s="51">
        <f t="shared" si="18"/>
        <v>50</v>
      </c>
      <c r="S147" s="186">
        <f t="shared" si="19"/>
        <v>77</v>
      </c>
      <c r="T147" s="186">
        <f t="shared" si="20"/>
        <v>3850</v>
      </c>
      <c r="U147" s="51">
        <v>10</v>
      </c>
      <c r="V147" s="186">
        <f t="shared" si="21"/>
        <v>77</v>
      </c>
      <c r="W147" s="186">
        <f t="shared" si="22"/>
        <v>770</v>
      </c>
      <c r="X147" s="51"/>
      <c r="Y147" s="186"/>
      <c r="Z147" s="186"/>
      <c r="AA147" s="423"/>
      <c r="AB147" s="188"/>
      <c r="AC147" s="51"/>
      <c r="AD147" s="51"/>
      <c r="AE147" s="189">
        <f t="shared" si="23"/>
        <v>40</v>
      </c>
      <c r="AF147" s="186">
        <f t="shared" si="24"/>
        <v>77</v>
      </c>
      <c r="AG147" s="186">
        <f t="shared" si="25"/>
        <v>3080</v>
      </c>
      <c r="AH147" s="251">
        <f t="shared" si="26"/>
        <v>0</v>
      </c>
    </row>
    <row r="148" spans="1:96" s="190" customFormat="1" ht="16.149999999999999" customHeight="1" x14ac:dyDescent="0.25">
      <c r="D148" s="222"/>
      <c r="E148" s="51">
        <v>118</v>
      </c>
      <c r="F148" s="400" t="s">
        <v>765</v>
      </c>
      <c r="G148" s="50" t="s">
        <v>694</v>
      </c>
      <c r="H148" s="50" t="s">
        <v>237</v>
      </c>
      <c r="I148" s="50" t="s">
        <v>772</v>
      </c>
      <c r="J148" s="201">
        <v>47088</v>
      </c>
      <c r="K148" s="51">
        <v>200</v>
      </c>
      <c r="L148" s="186">
        <v>32</v>
      </c>
      <c r="M148" s="187">
        <v>6400</v>
      </c>
      <c r="N148" s="50"/>
      <c r="O148" s="239"/>
      <c r="P148" s="187"/>
      <c r="Q148" s="187"/>
      <c r="R148" s="51">
        <f t="shared" si="18"/>
        <v>200</v>
      </c>
      <c r="S148" s="186">
        <f t="shared" si="19"/>
        <v>32</v>
      </c>
      <c r="T148" s="186">
        <f t="shared" si="20"/>
        <v>6400</v>
      </c>
      <c r="U148" s="51"/>
      <c r="V148" s="186">
        <f t="shared" si="21"/>
        <v>32</v>
      </c>
      <c r="W148" s="186">
        <f t="shared" si="22"/>
        <v>0</v>
      </c>
      <c r="X148" s="51"/>
      <c r="Y148" s="186"/>
      <c r="Z148" s="186"/>
      <c r="AA148" s="423"/>
      <c r="AB148" s="188"/>
      <c r="AC148" s="51"/>
      <c r="AD148" s="51"/>
      <c r="AE148" s="189">
        <f t="shared" si="23"/>
        <v>200</v>
      </c>
      <c r="AF148" s="186">
        <f t="shared" si="24"/>
        <v>32</v>
      </c>
      <c r="AG148" s="186">
        <f t="shared" si="25"/>
        <v>6400</v>
      </c>
      <c r="AH148" s="251">
        <f t="shared" si="26"/>
        <v>0</v>
      </c>
    </row>
    <row r="149" spans="1:96" s="190" customFormat="1" ht="16.149999999999999" customHeight="1" x14ac:dyDescent="0.25">
      <c r="D149" s="222"/>
      <c r="E149" s="51">
        <v>119</v>
      </c>
      <c r="F149" s="400" t="s">
        <v>418</v>
      </c>
      <c r="G149" s="50" t="s">
        <v>362</v>
      </c>
      <c r="H149" s="50" t="s">
        <v>50</v>
      </c>
      <c r="I149" s="50">
        <v>328191</v>
      </c>
      <c r="J149" s="201">
        <v>47515</v>
      </c>
      <c r="K149" s="51">
        <v>70</v>
      </c>
      <c r="L149" s="186">
        <v>58</v>
      </c>
      <c r="M149" s="187">
        <v>4060</v>
      </c>
      <c r="N149" s="50"/>
      <c r="O149" s="239"/>
      <c r="P149" s="187"/>
      <c r="Q149" s="187"/>
      <c r="R149" s="51">
        <f t="shared" si="18"/>
        <v>70</v>
      </c>
      <c r="S149" s="186">
        <f t="shared" si="19"/>
        <v>58</v>
      </c>
      <c r="T149" s="186">
        <f t="shared" si="20"/>
        <v>4060</v>
      </c>
      <c r="U149" s="51"/>
      <c r="V149" s="186">
        <f t="shared" si="21"/>
        <v>58</v>
      </c>
      <c r="W149" s="186">
        <f t="shared" si="22"/>
        <v>0</v>
      </c>
      <c r="X149" s="51"/>
      <c r="Y149" s="186"/>
      <c r="Z149" s="186"/>
      <c r="AA149" s="423"/>
      <c r="AB149" s="188"/>
      <c r="AC149" s="51"/>
      <c r="AD149" s="51"/>
      <c r="AE149" s="189">
        <f t="shared" si="23"/>
        <v>70</v>
      </c>
      <c r="AF149" s="186">
        <f t="shared" si="24"/>
        <v>58</v>
      </c>
      <c r="AG149" s="186">
        <f t="shared" si="25"/>
        <v>4060</v>
      </c>
      <c r="AH149" s="251">
        <f t="shared" si="26"/>
        <v>0</v>
      </c>
    </row>
    <row r="150" spans="1:96" s="162" customFormat="1" ht="36.950000000000003" customHeight="1" x14ac:dyDescent="0.25">
      <c r="A150" s="152"/>
      <c r="B150" s="152"/>
      <c r="C150" s="152"/>
      <c r="D150" s="15"/>
      <c r="E150" s="15"/>
      <c r="F150" s="442" t="s">
        <v>796</v>
      </c>
      <c r="G150" s="443"/>
      <c r="H150" s="443"/>
      <c r="I150" s="443"/>
      <c r="J150" s="16"/>
      <c r="K150" s="441" t="s">
        <v>773</v>
      </c>
      <c r="L150" s="442"/>
      <c r="M150" s="442"/>
      <c r="N150" s="444" t="s">
        <v>2</v>
      </c>
      <c r="O150" s="442"/>
      <c r="P150" s="442"/>
      <c r="Q150" s="17"/>
      <c r="R150" s="445" t="s">
        <v>3</v>
      </c>
      <c r="S150" s="440"/>
      <c r="T150" s="440"/>
      <c r="U150" s="446" t="s">
        <v>4</v>
      </c>
      <c r="V150" s="440"/>
      <c r="W150" s="440"/>
      <c r="X150" s="447" t="s">
        <v>5</v>
      </c>
      <c r="Y150" s="447"/>
      <c r="Z150" s="447"/>
      <c r="AA150" s="418" t="s">
        <v>656</v>
      </c>
      <c r="AB150" s="439" t="s">
        <v>6</v>
      </c>
      <c r="AC150" s="440"/>
      <c r="AD150" s="440"/>
      <c r="AE150" s="441" t="s">
        <v>795</v>
      </c>
      <c r="AF150" s="442"/>
      <c r="AG150" s="442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A150" s="161"/>
      <c r="CB150" s="161"/>
      <c r="CC150" s="161"/>
      <c r="CD150" s="161"/>
      <c r="CE150" s="16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61"/>
      <c r="CQ150" s="161"/>
      <c r="CR150" s="161"/>
    </row>
    <row r="151" spans="1:96" s="167" customFormat="1" ht="30" customHeight="1" x14ac:dyDescent="0.25">
      <c r="A151" s="164"/>
      <c r="B151" s="164"/>
      <c r="C151" s="164"/>
      <c r="D151" s="20"/>
      <c r="E151" s="20"/>
      <c r="F151" s="21" t="s">
        <v>7</v>
      </c>
      <c r="G151" s="144" t="s">
        <v>8</v>
      </c>
      <c r="H151" s="23" t="s">
        <v>9</v>
      </c>
      <c r="I151" s="20" t="s">
        <v>10</v>
      </c>
      <c r="J151" s="24" t="s">
        <v>11</v>
      </c>
      <c r="K151" s="20" t="s">
        <v>12</v>
      </c>
      <c r="L151" s="25" t="s">
        <v>13</v>
      </c>
      <c r="M151" s="169" t="s">
        <v>14</v>
      </c>
      <c r="N151" s="20" t="s">
        <v>12</v>
      </c>
      <c r="O151" s="25" t="s">
        <v>13</v>
      </c>
      <c r="P151" s="25" t="s">
        <v>14</v>
      </c>
      <c r="Q151" s="25"/>
      <c r="R151" s="29" t="s">
        <v>12</v>
      </c>
      <c r="S151" s="30" t="s">
        <v>13</v>
      </c>
      <c r="T151" s="30" t="s">
        <v>14</v>
      </c>
      <c r="U151" s="29" t="s">
        <v>12</v>
      </c>
      <c r="V151" s="384" t="s">
        <v>13</v>
      </c>
      <c r="W151" s="30" t="s">
        <v>14</v>
      </c>
      <c r="X151" s="31" t="s">
        <v>12</v>
      </c>
      <c r="Y151" s="31" t="s">
        <v>13</v>
      </c>
      <c r="Z151" s="31" t="s">
        <v>14</v>
      </c>
      <c r="AA151" s="419"/>
      <c r="AB151" s="32" t="s">
        <v>12</v>
      </c>
      <c r="AC151" s="31" t="s">
        <v>13</v>
      </c>
      <c r="AD151" s="31" t="s">
        <v>14</v>
      </c>
      <c r="AE151" s="29" t="s">
        <v>12</v>
      </c>
      <c r="AF151" s="30" t="s">
        <v>13</v>
      </c>
      <c r="AG151" s="30" t="s">
        <v>14</v>
      </c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  <c r="AS151" s="166"/>
      <c r="AT151" s="166"/>
      <c r="AU151" s="166"/>
      <c r="AV151" s="166"/>
      <c r="AW151" s="166"/>
      <c r="AX151" s="166"/>
      <c r="AY151" s="166"/>
      <c r="AZ151" s="166"/>
      <c r="BA151" s="166"/>
      <c r="BB151" s="166"/>
      <c r="BC151" s="166"/>
      <c r="BD151" s="166"/>
      <c r="BE151" s="166"/>
      <c r="BF151" s="166"/>
      <c r="BG151" s="166"/>
      <c r="BH151" s="166"/>
      <c r="BI151" s="166"/>
      <c r="BJ151" s="166"/>
      <c r="BK151" s="166"/>
      <c r="BL151" s="166"/>
      <c r="BM151" s="166"/>
      <c r="BN151" s="166"/>
      <c r="BO151" s="166"/>
      <c r="BP151" s="166"/>
      <c r="BQ151" s="166"/>
      <c r="BR151" s="166"/>
      <c r="BS151" s="166"/>
      <c r="BT151" s="166"/>
      <c r="BU151" s="166"/>
      <c r="BV151" s="166"/>
      <c r="BW151" s="166"/>
      <c r="BX151" s="166"/>
      <c r="BY151" s="166"/>
      <c r="BZ151" s="166"/>
      <c r="CA151" s="166"/>
      <c r="CB151" s="166"/>
      <c r="CC151" s="166"/>
      <c r="CD151" s="166"/>
      <c r="CE151" s="166"/>
      <c r="CF151" s="166"/>
      <c r="CG151" s="166"/>
      <c r="CH151" s="166"/>
      <c r="CI151" s="166"/>
      <c r="CJ151" s="166"/>
      <c r="CK151" s="166"/>
      <c r="CL151" s="166"/>
      <c r="CM151" s="166"/>
      <c r="CN151" s="166"/>
      <c r="CO151" s="166"/>
      <c r="CP151" s="166"/>
      <c r="CQ151" s="166"/>
      <c r="CR151" s="166"/>
    </row>
    <row r="152" spans="1:96" s="377" customFormat="1" ht="15" customHeight="1" x14ac:dyDescent="0.25">
      <c r="D152" s="378"/>
      <c r="E152" s="379"/>
      <c r="F152" s="388" t="s">
        <v>758</v>
      </c>
      <c r="G152" s="380"/>
      <c r="H152" s="380"/>
      <c r="I152" s="380"/>
      <c r="J152" s="381"/>
      <c r="K152" s="379">
        <v>0</v>
      </c>
      <c r="L152" s="382">
        <v>0</v>
      </c>
      <c r="M152" s="238">
        <v>0</v>
      </c>
      <c r="N152" s="379"/>
      <c r="O152" s="382"/>
      <c r="P152" s="238"/>
      <c r="Q152" s="238"/>
      <c r="R152" s="51">
        <f t="shared" si="18"/>
        <v>0</v>
      </c>
      <c r="S152" s="186">
        <f t="shared" si="19"/>
        <v>0</v>
      </c>
      <c r="T152" s="186">
        <f t="shared" si="20"/>
        <v>0</v>
      </c>
      <c r="U152" s="51"/>
      <c r="V152" s="186">
        <f t="shared" si="21"/>
        <v>0</v>
      </c>
      <c r="W152" s="186">
        <f t="shared" si="22"/>
        <v>0</v>
      </c>
      <c r="X152" s="379"/>
      <c r="Y152" s="382"/>
      <c r="Z152" s="382"/>
      <c r="AA152" s="424"/>
      <c r="AB152" s="383"/>
      <c r="AC152" s="379"/>
      <c r="AD152" s="379"/>
      <c r="AE152" s="189">
        <f t="shared" si="23"/>
        <v>0</v>
      </c>
      <c r="AF152" s="186">
        <f t="shared" si="24"/>
        <v>0</v>
      </c>
      <c r="AG152" s="186">
        <f t="shared" si="25"/>
        <v>0</v>
      </c>
      <c r="AH152" s="251">
        <f t="shared" si="26"/>
        <v>0</v>
      </c>
    </row>
    <row r="153" spans="1:96" s="190" customFormat="1" ht="22.5" customHeight="1" x14ac:dyDescent="0.25">
      <c r="D153" s="222"/>
      <c r="E153" s="51">
        <v>120</v>
      </c>
      <c r="F153" s="400" t="s">
        <v>775</v>
      </c>
      <c r="G153" s="50" t="s">
        <v>362</v>
      </c>
      <c r="H153" s="50" t="s">
        <v>633</v>
      </c>
      <c r="I153" s="50" t="s">
        <v>789</v>
      </c>
      <c r="J153" s="201">
        <v>47150</v>
      </c>
      <c r="K153" s="51"/>
      <c r="L153" s="186"/>
      <c r="M153" s="187"/>
      <c r="N153" s="50">
        <v>100</v>
      </c>
      <c r="O153" s="239">
        <v>34</v>
      </c>
      <c r="P153" s="187">
        <f>O153*N153</f>
        <v>3400</v>
      </c>
      <c r="Q153" s="187"/>
      <c r="R153" s="51">
        <f t="shared" si="18"/>
        <v>100</v>
      </c>
      <c r="S153" s="186">
        <f t="shared" si="19"/>
        <v>34</v>
      </c>
      <c r="T153" s="186">
        <f t="shared" si="20"/>
        <v>3400</v>
      </c>
      <c r="U153" s="51"/>
      <c r="V153" s="186">
        <f t="shared" si="21"/>
        <v>34</v>
      </c>
      <c r="W153" s="186">
        <f t="shared" si="22"/>
        <v>0</v>
      </c>
      <c r="X153" s="51"/>
      <c r="Y153" s="186"/>
      <c r="Z153" s="186"/>
      <c r="AA153" s="423"/>
      <c r="AB153" s="188"/>
      <c r="AC153" s="51"/>
      <c r="AD153" s="51"/>
      <c r="AE153" s="189">
        <f t="shared" si="23"/>
        <v>100</v>
      </c>
      <c r="AF153" s="186">
        <f t="shared" si="24"/>
        <v>34</v>
      </c>
      <c r="AG153" s="186">
        <f t="shared" si="25"/>
        <v>3400</v>
      </c>
      <c r="AH153" s="251">
        <f t="shared" si="26"/>
        <v>0</v>
      </c>
    </row>
    <row r="154" spans="1:96" s="190" customFormat="1" ht="22.5" customHeight="1" x14ac:dyDescent="0.25">
      <c r="D154" s="222"/>
      <c r="E154" s="51">
        <v>121</v>
      </c>
      <c r="F154" s="400" t="s">
        <v>777</v>
      </c>
      <c r="G154" s="50" t="s">
        <v>362</v>
      </c>
      <c r="H154" s="50" t="s">
        <v>785</v>
      </c>
      <c r="I154" s="50">
        <v>250431</v>
      </c>
      <c r="J154" s="201">
        <v>46844</v>
      </c>
      <c r="K154" s="51"/>
      <c r="L154" s="186"/>
      <c r="M154" s="187"/>
      <c r="N154" s="50">
        <v>100</v>
      </c>
      <c r="O154" s="239">
        <v>43</v>
      </c>
      <c r="P154" s="187">
        <f t="shared" ref="P154:P165" si="27">O154*N154</f>
        <v>4300</v>
      </c>
      <c r="Q154" s="187"/>
      <c r="R154" s="51">
        <f t="shared" si="18"/>
        <v>100</v>
      </c>
      <c r="S154" s="186">
        <f t="shared" si="19"/>
        <v>43</v>
      </c>
      <c r="T154" s="186">
        <f t="shared" si="20"/>
        <v>4300</v>
      </c>
      <c r="U154" s="51"/>
      <c r="V154" s="186">
        <f t="shared" si="21"/>
        <v>43</v>
      </c>
      <c r="W154" s="186">
        <f t="shared" si="22"/>
        <v>0</v>
      </c>
      <c r="X154" s="51"/>
      <c r="Y154" s="186"/>
      <c r="Z154" s="186"/>
      <c r="AA154" s="423"/>
      <c r="AB154" s="188"/>
      <c r="AC154" s="51"/>
      <c r="AD154" s="51"/>
      <c r="AE154" s="189">
        <f t="shared" si="23"/>
        <v>100</v>
      </c>
      <c r="AF154" s="186">
        <f t="shared" si="24"/>
        <v>43</v>
      </c>
      <c r="AG154" s="186">
        <f t="shared" si="25"/>
        <v>4300</v>
      </c>
      <c r="AH154" s="251">
        <f t="shared" si="26"/>
        <v>0</v>
      </c>
    </row>
    <row r="155" spans="1:96" s="190" customFormat="1" ht="22.5" customHeight="1" x14ac:dyDescent="0.25">
      <c r="D155" s="222"/>
      <c r="E155" s="51">
        <v>122</v>
      </c>
      <c r="F155" s="400" t="s">
        <v>384</v>
      </c>
      <c r="G155" s="50" t="s">
        <v>362</v>
      </c>
      <c r="H155" s="50" t="s">
        <v>786</v>
      </c>
      <c r="I155" s="50">
        <v>2602333</v>
      </c>
      <c r="J155" s="201">
        <v>47150</v>
      </c>
      <c r="K155" s="51"/>
      <c r="L155" s="186"/>
      <c r="M155" s="187"/>
      <c r="N155" s="50">
        <v>500</v>
      </c>
      <c r="O155" s="239">
        <v>54</v>
      </c>
      <c r="P155" s="187">
        <f t="shared" si="27"/>
        <v>27000</v>
      </c>
      <c r="Q155" s="187"/>
      <c r="R155" s="51">
        <f t="shared" si="18"/>
        <v>500</v>
      </c>
      <c r="S155" s="186">
        <f t="shared" si="19"/>
        <v>54</v>
      </c>
      <c r="T155" s="186">
        <f t="shared" si="20"/>
        <v>27000</v>
      </c>
      <c r="U155" s="51"/>
      <c r="V155" s="186">
        <f t="shared" si="21"/>
        <v>54</v>
      </c>
      <c r="W155" s="186">
        <f t="shared" si="22"/>
        <v>0</v>
      </c>
      <c r="X155" s="51"/>
      <c r="Y155" s="186"/>
      <c r="Z155" s="186"/>
      <c r="AA155" s="423"/>
      <c r="AB155" s="188"/>
      <c r="AC155" s="51"/>
      <c r="AD155" s="51"/>
      <c r="AE155" s="189">
        <f t="shared" si="23"/>
        <v>500</v>
      </c>
      <c r="AF155" s="186">
        <f t="shared" si="24"/>
        <v>54</v>
      </c>
      <c r="AG155" s="186">
        <f t="shared" si="25"/>
        <v>27000</v>
      </c>
      <c r="AH155" s="251">
        <f t="shared" si="26"/>
        <v>0</v>
      </c>
    </row>
    <row r="156" spans="1:96" s="190" customFormat="1" ht="22.5" customHeight="1" x14ac:dyDescent="0.25">
      <c r="D156" s="222"/>
      <c r="E156" s="51">
        <v>123</v>
      </c>
      <c r="F156" s="400" t="s">
        <v>778</v>
      </c>
      <c r="G156" s="50" t="s">
        <v>282</v>
      </c>
      <c r="H156" s="50" t="s">
        <v>787</v>
      </c>
      <c r="I156" s="50">
        <v>2603195</v>
      </c>
      <c r="J156" s="201">
        <v>47178</v>
      </c>
      <c r="K156" s="51"/>
      <c r="L156" s="186"/>
      <c r="M156" s="187"/>
      <c r="N156" s="50">
        <v>3000</v>
      </c>
      <c r="O156" s="239">
        <v>6</v>
      </c>
      <c r="P156" s="187">
        <f t="shared" si="27"/>
        <v>18000</v>
      </c>
      <c r="Q156" s="187"/>
      <c r="R156" s="51">
        <f t="shared" si="18"/>
        <v>3000</v>
      </c>
      <c r="S156" s="186">
        <f t="shared" si="19"/>
        <v>6</v>
      </c>
      <c r="T156" s="186">
        <f t="shared" si="20"/>
        <v>18000</v>
      </c>
      <c r="U156" s="51"/>
      <c r="V156" s="186">
        <f t="shared" si="21"/>
        <v>6</v>
      </c>
      <c r="W156" s="186">
        <f t="shared" si="22"/>
        <v>0</v>
      </c>
      <c r="X156" s="51"/>
      <c r="Y156" s="186"/>
      <c r="Z156" s="186"/>
      <c r="AA156" s="423"/>
      <c r="AB156" s="188"/>
      <c r="AC156" s="51"/>
      <c r="AD156" s="51"/>
      <c r="AE156" s="189">
        <f t="shared" si="23"/>
        <v>3000</v>
      </c>
      <c r="AF156" s="186">
        <f t="shared" si="24"/>
        <v>6</v>
      </c>
      <c r="AG156" s="186">
        <f t="shared" si="25"/>
        <v>18000</v>
      </c>
      <c r="AH156" s="251">
        <f t="shared" si="26"/>
        <v>0</v>
      </c>
    </row>
    <row r="157" spans="1:96" s="190" customFormat="1" ht="22.5" customHeight="1" x14ac:dyDescent="0.25">
      <c r="D157" s="222"/>
      <c r="E157" s="51">
        <v>124</v>
      </c>
      <c r="F157" s="400" t="s">
        <v>666</v>
      </c>
      <c r="G157" s="50" t="s">
        <v>362</v>
      </c>
      <c r="H157" s="50" t="s">
        <v>788</v>
      </c>
      <c r="I157" s="50">
        <v>260121</v>
      </c>
      <c r="J157" s="201">
        <v>47119</v>
      </c>
      <c r="K157" s="51"/>
      <c r="L157" s="186"/>
      <c r="M157" s="187"/>
      <c r="N157" s="50">
        <v>200</v>
      </c>
      <c r="O157" s="239">
        <v>67</v>
      </c>
      <c r="P157" s="187">
        <f t="shared" si="27"/>
        <v>13400</v>
      </c>
      <c r="Q157" s="187"/>
      <c r="R157" s="51">
        <f t="shared" si="18"/>
        <v>200</v>
      </c>
      <c r="S157" s="186">
        <f t="shared" si="19"/>
        <v>67</v>
      </c>
      <c r="T157" s="186">
        <f t="shared" si="20"/>
        <v>13400</v>
      </c>
      <c r="U157" s="51">
        <v>8</v>
      </c>
      <c r="V157" s="186">
        <f t="shared" si="21"/>
        <v>67</v>
      </c>
      <c r="W157" s="186">
        <f t="shared" si="22"/>
        <v>536</v>
      </c>
      <c r="X157" s="51"/>
      <c r="Y157" s="186"/>
      <c r="Z157" s="186"/>
      <c r="AA157" s="423"/>
      <c r="AB157" s="188"/>
      <c r="AC157" s="51"/>
      <c r="AD157" s="51"/>
      <c r="AE157" s="189">
        <f t="shared" si="23"/>
        <v>192</v>
      </c>
      <c r="AF157" s="186">
        <f t="shared" si="24"/>
        <v>67</v>
      </c>
      <c r="AG157" s="186">
        <f t="shared" si="25"/>
        <v>12864</v>
      </c>
      <c r="AH157" s="251">
        <f t="shared" si="26"/>
        <v>0</v>
      </c>
    </row>
    <row r="158" spans="1:96" s="190" customFormat="1" ht="22.5" customHeight="1" x14ac:dyDescent="0.25">
      <c r="D158" s="222"/>
      <c r="E158" s="51">
        <v>125</v>
      </c>
      <c r="F158" s="400" t="s">
        <v>779</v>
      </c>
      <c r="G158" s="50" t="s">
        <v>448</v>
      </c>
      <c r="H158" s="50" t="s">
        <v>50</v>
      </c>
      <c r="I158" s="50">
        <v>260485</v>
      </c>
      <c r="J158" s="201">
        <v>47178</v>
      </c>
      <c r="K158" s="51"/>
      <c r="L158" s="186"/>
      <c r="M158" s="187"/>
      <c r="N158" s="50">
        <v>3000</v>
      </c>
      <c r="O158" s="239">
        <v>115</v>
      </c>
      <c r="P158" s="187">
        <f t="shared" si="27"/>
        <v>345000</v>
      </c>
      <c r="Q158" s="187"/>
      <c r="R158" s="51">
        <f t="shared" si="18"/>
        <v>3000</v>
      </c>
      <c r="S158" s="186">
        <f t="shared" si="19"/>
        <v>115</v>
      </c>
      <c r="T158" s="186">
        <f t="shared" si="20"/>
        <v>345000</v>
      </c>
      <c r="U158" s="51"/>
      <c r="V158" s="186">
        <f t="shared" si="21"/>
        <v>115</v>
      </c>
      <c r="W158" s="186">
        <f t="shared" si="22"/>
        <v>0</v>
      </c>
      <c r="X158" s="51">
        <v>3000</v>
      </c>
      <c r="Y158" s="186">
        <f>V158</f>
        <v>115</v>
      </c>
      <c r="Z158" s="186">
        <f>Y158*X158</f>
        <v>345000</v>
      </c>
      <c r="AA158" s="423" t="s">
        <v>685</v>
      </c>
      <c r="AB158" s="188"/>
      <c r="AC158" s="51"/>
      <c r="AD158" s="51"/>
      <c r="AE158" s="189">
        <f t="shared" si="23"/>
        <v>0</v>
      </c>
      <c r="AF158" s="186">
        <f t="shared" si="24"/>
        <v>115</v>
      </c>
      <c r="AG158" s="186">
        <f t="shared" si="25"/>
        <v>0</v>
      </c>
      <c r="AH158" s="251">
        <f t="shared" si="26"/>
        <v>0</v>
      </c>
    </row>
    <row r="159" spans="1:96" s="190" customFormat="1" ht="22.5" customHeight="1" x14ac:dyDescent="0.25">
      <c r="D159" s="222"/>
      <c r="E159" s="51">
        <v>126</v>
      </c>
      <c r="F159" s="400" t="s">
        <v>780</v>
      </c>
      <c r="G159" s="50" t="s">
        <v>448</v>
      </c>
      <c r="H159" s="50" t="s">
        <v>50</v>
      </c>
      <c r="I159" s="50" t="s">
        <v>790</v>
      </c>
      <c r="J159" s="201">
        <v>46997</v>
      </c>
      <c r="K159" s="51"/>
      <c r="L159" s="186"/>
      <c r="M159" s="187"/>
      <c r="N159" s="50">
        <v>800</v>
      </c>
      <c r="O159" s="239">
        <v>106</v>
      </c>
      <c r="P159" s="187">
        <f t="shared" si="27"/>
        <v>84800</v>
      </c>
      <c r="Q159" s="187"/>
      <c r="R159" s="51">
        <f t="shared" si="18"/>
        <v>800</v>
      </c>
      <c r="S159" s="186">
        <f t="shared" si="19"/>
        <v>106</v>
      </c>
      <c r="T159" s="186">
        <f t="shared" si="20"/>
        <v>84800</v>
      </c>
      <c r="U159" s="51"/>
      <c r="V159" s="186">
        <f t="shared" si="21"/>
        <v>106</v>
      </c>
      <c r="W159" s="186">
        <f t="shared" si="22"/>
        <v>0</v>
      </c>
      <c r="X159" s="51">
        <v>800</v>
      </c>
      <c r="Y159" s="186">
        <f t="shared" ref="Y159:Y165" si="28">V159</f>
        <v>106</v>
      </c>
      <c r="Z159" s="186">
        <f t="shared" ref="Z159:Z165" si="29">Y159*X159</f>
        <v>84800</v>
      </c>
      <c r="AA159" s="423" t="s">
        <v>685</v>
      </c>
      <c r="AB159" s="188"/>
      <c r="AC159" s="51"/>
      <c r="AD159" s="51"/>
      <c r="AE159" s="189">
        <f t="shared" si="23"/>
        <v>0</v>
      </c>
      <c r="AF159" s="186">
        <f t="shared" si="24"/>
        <v>106</v>
      </c>
      <c r="AG159" s="186">
        <f t="shared" si="25"/>
        <v>0</v>
      </c>
      <c r="AH159" s="251">
        <f t="shared" si="26"/>
        <v>0</v>
      </c>
    </row>
    <row r="160" spans="1:96" s="190" customFormat="1" ht="22.5" customHeight="1" x14ac:dyDescent="0.25">
      <c r="D160" s="222"/>
      <c r="E160" s="51">
        <v>127</v>
      </c>
      <c r="F160" s="400" t="s">
        <v>781</v>
      </c>
      <c r="G160" s="50" t="s">
        <v>448</v>
      </c>
      <c r="H160" s="50" t="s">
        <v>50</v>
      </c>
      <c r="I160" s="50" t="s">
        <v>791</v>
      </c>
      <c r="J160" s="201">
        <v>46905</v>
      </c>
      <c r="K160" s="51"/>
      <c r="L160" s="186"/>
      <c r="M160" s="187"/>
      <c r="N160" s="50">
        <v>2300</v>
      </c>
      <c r="O160" s="239">
        <v>104</v>
      </c>
      <c r="P160" s="187">
        <f t="shared" si="27"/>
        <v>239200</v>
      </c>
      <c r="Q160" s="187"/>
      <c r="R160" s="51">
        <f t="shared" si="18"/>
        <v>2300</v>
      </c>
      <c r="S160" s="186">
        <f t="shared" si="19"/>
        <v>104</v>
      </c>
      <c r="T160" s="186">
        <f t="shared" si="20"/>
        <v>239200</v>
      </c>
      <c r="U160" s="51"/>
      <c r="V160" s="186">
        <f t="shared" si="21"/>
        <v>104</v>
      </c>
      <c r="W160" s="186">
        <f t="shared" si="22"/>
        <v>0</v>
      </c>
      <c r="X160" s="51">
        <v>2300</v>
      </c>
      <c r="Y160" s="186">
        <f t="shared" si="28"/>
        <v>104</v>
      </c>
      <c r="Z160" s="186">
        <f t="shared" si="29"/>
        <v>239200</v>
      </c>
      <c r="AA160" s="423" t="s">
        <v>685</v>
      </c>
      <c r="AB160" s="188"/>
      <c r="AC160" s="51"/>
      <c r="AD160" s="51"/>
      <c r="AE160" s="189">
        <f t="shared" si="23"/>
        <v>0</v>
      </c>
      <c r="AF160" s="186">
        <f t="shared" si="24"/>
        <v>104</v>
      </c>
      <c r="AG160" s="186">
        <f t="shared" si="25"/>
        <v>0</v>
      </c>
      <c r="AH160" s="251">
        <f t="shared" si="26"/>
        <v>0</v>
      </c>
    </row>
    <row r="161" spans="1:34" s="190" customFormat="1" ht="22.5" customHeight="1" x14ac:dyDescent="0.25">
      <c r="D161" s="222"/>
      <c r="E161" s="51">
        <v>128</v>
      </c>
      <c r="F161" s="400" t="s">
        <v>782</v>
      </c>
      <c r="G161" s="50" t="s">
        <v>695</v>
      </c>
      <c r="H161" s="50" t="s">
        <v>50</v>
      </c>
      <c r="I161" s="50" t="s">
        <v>792</v>
      </c>
      <c r="J161" s="201">
        <v>46661</v>
      </c>
      <c r="K161" s="51"/>
      <c r="L161" s="186"/>
      <c r="M161" s="187"/>
      <c r="N161" s="50">
        <v>800</v>
      </c>
      <c r="O161" s="239">
        <v>64</v>
      </c>
      <c r="P161" s="187">
        <f t="shared" si="27"/>
        <v>51200</v>
      </c>
      <c r="Q161" s="187"/>
      <c r="R161" s="51">
        <f t="shared" si="18"/>
        <v>800</v>
      </c>
      <c r="S161" s="186">
        <f t="shared" si="19"/>
        <v>64</v>
      </c>
      <c r="T161" s="186">
        <f t="shared" si="20"/>
        <v>51200</v>
      </c>
      <c r="U161" s="51"/>
      <c r="V161" s="186">
        <f t="shared" si="21"/>
        <v>64</v>
      </c>
      <c r="W161" s="186">
        <f t="shared" si="22"/>
        <v>0</v>
      </c>
      <c r="X161" s="51">
        <v>800</v>
      </c>
      <c r="Y161" s="186">
        <f t="shared" si="28"/>
        <v>64</v>
      </c>
      <c r="Z161" s="186">
        <f t="shared" si="29"/>
        <v>51200</v>
      </c>
      <c r="AA161" s="423" t="s">
        <v>685</v>
      </c>
      <c r="AB161" s="188"/>
      <c r="AC161" s="51"/>
      <c r="AD161" s="51"/>
      <c r="AE161" s="189">
        <f t="shared" si="23"/>
        <v>0</v>
      </c>
      <c r="AF161" s="186">
        <f t="shared" si="24"/>
        <v>64</v>
      </c>
      <c r="AG161" s="186">
        <f t="shared" si="25"/>
        <v>0</v>
      </c>
      <c r="AH161" s="251">
        <f t="shared" si="26"/>
        <v>0</v>
      </c>
    </row>
    <row r="162" spans="1:34" s="190" customFormat="1" ht="22.5" customHeight="1" x14ac:dyDescent="0.25">
      <c r="D162" s="222"/>
      <c r="E162" s="51">
        <v>129</v>
      </c>
      <c r="F162" s="400" t="s">
        <v>673</v>
      </c>
      <c r="G162" s="50" t="s">
        <v>695</v>
      </c>
      <c r="H162" s="50" t="s">
        <v>50</v>
      </c>
      <c r="I162" s="50" t="s">
        <v>793</v>
      </c>
      <c r="J162" s="201">
        <v>47119</v>
      </c>
      <c r="K162" s="51"/>
      <c r="L162" s="186"/>
      <c r="M162" s="187"/>
      <c r="N162" s="50">
        <v>48</v>
      </c>
      <c r="O162" s="239">
        <v>119</v>
      </c>
      <c r="P162" s="187">
        <f t="shared" si="27"/>
        <v>5712</v>
      </c>
      <c r="Q162" s="187"/>
      <c r="R162" s="51">
        <f t="shared" si="18"/>
        <v>48</v>
      </c>
      <c r="S162" s="186">
        <f t="shared" si="19"/>
        <v>119</v>
      </c>
      <c r="T162" s="186">
        <f t="shared" si="20"/>
        <v>5712</v>
      </c>
      <c r="U162" s="51"/>
      <c r="V162" s="186">
        <f t="shared" si="21"/>
        <v>119</v>
      </c>
      <c r="W162" s="186">
        <f t="shared" si="22"/>
        <v>0</v>
      </c>
      <c r="X162" s="51">
        <v>48</v>
      </c>
      <c r="Y162" s="186">
        <f t="shared" si="28"/>
        <v>119</v>
      </c>
      <c r="Z162" s="186">
        <f t="shared" si="29"/>
        <v>5712</v>
      </c>
      <c r="AA162" s="423" t="s">
        <v>685</v>
      </c>
      <c r="AB162" s="188"/>
      <c r="AC162" s="51"/>
      <c r="AD162" s="51"/>
      <c r="AE162" s="189">
        <f t="shared" si="23"/>
        <v>0</v>
      </c>
      <c r="AF162" s="186">
        <f t="shared" si="24"/>
        <v>119</v>
      </c>
      <c r="AG162" s="186">
        <f t="shared" si="25"/>
        <v>0</v>
      </c>
      <c r="AH162" s="251">
        <f t="shared" si="26"/>
        <v>0</v>
      </c>
    </row>
    <row r="163" spans="1:34" s="190" customFormat="1" ht="22.5" customHeight="1" x14ac:dyDescent="0.25">
      <c r="D163" s="222"/>
      <c r="E163" s="51">
        <v>130</v>
      </c>
      <c r="F163" s="400" t="s">
        <v>783</v>
      </c>
      <c r="G163" s="50" t="s">
        <v>57</v>
      </c>
      <c r="H163" s="50" t="s">
        <v>50</v>
      </c>
      <c r="I163" s="50" t="s">
        <v>753</v>
      </c>
      <c r="J163" s="201">
        <v>46935</v>
      </c>
      <c r="K163" s="51"/>
      <c r="L163" s="186"/>
      <c r="M163" s="187"/>
      <c r="N163" s="50">
        <v>100</v>
      </c>
      <c r="O163" s="239">
        <v>79</v>
      </c>
      <c r="P163" s="187">
        <f t="shared" si="27"/>
        <v>7900</v>
      </c>
      <c r="Q163" s="187"/>
      <c r="R163" s="51">
        <f t="shared" si="18"/>
        <v>100</v>
      </c>
      <c r="S163" s="186">
        <f t="shared" si="19"/>
        <v>79</v>
      </c>
      <c r="T163" s="186">
        <f t="shared" si="20"/>
        <v>7900</v>
      </c>
      <c r="U163" s="51"/>
      <c r="V163" s="186">
        <f t="shared" si="21"/>
        <v>79</v>
      </c>
      <c r="W163" s="186">
        <f t="shared" si="22"/>
        <v>0</v>
      </c>
      <c r="X163" s="51">
        <v>100</v>
      </c>
      <c r="Y163" s="186">
        <f t="shared" si="28"/>
        <v>79</v>
      </c>
      <c r="Z163" s="186">
        <f t="shared" si="29"/>
        <v>7900</v>
      </c>
      <c r="AA163" s="423" t="s">
        <v>685</v>
      </c>
      <c r="AB163" s="188"/>
      <c r="AC163" s="51"/>
      <c r="AD163" s="51"/>
      <c r="AE163" s="189">
        <f t="shared" si="23"/>
        <v>0</v>
      </c>
      <c r="AF163" s="186">
        <f t="shared" si="24"/>
        <v>79</v>
      </c>
      <c r="AG163" s="186">
        <f t="shared" si="25"/>
        <v>0</v>
      </c>
      <c r="AH163" s="251">
        <f t="shared" si="26"/>
        <v>0</v>
      </c>
    </row>
    <row r="164" spans="1:34" s="190" customFormat="1" ht="22.5" customHeight="1" x14ac:dyDescent="0.25">
      <c r="D164" s="222"/>
      <c r="E164" s="51">
        <v>131</v>
      </c>
      <c r="F164" s="400" t="s">
        <v>784</v>
      </c>
      <c r="G164" s="50" t="s">
        <v>695</v>
      </c>
      <c r="H164" s="50" t="s">
        <v>50</v>
      </c>
      <c r="I164" s="50">
        <v>253424</v>
      </c>
      <c r="J164" s="201">
        <v>46997</v>
      </c>
      <c r="K164" s="51"/>
      <c r="L164" s="186"/>
      <c r="M164" s="187"/>
      <c r="N164" s="50">
        <v>100</v>
      </c>
      <c r="O164" s="239">
        <v>149</v>
      </c>
      <c r="P164" s="187">
        <f t="shared" si="27"/>
        <v>14900</v>
      </c>
      <c r="Q164" s="187"/>
      <c r="R164" s="51">
        <f t="shared" si="18"/>
        <v>100</v>
      </c>
      <c r="S164" s="186">
        <f t="shared" si="19"/>
        <v>149</v>
      </c>
      <c r="T164" s="186">
        <f t="shared" si="20"/>
        <v>14900</v>
      </c>
      <c r="U164" s="51"/>
      <c r="V164" s="186">
        <f t="shared" si="21"/>
        <v>149</v>
      </c>
      <c r="W164" s="186">
        <f t="shared" si="22"/>
        <v>0</v>
      </c>
      <c r="X164" s="51">
        <v>100</v>
      </c>
      <c r="Y164" s="186">
        <f t="shared" si="28"/>
        <v>149</v>
      </c>
      <c r="Z164" s="186">
        <f t="shared" si="29"/>
        <v>14900</v>
      </c>
      <c r="AA164" s="423" t="s">
        <v>685</v>
      </c>
      <c r="AB164" s="188"/>
      <c r="AC164" s="51"/>
      <c r="AD164" s="51"/>
      <c r="AE164" s="189">
        <f t="shared" si="23"/>
        <v>0</v>
      </c>
      <c r="AF164" s="186">
        <f t="shared" si="24"/>
        <v>149</v>
      </c>
      <c r="AG164" s="186">
        <f t="shared" si="25"/>
        <v>0</v>
      </c>
      <c r="AH164" s="251">
        <f t="shared" si="26"/>
        <v>0</v>
      </c>
    </row>
    <row r="165" spans="1:34" s="190" customFormat="1" ht="22.5" customHeight="1" x14ac:dyDescent="0.25">
      <c r="D165" s="222"/>
      <c r="E165" s="51">
        <v>132</v>
      </c>
      <c r="F165" s="400" t="s">
        <v>794</v>
      </c>
      <c r="G165" s="50" t="s">
        <v>24</v>
      </c>
      <c r="H165" s="50" t="s">
        <v>749</v>
      </c>
      <c r="I165" s="50">
        <v>50008</v>
      </c>
      <c r="J165" s="201">
        <v>46874</v>
      </c>
      <c r="K165" s="51"/>
      <c r="L165" s="186"/>
      <c r="M165" s="187"/>
      <c r="N165" s="50">
        <v>200</v>
      </c>
      <c r="O165" s="239">
        <v>299</v>
      </c>
      <c r="P165" s="187">
        <f t="shared" si="27"/>
        <v>59800</v>
      </c>
      <c r="Q165" s="187"/>
      <c r="R165" s="51">
        <f t="shared" si="18"/>
        <v>200</v>
      </c>
      <c r="S165" s="186">
        <f t="shared" si="19"/>
        <v>299</v>
      </c>
      <c r="T165" s="186">
        <f t="shared" si="20"/>
        <v>59800</v>
      </c>
      <c r="U165" s="51"/>
      <c r="V165" s="186">
        <f t="shared" si="21"/>
        <v>299</v>
      </c>
      <c r="W165" s="186">
        <f t="shared" si="22"/>
        <v>0</v>
      </c>
      <c r="X165" s="51">
        <v>200</v>
      </c>
      <c r="Y165" s="186">
        <f t="shared" si="28"/>
        <v>299</v>
      </c>
      <c r="Z165" s="186">
        <f t="shared" si="29"/>
        <v>59800</v>
      </c>
      <c r="AA165" s="423" t="s">
        <v>685</v>
      </c>
      <c r="AB165" s="188"/>
      <c r="AC165" s="51"/>
      <c r="AD165" s="51"/>
      <c r="AE165" s="189">
        <f t="shared" si="23"/>
        <v>0</v>
      </c>
      <c r="AF165" s="186">
        <f t="shared" si="24"/>
        <v>299</v>
      </c>
      <c r="AG165" s="186">
        <f t="shared" si="25"/>
        <v>0</v>
      </c>
      <c r="AH165" s="251">
        <f t="shared" si="26"/>
        <v>0</v>
      </c>
    </row>
    <row r="166" spans="1:34" s="190" customFormat="1" ht="18" customHeight="1" x14ac:dyDescent="0.25">
      <c r="D166" s="222"/>
      <c r="E166" s="51"/>
      <c r="F166" s="185"/>
      <c r="G166" s="51"/>
      <c r="H166" s="50"/>
      <c r="I166" s="50"/>
      <c r="J166" s="201"/>
      <c r="K166" s="51"/>
      <c r="L166" s="186"/>
      <c r="M166" s="236">
        <f>SUM(M4:M149)</f>
        <v>2276432.2300000004</v>
      </c>
      <c r="N166" s="236"/>
      <c r="O166" s="236"/>
      <c r="P166" s="236">
        <f>SUM(P153:P165)</f>
        <v>874612</v>
      </c>
      <c r="Q166" s="236"/>
      <c r="R166" s="236"/>
      <c r="S166" s="236"/>
      <c r="T166" s="236">
        <f>SUM(T4:T165)</f>
        <v>3151044.2300000004</v>
      </c>
      <c r="U166" s="236"/>
      <c r="V166" s="236"/>
      <c r="W166" s="236">
        <f>SUM(W4:W165)</f>
        <v>337052.39</v>
      </c>
      <c r="X166" s="236"/>
      <c r="Y166" s="236"/>
      <c r="Z166" s="236">
        <f>SUM(Z158:Z165)</f>
        <v>808512</v>
      </c>
      <c r="AA166" s="425"/>
      <c r="AB166" s="236"/>
      <c r="AC166" s="236"/>
      <c r="AD166" s="236"/>
      <c r="AE166" s="189"/>
      <c r="AF166" s="186"/>
      <c r="AG166" s="237">
        <f>SUM(AG4:AG165)</f>
        <v>2005479.8399999999</v>
      </c>
      <c r="AH166" s="190">
        <f t="shared" si="26"/>
        <v>0</v>
      </c>
    </row>
    <row r="167" spans="1:34" s="190" customFormat="1" ht="15" customHeight="1" x14ac:dyDescent="0.25">
      <c r="D167" s="222"/>
      <c r="E167" s="222"/>
      <c r="F167" s="230"/>
      <c r="G167" s="222"/>
      <c r="H167" s="231"/>
      <c r="I167" s="231"/>
      <c r="J167" s="232"/>
      <c r="K167" s="222"/>
      <c r="L167" s="233"/>
      <c r="M167" s="234"/>
      <c r="N167" s="231"/>
      <c r="O167" s="233"/>
      <c r="P167" s="233"/>
      <c r="Q167" s="233"/>
      <c r="R167" s="222"/>
      <c r="S167" s="233"/>
      <c r="T167" s="233"/>
      <c r="U167" s="222"/>
      <c r="V167" s="233"/>
      <c r="W167" s="233"/>
      <c r="X167" s="222"/>
      <c r="Y167" s="222"/>
      <c r="Z167" s="233"/>
      <c r="AA167" s="426"/>
      <c r="AB167" s="235"/>
      <c r="AC167" s="222"/>
      <c r="AD167" s="222"/>
      <c r="AE167" s="221"/>
      <c r="AF167" s="233"/>
      <c r="AG167" s="233"/>
    </row>
    <row r="168" spans="1:34" s="190" customFormat="1" ht="15" customHeight="1" x14ac:dyDescent="0.25">
      <c r="D168" s="222"/>
      <c r="E168" s="222"/>
      <c r="F168" s="230"/>
      <c r="G168" s="222"/>
      <c r="H168" s="231"/>
      <c r="I168" s="231"/>
      <c r="J168" s="232"/>
      <c r="K168" s="222"/>
      <c r="L168" s="233"/>
      <c r="M168" s="234"/>
      <c r="N168" s="231"/>
      <c r="O168" s="233"/>
      <c r="P168" s="233"/>
      <c r="Q168" s="233"/>
      <c r="R168" s="222"/>
      <c r="S168" s="233"/>
      <c r="T168" s="233"/>
      <c r="U168" s="222"/>
      <c r="V168" s="233"/>
      <c r="X168" s="222"/>
      <c r="Y168" s="222"/>
      <c r="Z168" s="222"/>
      <c r="AA168" s="426"/>
      <c r="AB168" s="235"/>
      <c r="AC168" s="222"/>
      <c r="AD168" s="222"/>
      <c r="AE168" s="221"/>
      <c r="AF168" s="233"/>
      <c r="AG168" s="233"/>
    </row>
    <row r="169" spans="1:34" s="190" customFormat="1" ht="15" customHeight="1" x14ac:dyDescent="0.25">
      <c r="D169" s="222"/>
      <c r="E169" s="222"/>
      <c r="F169" s="230"/>
      <c r="G169" s="222"/>
      <c r="H169" s="231"/>
      <c r="I169" s="231"/>
      <c r="J169" s="232"/>
      <c r="K169" s="222"/>
      <c r="L169" s="233"/>
      <c r="M169" s="234"/>
      <c r="N169" s="231"/>
      <c r="O169" s="233"/>
      <c r="P169" s="233"/>
      <c r="Q169" s="233"/>
      <c r="R169" s="222"/>
      <c r="S169" s="233"/>
      <c r="T169" s="233"/>
      <c r="U169" s="222"/>
      <c r="V169" s="233"/>
      <c r="W169" s="233"/>
      <c r="X169" s="222"/>
      <c r="Y169" s="222"/>
      <c r="Z169" s="222"/>
      <c r="AA169" s="426"/>
      <c r="AB169" s="235"/>
      <c r="AC169" s="222"/>
      <c r="AD169" s="222"/>
      <c r="AE169" s="221"/>
      <c r="AF169" s="233"/>
    </row>
    <row r="170" spans="1:34" s="190" customFormat="1" ht="15" customHeight="1" x14ac:dyDescent="0.2">
      <c r="D170" s="222"/>
      <c r="E170" s="222"/>
      <c r="F170" s="230"/>
      <c r="G170" s="222"/>
      <c r="H170" s="231"/>
      <c r="I170" s="231"/>
      <c r="J170" s="232"/>
      <c r="K170" s="222"/>
      <c r="L170" s="233"/>
      <c r="M170" s="234"/>
      <c r="N170" s="231"/>
      <c r="O170" s="233"/>
      <c r="P170" s="233"/>
      <c r="Q170" s="233"/>
      <c r="R170" s="222"/>
      <c r="S170" s="220" t="s">
        <v>566</v>
      </c>
      <c r="T170" s="220"/>
      <c r="U170" s="220"/>
      <c r="V170" s="220"/>
      <c r="W170" s="221"/>
      <c r="X170" s="222"/>
      <c r="Y170" s="222"/>
      <c r="Z170" s="222"/>
      <c r="AA170" s="427" t="s">
        <v>567</v>
      </c>
      <c r="AB170" s="223"/>
      <c r="AC170" s="224"/>
      <c r="AD170" s="225"/>
      <c r="AE170" s="224"/>
      <c r="AF170" s="226"/>
      <c r="AG170" s="233"/>
    </row>
    <row r="171" spans="1:34" s="190" customFormat="1" ht="15" customHeight="1" x14ac:dyDescent="0.2">
      <c r="D171" s="222"/>
      <c r="E171" s="222"/>
      <c r="F171" s="401"/>
      <c r="G171" s="402"/>
      <c r="H171" s="402"/>
      <c r="I171" s="403"/>
      <c r="J171" s="404"/>
      <c r="K171" s="405"/>
      <c r="L171" s="405"/>
      <c r="M171" s="408"/>
      <c r="N171" s="234"/>
      <c r="O171" s="231"/>
      <c r="P171" s="233"/>
      <c r="Q171" s="233"/>
      <c r="R171" s="233"/>
      <c r="S171" s="222"/>
      <c r="T171" s="220"/>
      <c r="U171" s="220"/>
      <c r="V171" s="220"/>
      <c r="W171" s="220"/>
      <c r="X171" s="221"/>
      <c r="Y171" s="222"/>
      <c r="Z171" s="222"/>
      <c r="AA171" s="426"/>
      <c r="AB171" s="220"/>
      <c r="AC171" s="224"/>
      <c r="AD171" s="224"/>
      <c r="AE171" s="225"/>
      <c r="AF171" s="224"/>
      <c r="AG171" s="224"/>
    </row>
    <row r="172" spans="1:34" s="190" customFormat="1" ht="15" customHeight="1" x14ac:dyDescent="0.2">
      <c r="D172" s="222"/>
      <c r="E172" s="222"/>
      <c r="F172" s="401"/>
      <c r="G172" s="402"/>
      <c r="H172" s="402"/>
      <c r="I172" s="403"/>
      <c r="J172" s="404"/>
      <c r="K172" s="405"/>
      <c r="L172" s="405"/>
      <c r="M172" s="408"/>
      <c r="N172" s="234"/>
      <c r="O172" s="231"/>
      <c r="P172" s="233"/>
      <c r="Q172" s="233"/>
      <c r="R172" s="233"/>
      <c r="S172" s="222"/>
      <c r="T172" s="220"/>
      <c r="U172" s="220"/>
      <c r="V172" s="220"/>
      <c r="W172" s="220"/>
      <c r="X172" s="221"/>
      <c r="Y172" s="222"/>
      <c r="Z172" s="222"/>
      <c r="AA172" s="426"/>
      <c r="AB172" s="220"/>
      <c r="AC172" s="224"/>
      <c r="AD172" s="224"/>
      <c r="AE172" s="225"/>
      <c r="AF172" s="224"/>
      <c r="AG172" s="224"/>
    </row>
    <row r="173" spans="1:34" s="190" customFormat="1" ht="15" customHeight="1" x14ac:dyDescent="0.2">
      <c r="D173" s="222"/>
      <c r="E173" s="401"/>
      <c r="F173" s="402"/>
      <c r="G173" s="402"/>
      <c r="H173" s="403"/>
      <c r="I173" s="404"/>
      <c r="J173" s="405"/>
      <c r="K173" s="405"/>
      <c r="L173" s="408"/>
      <c r="M173" s="234"/>
      <c r="N173" s="231"/>
      <c r="O173" s="233"/>
      <c r="P173" s="233"/>
      <c r="Q173" s="233"/>
      <c r="R173" s="222"/>
      <c r="S173" s="224"/>
      <c r="T173" s="224"/>
      <c r="U173" s="224"/>
      <c r="V173" s="433"/>
      <c r="W173" s="434" t="s">
        <v>569</v>
      </c>
      <c r="X173" s="434"/>
      <c r="Y173" s="434"/>
      <c r="Z173" s="434"/>
      <c r="AA173" s="435"/>
      <c r="AB173" s="434"/>
      <c r="AC173" s="436"/>
      <c r="AD173" s="437"/>
      <c r="AE173" s="437"/>
      <c r="AF173" s="434" t="s">
        <v>570</v>
      </c>
      <c r="AG173" s="438"/>
    </row>
    <row r="174" spans="1:34" s="190" customFormat="1" ht="15" customHeight="1" x14ac:dyDescent="0.2">
      <c r="A174" s="184"/>
      <c r="B174" s="184"/>
      <c r="C174" s="184"/>
      <c r="D174" s="51"/>
      <c r="E174" s="401"/>
      <c r="F174" s="402"/>
      <c r="G174" s="402"/>
      <c r="H174" s="403"/>
      <c r="I174" s="404"/>
      <c r="J174" s="405"/>
      <c r="K174" s="405"/>
      <c r="L174" s="408"/>
      <c r="M174" s="234"/>
      <c r="N174" s="231"/>
      <c r="O174" s="233"/>
      <c r="P174" s="233"/>
      <c r="Q174" s="233"/>
      <c r="R174" s="222"/>
      <c r="S174" s="224"/>
      <c r="T174" s="224"/>
      <c r="U174" s="224"/>
      <c r="V174" s="433"/>
      <c r="W174" s="434" t="s">
        <v>571</v>
      </c>
      <c r="X174" s="434"/>
      <c r="Y174" s="434"/>
      <c r="Z174" s="434"/>
      <c r="AA174" s="435"/>
      <c r="AB174" s="434"/>
      <c r="AC174" s="436"/>
      <c r="AD174" s="437"/>
      <c r="AE174" s="437"/>
      <c r="AF174" s="434" t="s">
        <v>572</v>
      </c>
      <c r="AG174" s="438"/>
    </row>
    <row r="175" spans="1:34" s="190" customFormat="1" ht="15" customHeight="1" x14ac:dyDescent="0.2">
      <c r="A175" s="184"/>
      <c r="B175" s="184"/>
      <c r="C175" s="184"/>
      <c r="D175" s="51"/>
      <c r="E175" s="401"/>
      <c r="F175" s="402"/>
      <c r="G175" s="402"/>
      <c r="H175" s="403"/>
      <c r="I175" s="404"/>
      <c r="J175" s="405"/>
      <c r="K175" s="405"/>
      <c r="L175" s="408"/>
      <c r="M175" s="234"/>
      <c r="N175" s="231"/>
      <c r="O175" s="233"/>
      <c r="P175" s="233"/>
      <c r="Q175" s="233"/>
      <c r="R175" s="222"/>
      <c r="S175" s="233"/>
      <c r="T175" s="233"/>
      <c r="U175" s="222"/>
      <c r="V175" s="233"/>
      <c r="W175" s="233"/>
      <c r="X175" s="222"/>
      <c r="Y175" s="222"/>
      <c r="Z175" s="222"/>
      <c r="AA175" s="426"/>
      <c r="AB175" s="235"/>
      <c r="AC175" s="222"/>
      <c r="AD175" s="222"/>
      <c r="AE175" s="221"/>
      <c r="AF175" s="233"/>
      <c r="AG175" s="233"/>
    </row>
    <row r="176" spans="1:34" s="190" customFormat="1" ht="15" customHeight="1" x14ac:dyDescent="0.2">
      <c r="A176" s="184"/>
      <c r="B176" s="184"/>
      <c r="C176" s="184"/>
      <c r="D176" s="51"/>
      <c r="E176" s="401"/>
      <c r="F176" s="402"/>
      <c r="G176" s="402"/>
      <c r="H176" s="403"/>
      <c r="I176" s="404"/>
      <c r="J176" s="405"/>
      <c r="K176" s="405"/>
      <c r="L176" s="408"/>
      <c r="M176" s="234"/>
      <c r="N176" s="231"/>
      <c r="O176" s="233"/>
      <c r="P176" s="233"/>
      <c r="Q176" s="233"/>
      <c r="R176" s="222"/>
      <c r="S176" s="233"/>
      <c r="T176" s="233"/>
      <c r="U176" s="222"/>
      <c r="V176" s="233"/>
      <c r="W176" s="233"/>
      <c r="X176" s="222"/>
      <c r="Y176" s="222"/>
      <c r="Z176" s="222"/>
      <c r="AA176" s="426"/>
      <c r="AB176" s="235"/>
      <c r="AC176" s="222"/>
      <c r="AD176" s="222"/>
      <c r="AE176" s="221"/>
      <c r="AF176" s="233"/>
      <c r="AG176" s="233"/>
    </row>
    <row r="177" spans="1:33" s="190" customFormat="1" ht="15" customHeight="1" x14ac:dyDescent="0.2">
      <c r="A177" s="184"/>
      <c r="B177" s="184"/>
      <c r="C177" s="184"/>
      <c r="D177" s="51"/>
      <c r="E177" s="401"/>
      <c r="F177" s="402"/>
      <c r="G177" s="402"/>
      <c r="H177" s="403"/>
      <c r="I177" s="404"/>
      <c r="J177" s="405"/>
      <c r="K177" s="405"/>
      <c r="L177" s="408"/>
      <c r="M177" s="234"/>
      <c r="N177" s="231"/>
      <c r="O177" s="233"/>
      <c r="P177" s="233"/>
      <c r="Q177" s="233"/>
      <c r="R177" s="222"/>
      <c r="S177" s="233"/>
      <c r="T177" s="233"/>
      <c r="U177" s="222"/>
      <c r="V177" s="233"/>
      <c r="W177" s="233"/>
      <c r="X177" s="222"/>
      <c r="Y177" s="222"/>
      <c r="Z177" s="222"/>
      <c r="AA177" s="426"/>
      <c r="AB177" s="235"/>
      <c r="AC177" s="222"/>
      <c r="AD177" s="222"/>
      <c r="AE177" s="221"/>
      <c r="AF177" s="233"/>
      <c r="AG177" s="233"/>
    </row>
    <row r="178" spans="1:33" s="190" customFormat="1" ht="15" customHeight="1" x14ac:dyDescent="0.2">
      <c r="A178" s="184"/>
      <c r="B178" s="184"/>
      <c r="C178" s="184"/>
      <c r="D178" s="51"/>
      <c r="E178" s="401"/>
      <c r="F178" s="402"/>
      <c r="G178" s="402"/>
      <c r="H178" s="403"/>
      <c r="I178" s="404" t="s">
        <v>774</v>
      </c>
      <c r="J178" s="405"/>
      <c r="K178" s="405"/>
      <c r="L178" s="408"/>
      <c r="M178" s="234"/>
      <c r="N178" s="231"/>
      <c r="O178" s="233"/>
      <c r="P178" s="233"/>
      <c r="Q178" s="233"/>
      <c r="R178" s="222"/>
      <c r="S178" s="233"/>
      <c r="T178" s="233"/>
      <c r="U178" s="222"/>
      <c r="V178" s="233"/>
      <c r="W178" s="233"/>
      <c r="X178" s="222"/>
      <c r="Y178" s="222"/>
      <c r="Z178" s="222"/>
      <c r="AA178" s="426"/>
      <c r="AB178" s="235"/>
      <c r="AC178" s="222"/>
      <c r="AD178" s="222"/>
      <c r="AE178" s="221"/>
      <c r="AF178" s="233"/>
      <c r="AG178" s="233"/>
    </row>
    <row r="179" spans="1:33" s="190" customFormat="1" ht="15" customHeight="1" x14ac:dyDescent="0.2">
      <c r="A179" s="184"/>
      <c r="B179" s="184"/>
      <c r="C179" s="184"/>
      <c r="D179" s="51"/>
      <c r="E179" s="401"/>
      <c r="F179" s="402"/>
      <c r="G179" s="402"/>
      <c r="H179" s="403"/>
      <c r="I179" s="404"/>
      <c r="J179" s="405"/>
      <c r="K179" s="405"/>
      <c r="L179" s="408"/>
      <c r="M179" s="234"/>
      <c r="N179" s="231"/>
      <c r="O179" s="233"/>
      <c r="P179" s="233"/>
      <c r="Q179" s="233"/>
      <c r="R179" s="222"/>
      <c r="S179" s="233"/>
      <c r="T179" s="233"/>
      <c r="U179" s="222"/>
      <c r="V179" s="233"/>
      <c r="W179" s="233"/>
      <c r="X179" s="222"/>
      <c r="Y179" s="222"/>
      <c r="Z179" s="222"/>
      <c r="AA179" s="426"/>
      <c r="AB179" s="235"/>
      <c r="AC179" s="222"/>
      <c r="AD179" s="222"/>
      <c r="AE179" s="221"/>
      <c r="AF179" s="233"/>
      <c r="AG179" s="233"/>
    </row>
    <row r="180" spans="1:33" s="190" customFormat="1" ht="15" customHeight="1" x14ac:dyDescent="0.2">
      <c r="A180" s="184"/>
      <c r="B180" s="184"/>
      <c r="C180" s="184"/>
      <c r="D180" s="51"/>
      <c r="E180" s="401"/>
      <c r="F180" s="402"/>
      <c r="G180" s="402"/>
      <c r="H180" s="403"/>
      <c r="I180" s="404"/>
      <c r="J180" s="405"/>
      <c r="K180" s="405"/>
      <c r="L180" s="408"/>
      <c r="M180" s="234"/>
      <c r="N180" s="231"/>
      <c r="O180" s="233"/>
      <c r="P180" s="233"/>
      <c r="Q180" s="233"/>
      <c r="R180" s="222"/>
      <c r="S180" s="233"/>
      <c r="T180" s="233"/>
      <c r="U180" s="222"/>
      <c r="V180" s="233"/>
      <c r="W180" s="233"/>
      <c r="X180" s="222"/>
      <c r="Y180" s="222"/>
      <c r="Z180" s="222"/>
      <c r="AA180" s="426"/>
      <c r="AB180" s="235"/>
      <c r="AC180" s="222"/>
      <c r="AD180" s="222"/>
      <c r="AE180" s="221"/>
      <c r="AF180" s="233"/>
      <c r="AG180" s="233"/>
    </row>
    <row r="181" spans="1:33" s="190" customFormat="1" ht="15" customHeight="1" x14ac:dyDescent="0.25">
      <c r="A181" s="184"/>
      <c r="B181" s="184"/>
      <c r="C181" s="184"/>
      <c r="D181" s="51"/>
      <c r="E181" s="401"/>
      <c r="F181" s="402"/>
      <c r="G181" s="402"/>
      <c r="H181" s="403"/>
      <c r="I181" s="404"/>
      <c r="J181" s="406"/>
      <c r="K181" s="406"/>
      <c r="L181" s="406"/>
      <c r="M181" s="234"/>
      <c r="N181" s="231"/>
      <c r="O181" s="233"/>
      <c r="P181" s="233"/>
      <c r="Q181" s="233"/>
      <c r="R181" s="222"/>
      <c r="S181" s="233"/>
      <c r="T181" s="233"/>
      <c r="U181" s="222"/>
      <c r="V181" s="233"/>
      <c r="W181" s="233"/>
      <c r="X181" s="222"/>
      <c r="Y181" s="222"/>
      <c r="Z181" s="222"/>
      <c r="AA181" s="426"/>
      <c r="AB181" s="235"/>
      <c r="AC181" s="222"/>
      <c r="AD181" s="222"/>
      <c r="AE181" s="221"/>
      <c r="AF181" s="233"/>
      <c r="AG181" s="233"/>
    </row>
    <row r="182" spans="1:33" s="190" customFormat="1" ht="15" customHeight="1" x14ac:dyDescent="0.2">
      <c r="A182" s="184"/>
      <c r="B182" s="184"/>
      <c r="C182" s="184"/>
      <c r="D182" s="51"/>
      <c r="E182" s="401"/>
      <c r="F182" s="402"/>
      <c r="G182" s="402"/>
      <c r="H182" s="403"/>
      <c r="I182" s="404"/>
      <c r="J182" s="405"/>
      <c r="K182" s="405"/>
      <c r="L182" s="408"/>
      <c r="M182" s="234"/>
      <c r="N182" s="231"/>
      <c r="O182" s="233"/>
      <c r="P182" s="233"/>
      <c r="Q182" s="233"/>
      <c r="R182" s="222"/>
      <c r="S182" s="233"/>
      <c r="T182" s="233"/>
      <c r="U182" s="222"/>
      <c r="V182" s="233"/>
      <c r="W182" s="233"/>
      <c r="X182" s="222"/>
      <c r="Y182" s="222"/>
      <c r="Z182" s="222"/>
      <c r="AA182" s="426"/>
      <c r="AB182" s="235"/>
      <c r="AC182" s="222"/>
      <c r="AD182" s="222"/>
      <c r="AE182" s="221"/>
      <c r="AF182" s="233"/>
      <c r="AG182" s="233"/>
    </row>
    <row r="183" spans="1:33" s="190" customFormat="1" ht="15" customHeight="1" x14ac:dyDescent="0.2">
      <c r="A183" s="184"/>
      <c r="B183" s="184"/>
      <c r="C183" s="184"/>
      <c r="D183" s="51"/>
      <c r="E183" s="401"/>
      <c r="F183" s="402"/>
      <c r="G183" s="402"/>
      <c r="H183" s="403"/>
      <c r="I183" s="404"/>
      <c r="J183" s="405"/>
      <c r="K183" s="405"/>
      <c r="L183" s="408"/>
      <c r="M183" s="234"/>
      <c r="N183" s="231"/>
      <c r="O183" s="233"/>
      <c r="P183" s="233"/>
      <c r="Q183" s="233"/>
      <c r="R183" s="222"/>
      <c r="S183" s="233"/>
      <c r="T183" s="233"/>
      <c r="U183" s="222"/>
      <c r="V183" s="233"/>
      <c r="W183" s="233"/>
      <c r="X183" s="222"/>
      <c r="Y183" s="222"/>
      <c r="Z183" s="222"/>
      <c r="AA183" s="426"/>
      <c r="AB183" s="235"/>
      <c r="AC183" s="222"/>
      <c r="AD183" s="222"/>
      <c r="AE183" s="221"/>
      <c r="AF183" s="233"/>
      <c r="AG183" s="233"/>
    </row>
    <row r="184" spans="1:33" s="190" customFormat="1" ht="15" customHeight="1" x14ac:dyDescent="0.2">
      <c r="A184" s="184"/>
      <c r="B184" s="184"/>
      <c r="C184" s="184"/>
      <c r="D184" s="51"/>
      <c r="E184" s="401"/>
      <c r="F184" s="402"/>
      <c r="G184" s="402"/>
      <c r="H184" s="403"/>
      <c r="I184" s="404"/>
      <c r="J184" s="405"/>
      <c r="K184" s="405"/>
      <c r="L184" s="408"/>
      <c r="M184" s="234"/>
      <c r="N184" s="231"/>
      <c r="O184" s="233"/>
      <c r="P184" s="233"/>
      <c r="Q184" s="233"/>
      <c r="R184" s="222"/>
      <c r="S184" s="233"/>
      <c r="T184" s="233"/>
      <c r="U184" s="222"/>
      <c r="V184" s="233"/>
      <c r="W184" s="233"/>
      <c r="X184" s="222"/>
      <c r="Y184" s="222"/>
      <c r="Z184" s="222"/>
      <c r="AA184" s="426"/>
      <c r="AB184" s="235"/>
      <c r="AC184" s="222"/>
      <c r="AD184" s="222"/>
      <c r="AE184" s="221"/>
      <c r="AF184" s="233"/>
      <c r="AG184" s="233"/>
    </row>
    <row r="185" spans="1:33" s="190" customFormat="1" ht="15" customHeight="1" x14ac:dyDescent="0.2">
      <c r="A185" s="184"/>
      <c r="B185" s="184"/>
      <c r="C185" s="184"/>
      <c r="D185" s="51"/>
      <c r="E185" s="401"/>
      <c r="F185" s="407"/>
      <c r="G185" s="402"/>
      <c r="H185" s="403"/>
      <c r="I185" s="404"/>
      <c r="J185" s="405"/>
      <c r="K185" s="405"/>
      <c r="L185" s="408"/>
      <c r="M185" s="234"/>
      <c r="N185" s="231"/>
      <c r="O185" s="233"/>
      <c r="P185" s="233"/>
      <c r="Q185" s="233"/>
      <c r="R185" s="222"/>
      <c r="S185" s="233"/>
      <c r="T185" s="233"/>
      <c r="U185" s="222"/>
      <c r="V185" s="233"/>
      <c r="W185" s="233"/>
      <c r="X185" s="222"/>
      <c r="Y185" s="222"/>
      <c r="Z185" s="222"/>
      <c r="AA185" s="426"/>
      <c r="AB185" s="235"/>
      <c r="AC185" s="222"/>
      <c r="AD185" s="222"/>
      <c r="AE185" s="221"/>
      <c r="AF185" s="233"/>
      <c r="AG185" s="233"/>
    </row>
    <row r="186" spans="1:33" s="190" customFormat="1" ht="15" customHeight="1" x14ac:dyDescent="0.2">
      <c r="A186" s="184"/>
      <c r="B186" s="184"/>
      <c r="C186" s="184"/>
      <c r="D186" s="51"/>
      <c r="E186" s="401"/>
      <c r="F186" s="407"/>
      <c r="G186" s="402"/>
      <c r="H186" s="403"/>
      <c r="I186" s="404"/>
      <c r="J186" s="405"/>
      <c r="K186" s="405"/>
      <c r="L186" s="408"/>
      <c r="M186" s="234"/>
      <c r="N186" s="231"/>
      <c r="O186" s="233"/>
      <c r="P186" s="233"/>
      <c r="Q186" s="233"/>
      <c r="R186" s="222"/>
      <c r="S186" s="233"/>
      <c r="T186" s="233"/>
      <c r="U186" s="222"/>
      <c r="V186" s="233"/>
      <c r="W186" s="233"/>
      <c r="X186" s="222"/>
      <c r="Y186" s="222"/>
      <c r="Z186" s="222"/>
      <c r="AA186" s="426"/>
      <c r="AB186" s="235"/>
      <c r="AC186" s="222"/>
      <c r="AD186" s="222"/>
      <c r="AE186" s="221"/>
      <c r="AF186" s="233"/>
      <c r="AG186" s="233"/>
    </row>
    <row r="187" spans="1:33" s="190" customFormat="1" ht="15" customHeight="1" x14ac:dyDescent="0.2">
      <c r="A187" s="184"/>
      <c r="B187" s="184"/>
      <c r="C187" s="184"/>
      <c r="D187" s="51"/>
      <c r="E187" s="401"/>
      <c r="F187" s="407"/>
      <c r="G187" s="402"/>
      <c r="H187" s="403"/>
      <c r="I187" s="404"/>
      <c r="J187" s="402"/>
      <c r="K187" s="402"/>
      <c r="L187" s="409"/>
      <c r="M187" s="234"/>
      <c r="N187" s="231"/>
      <c r="O187" s="233"/>
      <c r="P187" s="233"/>
      <c r="Q187" s="233"/>
      <c r="R187" s="222"/>
      <c r="S187" s="233"/>
      <c r="T187" s="233"/>
      <c r="U187" s="222"/>
      <c r="V187" s="233"/>
      <c r="W187" s="233"/>
      <c r="X187" s="222"/>
      <c r="Y187" s="222"/>
      <c r="Z187" s="222"/>
      <c r="AA187" s="426"/>
      <c r="AB187" s="235"/>
      <c r="AC187" s="222"/>
      <c r="AD187" s="222"/>
      <c r="AE187" s="221"/>
      <c r="AF187" s="233"/>
      <c r="AG187" s="233"/>
    </row>
    <row r="188" spans="1:33" s="190" customFormat="1" ht="15" customHeight="1" x14ac:dyDescent="0.2">
      <c r="A188" s="184"/>
      <c r="B188" s="184"/>
      <c r="C188" s="184"/>
      <c r="D188" s="51"/>
      <c r="E188" s="401"/>
      <c r="F188" s="402"/>
      <c r="G188" s="402"/>
      <c r="H188" s="403"/>
      <c r="I188" s="404"/>
      <c r="J188" s="405"/>
      <c r="K188" s="405"/>
      <c r="L188" s="408"/>
      <c r="M188" s="234"/>
      <c r="N188" s="231"/>
      <c r="O188" s="233"/>
      <c r="P188" s="233"/>
      <c r="Q188" s="233"/>
      <c r="R188" s="222"/>
      <c r="S188" s="233"/>
      <c r="T188" s="233"/>
      <c r="U188" s="222"/>
      <c r="V188" s="233"/>
      <c r="W188" s="233"/>
      <c r="X188" s="222"/>
      <c r="Y188" s="222"/>
      <c r="Z188" s="222"/>
      <c r="AA188" s="426"/>
      <c r="AB188" s="235"/>
      <c r="AC188" s="222"/>
      <c r="AD188" s="222"/>
      <c r="AE188" s="221"/>
      <c r="AF188" s="233"/>
      <c r="AG188" s="233"/>
    </row>
    <row r="189" spans="1:33" s="190" customFormat="1" ht="15" customHeight="1" x14ac:dyDescent="0.2">
      <c r="A189" s="184"/>
      <c r="B189" s="184"/>
      <c r="C189" s="184"/>
      <c r="D189" s="51"/>
      <c r="E189" s="401"/>
      <c r="F189" s="402"/>
      <c r="G189" s="402"/>
      <c r="H189" s="403"/>
      <c r="I189" s="404"/>
      <c r="J189" s="402"/>
      <c r="K189" s="402"/>
      <c r="L189" s="409"/>
      <c r="M189" s="234"/>
      <c r="N189" s="231"/>
      <c r="O189" s="233"/>
      <c r="P189" s="233"/>
      <c r="Q189" s="233"/>
      <c r="R189" s="222"/>
      <c r="S189" s="233"/>
      <c r="T189" s="233"/>
      <c r="U189" s="222"/>
      <c r="V189" s="233"/>
      <c r="W189" s="233"/>
      <c r="X189" s="222"/>
      <c r="Y189" s="222"/>
      <c r="Z189" s="222"/>
      <c r="AA189" s="426"/>
      <c r="AB189" s="235"/>
      <c r="AC189" s="222"/>
      <c r="AD189" s="222"/>
      <c r="AE189" s="221"/>
      <c r="AF189" s="233"/>
      <c r="AG189" s="233"/>
    </row>
    <row r="190" spans="1:33" s="190" customFormat="1" ht="15" customHeight="1" x14ac:dyDescent="0.2">
      <c r="A190" s="184"/>
      <c r="B190" s="184"/>
      <c r="C190" s="184"/>
      <c r="D190" s="51"/>
      <c r="E190" s="401"/>
      <c r="F190" s="402"/>
      <c r="G190" s="402"/>
      <c r="H190" s="403"/>
      <c r="I190" s="404"/>
      <c r="J190" s="402"/>
      <c r="K190" s="402"/>
      <c r="L190" s="409"/>
      <c r="M190" s="234"/>
      <c r="N190" s="231"/>
      <c r="O190" s="233"/>
      <c r="P190" s="233"/>
      <c r="Q190" s="233"/>
      <c r="R190" s="222"/>
      <c r="S190" s="233"/>
      <c r="T190" s="233"/>
      <c r="U190" s="222"/>
      <c r="V190" s="233"/>
      <c r="W190" s="233"/>
      <c r="X190" s="222"/>
      <c r="Y190" s="222"/>
      <c r="Z190" s="222"/>
      <c r="AA190" s="426"/>
      <c r="AB190" s="235"/>
      <c r="AC190" s="222"/>
      <c r="AD190" s="222"/>
      <c r="AE190" s="221"/>
      <c r="AF190" s="233"/>
      <c r="AG190" s="233"/>
    </row>
    <row r="191" spans="1:33" s="190" customFormat="1" ht="15" customHeight="1" x14ac:dyDescent="0.2">
      <c r="A191" s="184"/>
      <c r="B191" s="184"/>
      <c r="C191" s="184"/>
      <c r="D191" s="51"/>
      <c r="E191" s="401"/>
      <c r="F191" s="402"/>
      <c r="G191" s="402"/>
      <c r="H191" s="403"/>
      <c r="I191" s="404"/>
      <c r="J191" s="405"/>
      <c r="K191" s="405"/>
      <c r="L191" s="408"/>
      <c r="M191" s="234"/>
      <c r="N191" s="231"/>
      <c r="O191" s="233"/>
      <c r="P191" s="233"/>
      <c r="Q191" s="233"/>
      <c r="R191" s="222"/>
      <c r="S191" s="233"/>
      <c r="T191" s="233"/>
      <c r="U191" s="222"/>
      <c r="V191" s="233"/>
      <c r="W191" s="233"/>
      <c r="X191" s="222"/>
      <c r="Y191" s="222"/>
      <c r="Z191" s="222"/>
      <c r="AA191" s="426"/>
      <c r="AB191" s="235"/>
      <c r="AC191" s="222"/>
      <c r="AD191" s="222"/>
      <c r="AE191" s="221"/>
      <c r="AF191" s="233"/>
      <c r="AG191" s="233"/>
    </row>
    <row r="192" spans="1:33" s="190" customFormat="1" ht="15" customHeight="1" x14ac:dyDescent="0.2">
      <c r="A192" s="184"/>
      <c r="B192" s="184"/>
      <c r="C192" s="184"/>
      <c r="D192" s="51"/>
      <c r="E192" s="401"/>
      <c r="F192" s="402"/>
      <c r="G192" s="402"/>
      <c r="H192" s="403"/>
      <c r="I192" s="404"/>
      <c r="J192" s="402"/>
      <c r="K192" s="402"/>
      <c r="L192" s="409"/>
      <c r="M192" s="234"/>
      <c r="N192" s="231"/>
      <c r="O192" s="233"/>
      <c r="P192" s="233"/>
      <c r="Q192" s="233"/>
      <c r="R192" s="222"/>
      <c r="S192" s="233"/>
      <c r="T192" s="233"/>
      <c r="U192" s="222"/>
      <c r="V192" s="233"/>
      <c r="W192" s="233"/>
      <c r="X192" s="222"/>
      <c r="Y192" s="222"/>
      <c r="Z192" s="222"/>
      <c r="AA192" s="426"/>
      <c r="AB192" s="235"/>
      <c r="AC192" s="222"/>
      <c r="AD192" s="222"/>
      <c r="AE192" s="221"/>
      <c r="AF192" s="233"/>
      <c r="AG192" s="233"/>
    </row>
    <row r="193" spans="1:33" s="190" customFormat="1" ht="15" customHeight="1" x14ac:dyDescent="0.2">
      <c r="A193" s="184"/>
      <c r="B193" s="184"/>
      <c r="C193" s="184"/>
      <c r="D193" s="51"/>
      <c r="E193" s="401"/>
      <c r="F193" s="402"/>
      <c r="G193" s="402"/>
      <c r="H193" s="403"/>
      <c r="I193" s="404"/>
      <c r="J193" s="402"/>
      <c r="K193" s="402"/>
      <c r="L193" s="409"/>
      <c r="M193" s="234"/>
      <c r="N193" s="231"/>
      <c r="O193" s="233"/>
      <c r="P193" s="233"/>
      <c r="Q193" s="233"/>
      <c r="R193" s="222"/>
      <c r="S193" s="233"/>
      <c r="T193" s="233"/>
      <c r="U193" s="222"/>
      <c r="V193" s="233"/>
      <c r="W193" s="233"/>
      <c r="X193" s="222"/>
      <c r="Y193" s="222"/>
      <c r="Z193" s="222"/>
      <c r="AA193" s="426"/>
      <c r="AB193" s="235"/>
      <c r="AC193" s="222"/>
      <c r="AD193" s="222"/>
      <c r="AE193" s="221"/>
      <c r="AF193" s="233"/>
      <c r="AG193" s="233"/>
    </row>
    <row r="194" spans="1:33" s="190" customFormat="1" ht="15" customHeight="1" x14ac:dyDescent="0.2">
      <c r="A194" s="184"/>
      <c r="B194" s="184"/>
      <c r="C194" s="184"/>
      <c r="D194" s="51"/>
      <c r="E194" s="401"/>
      <c r="F194" s="402"/>
      <c r="G194" s="402"/>
      <c r="H194" s="403"/>
      <c r="I194" s="404"/>
      <c r="J194" s="402"/>
      <c r="K194" s="402"/>
      <c r="L194" s="409"/>
      <c r="M194" s="234"/>
      <c r="N194" s="231"/>
      <c r="O194" s="233"/>
      <c r="P194" s="233"/>
      <c r="Q194" s="233"/>
      <c r="R194" s="222"/>
      <c r="S194" s="233"/>
      <c r="T194" s="233"/>
      <c r="U194" s="222"/>
      <c r="V194" s="233"/>
      <c r="W194" s="233"/>
      <c r="X194" s="222"/>
      <c r="Y194" s="222"/>
      <c r="Z194" s="222"/>
      <c r="AA194" s="426"/>
      <c r="AB194" s="235"/>
      <c r="AC194" s="222"/>
      <c r="AD194" s="222"/>
      <c r="AE194" s="221"/>
      <c r="AF194" s="233"/>
      <c r="AG194" s="233"/>
    </row>
    <row r="195" spans="1:33" s="190" customFormat="1" ht="15" customHeight="1" x14ac:dyDescent="0.2">
      <c r="A195" s="184"/>
      <c r="B195" s="184"/>
      <c r="C195" s="184"/>
      <c r="D195" s="51"/>
      <c r="E195" s="401"/>
      <c r="F195" s="402"/>
      <c r="G195" s="402"/>
      <c r="H195" s="403"/>
      <c r="I195" s="404"/>
      <c r="J195" s="402"/>
      <c r="K195" s="402"/>
      <c r="L195" s="409"/>
      <c r="M195" s="234"/>
      <c r="N195" s="231"/>
      <c r="O195" s="233"/>
      <c r="P195" s="233"/>
      <c r="Q195" s="233"/>
      <c r="R195" s="222"/>
      <c r="S195" s="233"/>
      <c r="T195" s="233"/>
      <c r="U195" s="222"/>
      <c r="V195" s="233"/>
      <c r="W195" s="233"/>
      <c r="X195" s="222"/>
      <c r="Y195" s="222"/>
      <c r="Z195" s="222"/>
      <c r="AA195" s="426"/>
      <c r="AB195" s="235"/>
      <c r="AC195" s="222"/>
      <c r="AD195" s="222"/>
      <c r="AE195" s="221"/>
      <c r="AF195" s="233"/>
      <c r="AG195" s="233"/>
    </row>
    <row r="196" spans="1:33" s="190" customFormat="1" ht="15" customHeight="1" x14ac:dyDescent="0.2">
      <c r="A196" s="184"/>
      <c r="B196" s="184"/>
      <c r="C196" s="184"/>
      <c r="D196" s="51"/>
      <c r="E196" s="401"/>
      <c r="F196" s="402"/>
      <c r="G196" s="402"/>
      <c r="H196" s="403"/>
      <c r="I196" s="404"/>
      <c r="J196" s="402"/>
      <c r="K196" s="402"/>
      <c r="L196" s="409"/>
      <c r="M196" s="234"/>
      <c r="N196" s="231"/>
      <c r="O196" s="233"/>
      <c r="P196" s="233"/>
      <c r="Q196" s="233"/>
      <c r="R196" s="222"/>
      <c r="S196" s="233"/>
      <c r="T196" s="233"/>
      <c r="U196" s="222"/>
      <c r="V196" s="233"/>
      <c r="W196" s="233"/>
      <c r="X196" s="222"/>
      <c r="Y196" s="222"/>
      <c r="Z196" s="222"/>
      <c r="AA196" s="426"/>
      <c r="AB196" s="235"/>
      <c r="AC196" s="222"/>
      <c r="AD196" s="222"/>
      <c r="AE196" s="221"/>
      <c r="AF196" s="233"/>
      <c r="AG196" s="233"/>
    </row>
    <row r="197" spans="1:33" s="190" customFormat="1" ht="15" customHeight="1" x14ac:dyDescent="0.2">
      <c r="A197" s="184"/>
      <c r="B197" s="184"/>
      <c r="C197" s="184"/>
      <c r="D197" s="51"/>
      <c r="E197" s="401"/>
      <c r="F197" s="402"/>
      <c r="G197" s="402"/>
      <c r="H197" s="403"/>
      <c r="I197" s="404"/>
      <c r="J197" s="402"/>
      <c r="K197" s="402"/>
      <c r="L197" s="409"/>
      <c r="M197" s="234"/>
      <c r="N197" s="231"/>
      <c r="O197" s="233"/>
      <c r="P197" s="233"/>
      <c r="Q197" s="233"/>
      <c r="R197" s="222"/>
      <c r="S197" s="233"/>
      <c r="T197" s="233"/>
      <c r="U197" s="222"/>
      <c r="V197" s="233"/>
      <c r="W197" s="233"/>
      <c r="X197" s="222"/>
      <c r="Y197" s="222"/>
      <c r="Z197" s="222"/>
      <c r="AA197" s="426"/>
      <c r="AB197" s="235"/>
      <c r="AC197" s="222"/>
      <c r="AD197" s="222"/>
      <c r="AE197" s="221"/>
      <c r="AF197" s="233"/>
      <c r="AG197" s="233"/>
    </row>
    <row r="198" spans="1:33" s="190" customFormat="1" ht="15" customHeight="1" x14ac:dyDescent="0.2">
      <c r="A198" s="184"/>
      <c r="B198" s="184"/>
      <c r="C198" s="184"/>
      <c r="D198" s="51"/>
      <c r="E198" s="401"/>
      <c r="F198" s="402"/>
      <c r="G198" s="402"/>
      <c r="H198" s="403"/>
      <c r="I198" s="404"/>
      <c r="J198" s="402"/>
      <c r="K198" s="402"/>
      <c r="L198" s="409"/>
      <c r="M198" s="234"/>
      <c r="N198" s="231"/>
      <c r="O198" s="233"/>
      <c r="P198" s="233"/>
      <c r="Q198" s="233"/>
      <c r="R198" s="222"/>
      <c r="S198" s="233"/>
      <c r="T198" s="233"/>
      <c r="U198" s="222"/>
      <c r="V198" s="233"/>
      <c r="W198" s="233"/>
      <c r="X198" s="222"/>
      <c r="Y198" s="222"/>
      <c r="Z198" s="222"/>
      <c r="AA198" s="426"/>
      <c r="AB198" s="235"/>
      <c r="AC198" s="222"/>
      <c r="AD198" s="222"/>
      <c r="AE198" s="221"/>
      <c r="AF198" s="233"/>
      <c r="AG198" s="233"/>
    </row>
    <row r="199" spans="1:33" s="190" customFormat="1" ht="15" customHeight="1" x14ac:dyDescent="0.2">
      <c r="A199" s="184"/>
      <c r="B199" s="184"/>
      <c r="C199" s="184"/>
      <c r="D199" s="51"/>
      <c r="E199" s="401"/>
      <c r="F199" s="402"/>
      <c r="G199" s="402"/>
      <c r="H199" s="403"/>
      <c r="I199" s="404"/>
      <c r="J199" s="402"/>
      <c r="K199" s="402"/>
      <c r="L199" s="409"/>
      <c r="M199" s="234"/>
      <c r="N199" s="231"/>
      <c r="O199" s="233"/>
      <c r="P199" s="233"/>
      <c r="Q199" s="233"/>
      <c r="R199" s="222"/>
      <c r="S199" s="233"/>
      <c r="T199" s="233"/>
      <c r="U199" s="222"/>
      <c r="V199" s="233"/>
      <c r="W199" s="233"/>
      <c r="X199" s="222"/>
      <c r="Y199" s="222"/>
      <c r="Z199" s="222"/>
      <c r="AA199" s="426"/>
      <c r="AB199" s="235"/>
      <c r="AC199" s="222"/>
      <c r="AD199" s="222"/>
      <c r="AE199" s="221"/>
      <c r="AF199" s="233"/>
      <c r="AG199" s="233"/>
    </row>
    <row r="200" spans="1:33" s="190" customFormat="1" ht="15" customHeight="1" x14ac:dyDescent="0.25">
      <c r="A200" s="184"/>
      <c r="B200" s="184"/>
      <c r="C200" s="184"/>
      <c r="D200" s="51"/>
      <c r="E200" s="230"/>
      <c r="F200" s="222"/>
      <c r="G200" s="231"/>
      <c r="H200" s="231"/>
      <c r="I200" s="232"/>
      <c r="J200" s="222"/>
      <c r="K200" s="233"/>
      <c r="L200" s="234"/>
      <c r="M200" s="231"/>
      <c r="N200" s="233"/>
      <c r="O200" s="233"/>
      <c r="P200" s="222"/>
      <c r="Q200" s="222"/>
      <c r="R200" s="233"/>
      <c r="S200" s="233"/>
      <c r="T200" s="222"/>
      <c r="U200" s="233"/>
      <c r="V200" s="233"/>
      <c r="W200" s="222"/>
      <c r="X200" s="222"/>
      <c r="Y200" s="222"/>
      <c r="Z200" s="222"/>
      <c r="AA200" s="428"/>
      <c r="AB200" s="222"/>
      <c r="AC200" s="222"/>
      <c r="AD200" s="221"/>
      <c r="AE200" s="233"/>
      <c r="AF200" s="233"/>
    </row>
    <row r="201" spans="1:33" s="190" customFormat="1" ht="15" customHeight="1" x14ac:dyDescent="0.25">
      <c r="D201" s="222"/>
      <c r="E201" s="230"/>
      <c r="F201" s="222"/>
      <c r="G201" s="231"/>
      <c r="H201" s="231"/>
      <c r="I201" s="232"/>
      <c r="J201" s="222"/>
      <c r="K201" s="233"/>
      <c r="L201" s="234"/>
      <c r="M201" s="231"/>
      <c r="N201" s="233"/>
      <c r="O201" s="233"/>
      <c r="P201" s="222"/>
      <c r="Q201" s="222"/>
      <c r="R201" s="233"/>
      <c r="S201" s="233"/>
      <c r="T201" s="222"/>
      <c r="U201" s="233"/>
      <c r="V201" s="233"/>
      <c r="W201" s="222"/>
      <c r="X201" s="222"/>
      <c r="Y201" s="222"/>
      <c r="Z201" s="222"/>
      <c r="AA201" s="428"/>
      <c r="AB201" s="222"/>
      <c r="AC201" s="222"/>
      <c r="AD201" s="221"/>
      <c r="AE201" s="233"/>
      <c r="AF201" s="233"/>
    </row>
    <row r="202" spans="1:33" s="190" customFormat="1" ht="15" customHeight="1" x14ac:dyDescent="0.25">
      <c r="D202" s="222"/>
      <c r="E202" s="230"/>
      <c r="F202" s="222"/>
      <c r="G202" s="231"/>
      <c r="H202" s="231"/>
      <c r="I202" s="232"/>
      <c r="J202" s="222"/>
      <c r="K202" s="233"/>
      <c r="L202" s="234"/>
      <c r="M202" s="231"/>
      <c r="N202" s="233"/>
      <c r="O202" s="233"/>
      <c r="P202" s="222"/>
      <c r="Q202" s="222"/>
      <c r="R202" s="233"/>
      <c r="S202" s="233"/>
      <c r="T202" s="222"/>
      <c r="U202" s="233"/>
      <c r="V202" s="233"/>
      <c r="W202" s="222"/>
      <c r="X202" s="222"/>
      <c r="Y202" s="222"/>
      <c r="Z202" s="222"/>
      <c r="AA202" s="428"/>
      <c r="AB202" s="222"/>
      <c r="AC202" s="222"/>
      <c r="AD202" s="221"/>
      <c r="AE202" s="233"/>
      <c r="AF202" s="233"/>
    </row>
    <row r="203" spans="1:33" s="190" customFormat="1" ht="15" customHeight="1" x14ac:dyDescent="0.25">
      <c r="D203" s="222"/>
      <c r="E203" s="230"/>
      <c r="F203" s="222"/>
      <c r="G203" s="231"/>
      <c r="H203" s="231"/>
      <c r="I203" s="232"/>
      <c r="J203" s="222"/>
      <c r="K203" s="233"/>
      <c r="L203" s="234"/>
      <c r="M203" s="231"/>
      <c r="N203" s="233"/>
      <c r="O203" s="233"/>
      <c r="P203" s="222"/>
      <c r="Q203" s="222"/>
      <c r="R203" s="233"/>
      <c r="S203" s="233"/>
      <c r="T203" s="222"/>
      <c r="U203" s="233"/>
      <c r="V203" s="233"/>
      <c r="W203" s="222"/>
      <c r="X203" s="222"/>
      <c r="Y203" s="222"/>
      <c r="Z203" s="222"/>
      <c r="AA203" s="428"/>
      <c r="AB203" s="222"/>
      <c r="AC203" s="222"/>
      <c r="AD203" s="221"/>
      <c r="AE203" s="233"/>
      <c r="AF203" s="233"/>
    </row>
    <row r="204" spans="1:33" s="190" customFormat="1" ht="15" customHeight="1" x14ac:dyDescent="0.25">
      <c r="D204" s="222"/>
      <c r="E204" s="230"/>
      <c r="F204" s="222"/>
      <c r="G204" s="231"/>
      <c r="H204" s="231"/>
      <c r="I204" s="232"/>
      <c r="J204" s="222"/>
      <c r="K204" s="233"/>
      <c r="L204" s="234"/>
      <c r="M204" s="231"/>
      <c r="N204" s="233"/>
      <c r="O204" s="233"/>
      <c r="P204" s="222"/>
      <c r="Q204" s="222"/>
      <c r="R204" s="233"/>
      <c r="S204" s="233"/>
      <c r="T204" s="222"/>
      <c r="U204" s="233"/>
      <c r="V204" s="233"/>
      <c r="W204" s="222"/>
      <c r="X204" s="222"/>
      <c r="Y204" s="222"/>
      <c r="Z204" s="222"/>
      <c r="AA204" s="428"/>
      <c r="AB204" s="222"/>
      <c r="AC204" s="222"/>
      <c r="AD204" s="221"/>
      <c r="AE204" s="233"/>
      <c r="AF204" s="233"/>
    </row>
    <row r="205" spans="1:33" s="190" customFormat="1" ht="15" customHeight="1" x14ac:dyDescent="0.25">
      <c r="D205" s="222"/>
      <c r="E205" s="230"/>
      <c r="F205" s="222"/>
      <c r="G205" s="231"/>
      <c r="H205" s="231"/>
      <c r="I205" s="232"/>
      <c r="J205" s="222"/>
      <c r="K205" s="233"/>
      <c r="L205" s="234"/>
      <c r="M205" s="231"/>
      <c r="N205" s="233"/>
      <c r="O205" s="233"/>
      <c r="P205" s="222"/>
      <c r="Q205" s="222"/>
      <c r="R205" s="233"/>
      <c r="S205" s="233"/>
      <c r="T205" s="222"/>
      <c r="U205" s="233"/>
      <c r="V205" s="233"/>
      <c r="W205" s="222"/>
      <c r="X205" s="222"/>
      <c r="Y205" s="222"/>
      <c r="Z205" s="222"/>
      <c r="AA205" s="428"/>
      <c r="AB205" s="222"/>
      <c r="AC205" s="222"/>
      <c r="AD205" s="221"/>
      <c r="AE205" s="233"/>
      <c r="AF205" s="233"/>
    </row>
    <row r="206" spans="1:33" s="190" customFormat="1" ht="15" customHeight="1" x14ac:dyDescent="0.25">
      <c r="D206" s="222"/>
      <c r="E206" s="230"/>
      <c r="F206" s="222"/>
      <c r="G206" s="231"/>
      <c r="H206" s="231"/>
      <c r="I206" s="232"/>
      <c r="J206" s="222"/>
      <c r="K206" s="233"/>
      <c r="L206" s="234"/>
      <c r="M206" s="231"/>
      <c r="N206" s="233"/>
      <c r="O206" s="233"/>
      <c r="P206" s="222"/>
      <c r="Q206" s="222"/>
      <c r="R206" s="233"/>
      <c r="S206" s="233"/>
      <c r="T206" s="222"/>
      <c r="U206" s="233"/>
      <c r="V206" s="233"/>
      <c r="W206" s="222"/>
      <c r="X206" s="222"/>
      <c r="Y206" s="222"/>
      <c r="Z206" s="222"/>
      <c r="AA206" s="428"/>
      <c r="AB206" s="222"/>
      <c r="AC206" s="222"/>
      <c r="AD206" s="221"/>
      <c r="AE206" s="233"/>
      <c r="AF206" s="233"/>
    </row>
    <row r="207" spans="1:33" s="190" customFormat="1" ht="15" customHeight="1" x14ac:dyDescent="0.25">
      <c r="D207" s="222"/>
      <c r="E207" s="230"/>
      <c r="F207" s="222"/>
      <c r="G207" s="231"/>
      <c r="H207" s="231"/>
      <c r="I207" s="232"/>
      <c r="J207" s="222"/>
      <c r="K207" s="233"/>
      <c r="L207" s="234"/>
      <c r="M207" s="231"/>
      <c r="N207" s="233"/>
      <c r="O207" s="233"/>
      <c r="P207" s="222"/>
      <c r="Q207" s="222"/>
      <c r="R207" s="233"/>
      <c r="S207" s="233"/>
      <c r="T207" s="222"/>
      <c r="U207" s="233"/>
      <c r="V207" s="233"/>
      <c r="W207" s="222"/>
      <c r="X207" s="222"/>
      <c r="Y207" s="222"/>
      <c r="Z207" s="222"/>
      <c r="AA207" s="428"/>
      <c r="AB207" s="222"/>
      <c r="AC207" s="222"/>
      <c r="AD207" s="221"/>
      <c r="AE207" s="233"/>
      <c r="AF207" s="233"/>
    </row>
    <row r="208" spans="1:33" s="190" customFormat="1" ht="15" customHeight="1" x14ac:dyDescent="0.25">
      <c r="D208" s="222"/>
      <c r="E208" s="230"/>
      <c r="F208" s="222"/>
      <c r="G208" s="231"/>
      <c r="H208" s="231"/>
      <c r="I208" s="232"/>
      <c r="J208" s="222"/>
      <c r="K208" s="233"/>
      <c r="L208" s="234"/>
      <c r="M208" s="231"/>
      <c r="N208" s="233"/>
      <c r="O208" s="233"/>
      <c r="P208" s="222"/>
      <c r="Q208" s="222"/>
      <c r="R208" s="233"/>
      <c r="S208" s="233"/>
      <c r="T208" s="222"/>
      <c r="U208" s="233"/>
      <c r="V208" s="233"/>
      <c r="W208" s="222"/>
      <c r="X208" s="222"/>
      <c r="Y208" s="222"/>
      <c r="Z208" s="222"/>
      <c r="AA208" s="428"/>
      <c r="AB208" s="222"/>
      <c r="AC208" s="222"/>
      <c r="AD208" s="221"/>
      <c r="AE208" s="233"/>
      <c r="AF208" s="233"/>
    </row>
    <row r="209" spans="4:33" s="190" customFormat="1" ht="15" customHeight="1" x14ac:dyDescent="0.25">
      <c r="D209" s="222"/>
      <c r="E209" s="230"/>
      <c r="F209" s="222"/>
      <c r="G209" s="231"/>
      <c r="H209" s="231"/>
      <c r="I209" s="232"/>
      <c r="J209" s="222"/>
      <c r="K209" s="233"/>
      <c r="L209" s="234"/>
      <c r="M209" s="231"/>
      <c r="N209" s="233"/>
      <c r="O209" s="233"/>
      <c r="P209" s="222"/>
      <c r="Q209" s="222"/>
      <c r="R209" s="233"/>
      <c r="S209" s="233"/>
      <c r="T209" s="222"/>
      <c r="U209" s="233"/>
      <c r="V209" s="233"/>
      <c r="W209" s="222"/>
      <c r="X209" s="222"/>
      <c r="Y209" s="222"/>
      <c r="Z209" s="222"/>
      <c r="AA209" s="428"/>
      <c r="AB209" s="222"/>
      <c r="AC209" s="222"/>
      <c r="AD209" s="221"/>
      <c r="AE209" s="233"/>
      <c r="AF209" s="233"/>
    </row>
    <row r="210" spans="4:33" s="190" customFormat="1" ht="15" customHeight="1" x14ac:dyDescent="0.25">
      <c r="D210" s="222"/>
      <c r="E210" s="230"/>
      <c r="F210" s="222"/>
      <c r="G210" s="231"/>
      <c r="H210" s="231"/>
      <c r="I210" s="232"/>
      <c r="J210" s="222"/>
      <c r="K210" s="233"/>
      <c r="L210" s="234"/>
      <c r="M210" s="231"/>
      <c r="N210" s="233"/>
      <c r="O210" s="233"/>
      <c r="P210" s="222"/>
      <c r="Q210" s="222"/>
      <c r="R210" s="233"/>
      <c r="S210" s="233"/>
      <c r="T210" s="222"/>
      <c r="U210" s="233"/>
      <c r="V210" s="233"/>
      <c r="W210" s="222"/>
      <c r="X210" s="222"/>
      <c r="Y210" s="222"/>
      <c r="Z210" s="222"/>
      <c r="AA210" s="428"/>
      <c r="AB210" s="222"/>
      <c r="AC210" s="222"/>
      <c r="AD210" s="221"/>
      <c r="AE210" s="233"/>
      <c r="AF210" s="233"/>
    </row>
    <row r="211" spans="4:33" s="190" customFormat="1" ht="15" customHeight="1" x14ac:dyDescent="0.25">
      <c r="D211" s="222"/>
      <c r="E211" s="230"/>
      <c r="F211" s="222"/>
      <c r="G211" s="231"/>
      <c r="H211" s="231"/>
      <c r="I211" s="232"/>
      <c r="J211" s="222"/>
      <c r="K211" s="233"/>
      <c r="L211" s="234"/>
      <c r="M211" s="231"/>
      <c r="N211" s="233"/>
      <c r="O211" s="233"/>
      <c r="P211" s="222"/>
      <c r="Q211" s="222"/>
      <c r="R211" s="233"/>
      <c r="S211" s="233"/>
      <c r="T211" s="222"/>
      <c r="U211" s="233"/>
      <c r="V211" s="233"/>
      <c r="W211" s="222"/>
      <c r="X211" s="222"/>
      <c r="Y211" s="222"/>
      <c r="Z211" s="222"/>
      <c r="AA211" s="428"/>
      <c r="AB211" s="222"/>
      <c r="AC211" s="222"/>
      <c r="AD211" s="221"/>
      <c r="AE211" s="233"/>
      <c r="AF211" s="233"/>
    </row>
    <row r="212" spans="4:33" s="190" customFormat="1" ht="15" customHeight="1" x14ac:dyDescent="0.25">
      <c r="D212" s="222"/>
      <c r="E212" s="230"/>
      <c r="F212" s="222"/>
      <c r="G212" s="231"/>
      <c r="H212" s="231"/>
      <c r="I212" s="232"/>
      <c r="J212" s="222"/>
      <c r="K212" s="233"/>
      <c r="L212" s="234"/>
      <c r="M212" s="231"/>
      <c r="N212" s="233"/>
      <c r="O212" s="233"/>
      <c r="P212" s="222"/>
      <c r="Q212" s="222"/>
      <c r="R212" s="233"/>
      <c r="S212" s="233"/>
      <c r="T212" s="222"/>
      <c r="U212" s="233"/>
      <c r="V212" s="233"/>
      <c r="W212" s="222"/>
      <c r="X212" s="222"/>
      <c r="Y212" s="222"/>
      <c r="Z212" s="222"/>
      <c r="AA212" s="428"/>
      <c r="AB212" s="222"/>
      <c r="AC212" s="222"/>
      <c r="AD212" s="221"/>
      <c r="AE212" s="233"/>
      <c r="AF212" s="233"/>
    </row>
    <row r="213" spans="4:33" s="190" customFormat="1" ht="15" customHeight="1" x14ac:dyDescent="0.25">
      <c r="D213" s="222"/>
      <c r="E213" s="230"/>
      <c r="F213" s="222"/>
      <c r="G213" s="231"/>
      <c r="H213" s="231"/>
      <c r="I213" s="232"/>
      <c r="J213" s="222"/>
      <c r="K213" s="233"/>
      <c r="L213" s="234"/>
      <c r="M213" s="231"/>
      <c r="N213" s="233"/>
      <c r="O213" s="233"/>
      <c r="P213" s="222"/>
      <c r="Q213" s="222"/>
      <c r="R213" s="233"/>
      <c r="S213" s="233"/>
      <c r="T213" s="222"/>
      <c r="U213" s="233"/>
      <c r="V213" s="233"/>
      <c r="W213" s="222"/>
      <c r="X213" s="222"/>
      <c r="Y213" s="222"/>
      <c r="Z213" s="222"/>
      <c r="AA213" s="428"/>
      <c r="AB213" s="222"/>
      <c r="AC213" s="222"/>
      <c r="AD213" s="221"/>
      <c r="AE213" s="233"/>
      <c r="AF213" s="233"/>
    </row>
    <row r="214" spans="4:33" s="190" customFormat="1" ht="15" customHeight="1" x14ac:dyDescent="0.25">
      <c r="D214" s="222"/>
      <c r="E214" s="230"/>
      <c r="F214" s="222"/>
      <c r="G214" s="231"/>
      <c r="H214" s="231"/>
      <c r="I214" s="232"/>
      <c r="J214" s="222"/>
      <c r="K214" s="233"/>
      <c r="L214" s="234"/>
      <c r="M214" s="231"/>
      <c r="N214" s="233"/>
      <c r="O214" s="233"/>
      <c r="P214" s="222"/>
      <c r="Q214" s="222"/>
      <c r="R214" s="233"/>
      <c r="S214" s="233"/>
      <c r="T214" s="222"/>
      <c r="U214" s="233"/>
      <c r="V214" s="233"/>
      <c r="W214" s="222"/>
      <c r="X214" s="222"/>
      <c r="Y214" s="222"/>
      <c r="Z214" s="222"/>
      <c r="AA214" s="428"/>
      <c r="AB214" s="222"/>
      <c r="AC214" s="222"/>
      <c r="AD214" s="221"/>
      <c r="AE214" s="233"/>
      <c r="AF214" s="233"/>
    </row>
    <row r="215" spans="4:33" s="190" customFormat="1" ht="15" customHeight="1" x14ac:dyDescent="0.25">
      <c r="D215" s="222"/>
      <c r="E215" s="230"/>
      <c r="F215" s="222"/>
      <c r="G215" s="231"/>
      <c r="H215" s="231"/>
      <c r="I215" s="232"/>
      <c r="J215" s="222"/>
      <c r="K215" s="233"/>
      <c r="L215" s="234"/>
      <c r="M215" s="231"/>
      <c r="N215" s="233"/>
      <c r="O215" s="233"/>
      <c r="P215" s="222"/>
      <c r="Q215" s="222"/>
      <c r="R215" s="233"/>
      <c r="S215" s="233"/>
      <c r="T215" s="222"/>
      <c r="U215" s="233"/>
      <c r="V215" s="233"/>
      <c r="W215" s="222"/>
      <c r="X215" s="222"/>
      <c r="Y215" s="222"/>
      <c r="Z215" s="222"/>
      <c r="AA215" s="428"/>
      <c r="AB215" s="222"/>
      <c r="AC215" s="222"/>
      <c r="AD215" s="221"/>
      <c r="AE215" s="233"/>
      <c r="AF215" s="233"/>
    </row>
    <row r="216" spans="4:33" s="190" customFormat="1" ht="15" customHeight="1" x14ac:dyDescent="0.25">
      <c r="D216" s="222"/>
      <c r="E216" s="230"/>
      <c r="F216" s="222"/>
      <c r="G216" s="231"/>
      <c r="H216" s="231"/>
      <c r="I216" s="232"/>
      <c r="J216" s="222"/>
      <c r="K216" s="233"/>
      <c r="L216" s="234"/>
      <c r="M216" s="231"/>
      <c r="N216" s="233"/>
      <c r="O216" s="233"/>
      <c r="P216" s="222"/>
      <c r="Q216" s="222"/>
      <c r="R216" s="233"/>
      <c r="S216" s="233"/>
      <c r="T216" s="222"/>
      <c r="U216" s="233"/>
      <c r="V216" s="233"/>
      <c r="W216" s="222"/>
      <c r="X216" s="222"/>
      <c r="Y216" s="222"/>
      <c r="Z216" s="222"/>
      <c r="AA216" s="428"/>
      <c r="AB216" s="222"/>
      <c r="AC216" s="222"/>
      <c r="AD216" s="221"/>
      <c r="AE216" s="233"/>
      <c r="AF216" s="233"/>
    </row>
    <row r="217" spans="4:33" s="190" customFormat="1" ht="15" customHeight="1" x14ac:dyDescent="0.25">
      <c r="D217" s="222"/>
      <c r="E217" s="230"/>
      <c r="F217" s="222"/>
      <c r="G217" s="231"/>
      <c r="H217" s="231"/>
      <c r="I217" s="232"/>
      <c r="J217" s="222"/>
      <c r="K217" s="233"/>
      <c r="L217" s="234"/>
      <c r="M217" s="231"/>
      <c r="N217" s="233"/>
      <c r="O217" s="233"/>
      <c r="P217" s="222"/>
      <c r="Q217" s="222"/>
      <c r="R217" s="233"/>
      <c r="S217" s="233"/>
      <c r="T217" s="222"/>
      <c r="U217" s="233"/>
      <c r="V217" s="233"/>
      <c r="W217" s="222"/>
      <c r="X217" s="222"/>
      <c r="Y217" s="222"/>
      <c r="Z217" s="222"/>
      <c r="AA217" s="428"/>
      <c r="AB217" s="222"/>
      <c r="AC217" s="222"/>
      <c r="AD217" s="221"/>
      <c r="AE217" s="233"/>
      <c r="AF217" s="233"/>
    </row>
    <row r="218" spans="4:33" s="190" customFormat="1" ht="15" customHeight="1" x14ac:dyDescent="0.25">
      <c r="D218" s="222"/>
      <c r="E218" s="230"/>
      <c r="F218" s="222"/>
      <c r="G218" s="231"/>
      <c r="H218" s="231"/>
      <c r="I218" s="232"/>
      <c r="J218" s="222"/>
      <c r="K218" s="233"/>
      <c r="L218" s="234"/>
      <c r="M218" s="231"/>
      <c r="N218" s="233"/>
      <c r="O218" s="233"/>
      <c r="P218" s="222"/>
      <c r="Q218" s="222"/>
      <c r="R218" s="233"/>
      <c r="S218" s="233"/>
      <c r="T218" s="222"/>
      <c r="U218" s="233"/>
      <c r="V218" s="233"/>
      <c r="W218" s="222"/>
      <c r="X218" s="222"/>
      <c r="Y218" s="222"/>
      <c r="Z218" s="222"/>
      <c r="AA218" s="428"/>
      <c r="AB218" s="222"/>
      <c r="AC218" s="222"/>
      <c r="AD218" s="221"/>
      <c r="AE218" s="233"/>
      <c r="AF218" s="233"/>
    </row>
    <row r="219" spans="4:33" s="190" customFormat="1" ht="15" customHeight="1" x14ac:dyDescent="0.25">
      <c r="D219" s="222"/>
      <c r="E219" s="230"/>
      <c r="F219" s="222"/>
      <c r="G219" s="231"/>
      <c r="H219" s="231"/>
      <c r="I219" s="232"/>
      <c r="J219" s="222"/>
      <c r="K219" s="233"/>
      <c r="L219" s="234"/>
      <c r="M219" s="231"/>
      <c r="N219" s="233"/>
      <c r="O219" s="233"/>
      <c r="P219" s="222"/>
      <c r="Q219" s="222"/>
      <c r="R219" s="233"/>
      <c r="S219" s="233"/>
      <c r="T219" s="222"/>
      <c r="U219" s="233"/>
      <c r="V219" s="233"/>
      <c r="W219" s="222"/>
      <c r="X219" s="222"/>
      <c r="Y219" s="222"/>
      <c r="Z219" s="222"/>
      <c r="AA219" s="428"/>
      <c r="AB219" s="222"/>
      <c r="AC219" s="222"/>
      <c r="AD219" s="221"/>
      <c r="AE219" s="233"/>
      <c r="AF219" s="233"/>
    </row>
    <row r="220" spans="4:33" s="190" customFormat="1" ht="15" customHeight="1" x14ac:dyDescent="0.25">
      <c r="D220" s="222"/>
      <c r="E220" s="230"/>
      <c r="F220" s="222"/>
      <c r="G220" s="231"/>
      <c r="H220" s="231"/>
      <c r="I220" s="232"/>
      <c r="J220" s="222"/>
      <c r="K220" s="233"/>
      <c r="L220" s="234"/>
      <c r="M220" s="231"/>
      <c r="N220" s="233"/>
      <c r="O220" s="233"/>
      <c r="P220" s="222"/>
      <c r="Q220" s="222"/>
      <c r="R220" s="233"/>
      <c r="S220" s="233"/>
      <c r="T220" s="222"/>
      <c r="U220" s="233"/>
      <c r="V220" s="233"/>
      <c r="W220" s="222"/>
      <c r="X220" s="222"/>
      <c r="Y220" s="222"/>
      <c r="Z220" s="222"/>
      <c r="AA220" s="428"/>
      <c r="AB220" s="222"/>
      <c r="AC220" s="222"/>
      <c r="AD220" s="221"/>
      <c r="AE220" s="233"/>
      <c r="AF220" s="233"/>
    </row>
    <row r="221" spans="4:33" s="190" customFormat="1" ht="15" customHeight="1" x14ac:dyDescent="0.25">
      <c r="D221" s="222"/>
      <c r="E221" s="230"/>
      <c r="F221" s="222"/>
      <c r="G221" s="231"/>
      <c r="H221" s="231"/>
      <c r="I221" s="232"/>
      <c r="J221" s="222"/>
      <c r="K221" s="233"/>
      <c r="L221" s="234"/>
      <c r="M221" s="231"/>
      <c r="N221" s="233"/>
      <c r="O221" s="233"/>
      <c r="P221" s="222"/>
      <c r="Q221" s="222"/>
      <c r="R221" s="233"/>
      <c r="S221" s="233"/>
      <c r="T221" s="222"/>
      <c r="U221" s="233"/>
      <c r="V221" s="233"/>
      <c r="W221" s="222"/>
      <c r="X221" s="222"/>
      <c r="Y221" s="222"/>
      <c r="Z221" s="222"/>
      <c r="AA221" s="428"/>
      <c r="AB221" s="222"/>
      <c r="AC221" s="222"/>
      <c r="AD221" s="221"/>
      <c r="AE221" s="233"/>
      <c r="AF221" s="233"/>
    </row>
    <row r="222" spans="4:33" s="190" customFormat="1" ht="15" customHeight="1" x14ac:dyDescent="0.25">
      <c r="D222" s="222"/>
      <c r="E222" s="230"/>
      <c r="F222" s="222"/>
      <c r="G222" s="231"/>
      <c r="H222" s="231"/>
      <c r="I222" s="232"/>
      <c r="J222" s="222"/>
      <c r="K222" s="233"/>
      <c r="L222" s="234"/>
      <c r="M222" s="231"/>
      <c r="N222" s="233"/>
      <c r="O222" s="233"/>
      <c r="P222" s="222"/>
      <c r="Q222" s="222"/>
      <c r="R222" s="233"/>
      <c r="S222" s="233"/>
      <c r="T222" s="222"/>
      <c r="U222" s="233"/>
      <c r="V222" s="233"/>
      <c r="W222" s="222"/>
      <c r="X222" s="222"/>
      <c r="Y222" s="222"/>
      <c r="Z222" s="222"/>
      <c r="AA222" s="428"/>
      <c r="AB222" s="222"/>
      <c r="AC222" s="222"/>
      <c r="AD222" s="221"/>
      <c r="AE222" s="233"/>
      <c r="AF222" s="233"/>
    </row>
    <row r="223" spans="4:33" s="190" customFormat="1" ht="15" customHeight="1" x14ac:dyDescent="0.25">
      <c r="D223" s="222"/>
      <c r="E223" s="222"/>
      <c r="F223" s="230"/>
      <c r="G223" s="222"/>
      <c r="H223" s="231"/>
      <c r="I223" s="231"/>
      <c r="J223" s="232"/>
      <c r="K223" s="222"/>
      <c r="L223" s="233"/>
      <c r="M223" s="234"/>
      <c r="N223" s="231"/>
      <c r="O223" s="233"/>
      <c r="P223" s="233"/>
      <c r="Q223" s="233"/>
      <c r="R223" s="222"/>
      <c r="S223" s="233"/>
      <c r="T223" s="233"/>
      <c r="U223" s="222"/>
      <c r="V223" s="233"/>
      <c r="W223" s="233"/>
      <c r="X223" s="222"/>
      <c r="Y223" s="222"/>
      <c r="Z223" s="222"/>
      <c r="AA223" s="426"/>
      <c r="AB223" s="235"/>
      <c r="AC223" s="222"/>
      <c r="AD223" s="222"/>
      <c r="AE223" s="221"/>
      <c r="AF223" s="233"/>
      <c r="AG223" s="233"/>
    </row>
    <row r="224" spans="4:33" s="190" customFormat="1" ht="15" customHeight="1" x14ac:dyDescent="0.25">
      <c r="D224" s="222"/>
      <c r="E224" s="222"/>
      <c r="F224" s="230"/>
      <c r="G224" s="222"/>
      <c r="H224" s="231"/>
      <c r="I224" s="231"/>
      <c r="J224" s="232"/>
      <c r="K224" s="222"/>
      <c r="L224" s="233"/>
      <c r="M224" s="234"/>
      <c r="N224" s="231"/>
      <c r="O224" s="233"/>
      <c r="P224" s="233"/>
      <c r="Q224" s="233"/>
      <c r="R224" s="222"/>
      <c r="S224" s="233"/>
      <c r="T224" s="233"/>
      <c r="U224" s="222"/>
      <c r="V224" s="233"/>
      <c r="W224" s="233"/>
      <c r="X224" s="222"/>
      <c r="Y224" s="222"/>
      <c r="Z224" s="222"/>
      <c r="AA224" s="426"/>
      <c r="AB224" s="235"/>
      <c r="AC224" s="222"/>
      <c r="AD224" s="222"/>
      <c r="AE224" s="221"/>
      <c r="AF224" s="233"/>
      <c r="AG224" s="233"/>
    </row>
    <row r="225" spans="4:33" s="190" customFormat="1" ht="15" customHeight="1" x14ac:dyDescent="0.25">
      <c r="D225" s="222"/>
      <c r="E225" s="222"/>
      <c r="F225" s="230"/>
      <c r="G225" s="222"/>
      <c r="H225" s="231"/>
      <c r="I225" s="231"/>
      <c r="J225" s="232"/>
      <c r="K225" s="222"/>
      <c r="L225" s="233"/>
      <c r="M225" s="234"/>
      <c r="N225" s="231"/>
      <c r="O225" s="233"/>
      <c r="P225" s="233"/>
      <c r="Q225" s="233"/>
      <c r="R225" s="222"/>
      <c r="S225" s="233"/>
      <c r="T225" s="233"/>
      <c r="U225" s="222"/>
      <c r="V225" s="233"/>
      <c r="W225" s="233"/>
      <c r="X225" s="222"/>
      <c r="Y225" s="222"/>
      <c r="Z225" s="222"/>
      <c r="AA225" s="426"/>
      <c r="AB225" s="235"/>
      <c r="AC225" s="222"/>
      <c r="AD225" s="222"/>
      <c r="AE225" s="221"/>
      <c r="AF225" s="233"/>
      <c r="AG225" s="233"/>
    </row>
    <row r="226" spans="4:33" s="190" customFormat="1" ht="15" customHeight="1" x14ac:dyDescent="0.25">
      <c r="D226" s="222"/>
      <c r="E226" s="222"/>
      <c r="F226" s="230"/>
      <c r="G226" s="222"/>
      <c r="H226" s="231"/>
      <c r="I226" s="231"/>
      <c r="J226" s="232"/>
      <c r="K226" s="222"/>
      <c r="L226" s="233"/>
      <c r="M226" s="234"/>
      <c r="N226" s="231"/>
      <c r="O226" s="233"/>
      <c r="P226" s="233"/>
      <c r="Q226" s="233"/>
      <c r="R226" s="222"/>
      <c r="S226" s="233"/>
      <c r="T226" s="233"/>
      <c r="U226" s="222"/>
      <c r="V226" s="233"/>
      <c r="W226" s="233"/>
      <c r="X226" s="222"/>
      <c r="Y226" s="222"/>
      <c r="Z226" s="222"/>
      <c r="AA226" s="426"/>
      <c r="AB226" s="235"/>
      <c r="AC226" s="222"/>
      <c r="AD226" s="222"/>
      <c r="AE226" s="221"/>
      <c r="AF226" s="233"/>
      <c r="AG226" s="233"/>
    </row>
    <row r="227" spans="4:33" s="190" customFormat="1" ht="15" customHeight="1" x14ac:dyDescent="0.25">
      <c r="D227" s="222"/>
      <c r="E227" s="222"/>
      <c r="F227" s="230"/>
      <c r="G227" s="222"/>
      <c r="H227" s="231"/>
      <c r="I227" s="231"/>
      <c r="J227" s="232"/>
      <c r="K227" s="222"/>
      <c r="L227" s="233"/>
      <c r="M227" s="234"/>
      <c r="N227" s="231"/>
      <c r="O227" s="233"/>
      <c r="P227" s="233"/>
      <c r="Q227" s="233"/>
      <c r="R227" s="222"/>
      <c r="S227" s="233"/>
      <c r="T227" s="233"/>
      <c r="U227" s="222"/>
      <c r="V227" s="233"/>
      <c r="W227" s="233"/>
      <c r="X227" s="222"/>
      <c r="Y227" s="222"/>
      <c r="Z227" s="222"/>
      <c r="AA227" s="426"/>
      <c r="AB227" s="235"/>
      <c r="AC227" s="222"/>
      <c r="AD227" s="222"/>
      <c r="AE227" s="221"/>
      <c r="AF227" s="233"/>
      <c r="AG227" s="233"/>
    </row>
    <row r="228" spans="4:33" s="190" customFormat="1" ht="15" customHeight="1" x14ac:dyDescent="0.25">
      <c r="D228" s="222"/>
      <c r="E228" s="222"/>
      <c r="F228" s="230"/>
      <c r="G228" s="222"/>
      <c r="H228" s="231"/>
      <c r="I228" s="231"/>
      <c r="J228" s="232"/>
      <c r="K228" s="222"/>
      <c r="L228" s="233"/>
      <c r="M228" s="234"/>
      <c r="N228" s="231"/>
      <c r="O228" s="233"/>
      <c r="P228" s="233"/>
      <c r="Q228" s="233"/>
      <c r="R228" s="222"/>
      <c r="S228" s="233"/>
      <c r="T228" s="233"/>
      <c r="U228" s="222"/>
      <c r="V228" s="233"/>
      <c r="W228" s="233"/>
      <c r="X228" s="222"/>
      <c r="Y228" s="222"/>
      <c r="Z228" s="222"/>
      <c r="AA228" s="426"/>
      <c r="AB228" s="235"/>
      <c r="AC228" s="222"/>
      <c r="AD228" s="222"/>
      <c r="AE228" s="221"/>
      <c r="AF228" s="233"/>
      <c r="AG228" s="233"/>
    </row>
    <row r="229" spans="4:33" s="190" customFormat="1" ht="15" customHeight="1" x14ac:dyDescent="0.25">
      <c r="D229" s="222"/>
      <c r="E229" s="222"/>
      <c r="F229" s="230"/>
      <c r="G229" s="222"/>
      <c r="H229" s="231"/>
      <c r="I229" s="231"/>
      <c r="J229" s="232"/>
      <c r="K229" s="222"/>
      <c r="L229" s="233"/>
      <c r="M229" s="234"/>
      <c r="N229" s="231"/>
      <c r="O229" s="233"/>
      <c r="P229" s="233"/>
      <c r="Q229" s="233"/>
      <c r="R229" s="222"/>
      <c r="S229" s="233"/>
      <c r="T229" s="233"/>
      <c r="U229" s="222"/>
      <c r="V229" s="233"/>
      <c r="W229" s="233"/>
      <c r="X229" s="222"/>
      <c r="Y229" s="222"/>
      <c r="Z229" s="222"/>
      <c r="AA229" s="426"/>
      <c r="AB229" s="235"/>
      <c r="AC229" s="222"/>
      <c r="AD229" s="222"/>
      <c r="AE229" s="221"/>
      <c r="AF229" s="233"/>
      <c r="AG229" s="233"/>
    </row>
    <row r="230" spans="4:33" s="190" customFormat="1" ht="15" customHeight="1" x14ac:dyDescent="0.25">
      <c r="D230" s="222"/>
      <c r="E230" s="222"/>
      <c r="F230" s="230"/>
      <c r="G230" s="222"/>
      <c r="H230" s="231"/>
      <c r="I230" s="231"/>
      <c r="J230" s="232"/>
      <c r="K230" s="222"/>
      <c r="L230" s="233"/>
      <c r="M230" s="234"/>
      <c r="N230" s="231"/>
      <c r="O230" s="233"/>
      <c r="P230" s="233"/>
      <c r="Q230" s="233"/>
      <c r="R230" s="222"/>
      <c r="S230" s="233"/>
      <c r="T230" s="233"/>
      <c r="U230" s="222"/>
      <c r="V230" s="233"/>
      <c r="W230" s="233"/>
      <c r="X230" s="222"/>
      <c r="Y230" s="222"/>
      <c r="Z230" s="222"/>
      <c r="AA230" s="426"/>
      <c r="AB230" s="235"/>
      <c r="AC230" s="222"/>
      <c r="AD230" s="222"/>
      <c r="AE230" s="221"/>
      <c r="AF230" s="233"/>
      <c r="AG230" s="233"/>
    </row>
    <row r="231" spans="4:33" s="190" customFormat="1" ht="15" customHeight="1" x14ac:dyDescent="0.25">
      <c r="D231" s="222"/>
      <c r="E231" s="222"/>
      <c r="F231" s="230"/>
      <c r="G231" s="222"/>
      <c r="H231" s="231"/>
      <c r="I231" s="231"/>
      <c r="J231" s="232"/>
      <c r="K231" s="222"/>
      <c r="L231" s="233"/>
      <c r="M231" s="234"/>
      <c r="N231" s="231"/>
      <c r="O231" s="233"/>
      <c r="P231" s="233"/>
      <c r="Q231" s="233"/>
      <c r="R231" s="222"/>
      <c r="S231" s="233"/>
      <c r="T231" s="233"/>
      <c r="U231" s="222"/>
      <c r="V231" s="233"/>
      <c r="W231" s="233"/>
      <c r="X231" s="222"/>
      <c r="Y231" s="222"/>
      <c r="Z231" s="222"/>
      <c r="AA231" s="426"/>
      <c r="AB231" s="235"/>
      <c r="AC231" s="222"/>
      <c r="AD231" s="222"/>
      <c r="AE231" s="221"/>
      <c r="AF231" s="233"/>
      <c r="AG231" s="233"/>
    </row>
    <row r="232" spans="4:33" s="190" customFormat="1" ht="15" customHeight="1" x14ac:dyDescent="0.25">
      <c r="D232" s="222"/>
      <c r="E232" s="222"/>
      <c r="F232" s="230"/>
      <c r="G232" s="222"/>
      <c r="H232" s="231"/>
      <c r="I232" s="231"/>
      <c r="J232" s="232"/>
      <c r="K232" s="222"/>
      <c r="L232" s="233"/>
      <c r="M232" s="234"/>
      <c r="N232" s="231"/>
      <c r="O232" s="233"/>
      <c r="P232" s="233"/>
      <c r="Q232" s="233"/>
      <c r="R232" s="222"/>
      <c r="S232" s="233"/>
      <c r="T232" s="233"/>
      <c r="U232" s="222"/>
      <c r="V232" s="233"/>
      <c r="W232" s="233"/>
      <c r="X232" s="222"/>
      <c r="Y232" s="222"/>
      <c r="Z232" s="222"/>
      <c r="AA232" s="426"/>
      <c r="AB232" s="235"/>
      <c r="AC232" s="222"/>
      <c r="AD232" s="222"/>
      <c r="AE232" s="221"/>
      <c r="AF232" s="233"/>
      <c r="AG232" s="233"/>
    </row>
    <row r="233" spans="4:33" s="190" customFormat="1" ht="15" customHeight="1" x14ac:dyDescent="0.25">
      <c r="D233" s="222"/>
      <c r="E233" s="222"/>
      <c r="F233" s="230"/>
      <c r="G233" s="222"/>
      <c r="H233" s="231"/>
      <c r="I233" s="231"/>
      <c r="J233" s="232"/>
      <c r="K233" s="222"/>
      <c r="L233" s="233"/>
      <c r="M233" s="234"/>
      <c r="N233" s="231"/>
      <c r="O233" s="233"/>
      <c r="P233" s="233"/>
      <c r="Q233" s="233"/>
      <c r="R233" s="222"/>
      <c r="S233" s="233"/>
      <c r="T233" s="233"/>
      <c r="U233" s="222"/>
      <c r="V233" s="233"/>
      <c r="W233" s="233"/>
      <c r="X233" s="222"/>
      <c r="Y233" s="222"/>
      <c r="Z233" s="222"/>
      <c r="AA233" s="426"/>
      <c r="AB233" s="235"/>
      <c r="AC233" s="222"/>
      <c r="AD233" s="222"/>
      <c r="AE233" s="221"/>
      <c r="AF233" s="233"/>
      <c r="AG233" s="233"/>
    </row>
    <row r="234" spans="4:33" s="190" customFormat="1" ht="15" customHeight="1" x14ac:dyDescent="0.25">
      <c r="D234" s="222"/>
      <c r="E234" s="222"/>
      <c r="F234" s="230"/>
      <c r="G234" s="222"/>
      <c r="H234" s="231"/>
      <c r="I234" s="231"/>
      <c r="J234" s="232"/>
      <c r="K234" s="222"/>
      <c r="L234" s="233"/>
      <c r="M234" s="234"/>
      <c r="N234" s="231"/>
      <c r="O234" s="233"/>
      <c r="P234" s="233"/>
      <c r="Q234" s="233"/>
      <c r="R234" s="222"/>
      <c r="S234" s="233"/>
      <c r="T234" s="233"/>
      <c r="U234" s="222"/>
      <c r="V234" s="233"/>
      <c r="W234" s="233"/>
      <c r="X234" s="222"/>
      <c r="Y234" s="222"/>
      <c r="Z234" s="222"/>
      <c r="AA234" s="426"/>
      <c r="AB234" s="235"/>
      <c r="AC234" s="222"/>
      <c r="AD234" s="222"/>
      <c r="AE234" s="221"/>
      <c r="AF234" s="233"/>
      <c r="AG234" s="233"/>
    </row>
    <row r="235" spans="4:33" s="190" customFormat="1" ht="15" customHeight="1" x14ac:dyDescent="0.25">
      <c r="D235" s="222"/>
      <c r="E235" s="222"/>
      <c r="F235" s="230"/>
      <c r="G235" s="222"/>
      <c r="H235" s="231"/>
      <c r="I235" s="231"/>
      <c r="J235" s="232"/>
      <c r="K235" s="222"/>
      <c r="L235" s="233"/>
      <c r="M235" s="234"/>
      <c r="N235" s="231"/>
      <c r="O235" s="233"/>
      <c r="P235" s="233"/>
      <c r="Q235" s="233"/>
      <c r="R235" s="222"/>
      <c r="S235" s="233"/>
      <c r="T235" s="233"/>
      <c r="U235" s="222"/>
      <c r="V235" s="233"/>
      <c r="W235" s="233"/>
      <c r="X235" s="222"/>
      <c r="Y235" s="222"/>
      <c r="Z235" s="222"/>
      <c r="AA235" s="426"/>
      <c r="AB235" s="235"/>
      <c r="AC235" s="222"/>
      <c r="AD235" s="222"/>
      <c r="AE235" s="221"/>
      <c r="AF235" s="233"/>
      <c r="AG235" s="233"/>
    </row>
    <row r="236" spans="4:33" s="190" customFormat="1" ht="15" customHeight="1" x14ac:dyDescent="0.25">
      <c r="D236" s="222"/>
      <c r="E236" s="222"/>
      <c r="F236" s="230"/>
      <c r="G236" s="222"/>
      <c r="H236" s="231"/>
      <c r="I236" s="231"/>
      <c r="J236" s="232"/>
      <c r="K236" s="222"/>
      <c r="L236" s="233"/>
      <c r="M236" s="234"/>
      <c r="N236" s="231"/>
      <c r="O236" s="233"/>
      <c r="P236" s="233"/>
      <c r="Q236" s="233"/>
      <c r="R236" s="222"/>
      <c r="S236" s="233"/>
      <c r="T236" s="233"/>
      <c r="U236" s="222"/>
      <c r="V236" s="233"/>
      <c r="W236" s="233"/>
      <c r="X236" s="222"/>
      <c r="Y236" s="222"/>
      <c r="Z236" s="222"/>
      <c r="AA236" s="426"/>
      <c r="AB236" s="235"/>
      <c r="AC236" s="222"/>
      <c r="AD236" s="222"/>
      <c r="AE236" s="221"/>
      <c r="AF236" s="233"/>
      <c r="AG236" s="233"/>
    </row>
    <row r="237" spans="4:33" s="190" customFormat="1" ht="15" customHeight="1" x14ac:dyDescent="0.25">
      <c r="D237" s="222"/>
      <c r="E237" s="222"/>
      <c r="F237" s="230"/>
      <c r="G237" s="222"/>
      <c r="H237" s="231"/>
      <c r="I237" s="231"/>
      <c r="J237" s="232"/>
      <c r="K237" s="222"/>
      <c r="L237" s="233"/>
      <c r="M237" s="234"/>
      <c r="N237" s="231"/>
      <c r="O237" s="233"/>
      <c r="P237" s="233"/>
      <c r="Q237" s="233"/>
      <c r="R237" s="222"/>
      <c r="S237" s="233"/>
      <c r="T237" s="233"/>
      <c r="U237" s="222"/>
      <c r="V237" s="233"/>
      <c r="W237" s="233"/>
      <c r="X237" s="222"/>
      <c r="Y237" s="222"/>
      <c r="Z237" s="222"/>
      <c r="AA237" s="426"/>
      <c r="AB237" s="235"/>
      <c r="AC237" s="222"/>
      <c r="AD237" s="222"/>
      <c r="AE237" s="221"/>
      <c r="AF237" s="233"/>
      <c r="AG237" s="233"/>
    </row>
    <row r="238" spans="4:33" s="190" customFormat="1" ht="15" customHeight="1" x14ac:dyDescent="0.25">
      <c r="D238" s="222"/>
      <c r="E238" s="222"/>
      <c r="F238" s="230"/>
      <c r="G238" s="222"/>
      <c r="H238" s="231"/>
      <c r="I238" s="231"/>
      <c r="J238" s="232"/>
      <c r="K238" s="222"/>
      <c r="L238" s="233"/>
      <c r="M238" s="234"/>
      <c r="N238" s="231"/>
      <c r="O238" s="233"/>
      <c r="P238" s="233"/>
      <c r="Q238" s="233"/>
      <c r="R238" s="222"/>
      <c r="S238" s="233"/>
      <c r="T238" s="233"/>
      <c r="U238" s="222"/>
      <c r="V238" s="233"/>
      <c r="W238" s="233"/>
      <c r="X238" s="222"/>
      <c r="Y238" s="222"/>
      <c r="Z238" s="222"/>
      <c r="AA238" s="426"/>
      <c r="AB238" s="235"/>
      <c r="AC238" s="222"/>
      <c r="AD238" s="222"/>
      <c r="AE238" s="221"/>
      <c r="AF238" s="233"/>
      <c r="AG238" s="233"/>
    </row>
    <row r="239" spans="4:33" s="190" customFormat="1" ht="15" customHeight="1" x14ac:dyDescent="0.25">
      <c r="D239" s="222"/>
      <c r="E239" s="222"/>
      <c r="F239" s="230"/>
      <c r="G239" s="222"/>
      <c r="H239" s="231"/>
      <c r="I239" s="231"/>
      <c r="J239" s="232"/>
      <c r="K239" s="222"/>
      <c r="L239" s="233"/>
      <c r="M239" s="234"/>
      <c r="N239" s="231"/>
      <c r="O239" s="233"/>
      <c r="P239" s="233"/>
      <c r="Q239" s="233"/>
      <c r="R239" s="222"/>
      <c r="S239" s="233"/>
      <c r="T239" s="233"/>
      <c r="U239" s="222"/>
      <c r="V239" s="233"/>
      <c r="W239" s="233"/>
      <c r="X239" s="222"/>
      <c r="Y239" s="222"/>
      <c r="Z239" s="222"/>
      <c r="AA239" s="426"/>
      <c r="AB239" s="235"/>
      <c r="AC239" s="222"/>
      <c r="AD239" s="222"/>
      <c r="AE239" s="221"/>
      <c r="AF239" s="233"/>
      <c r="AG239" s="233"/>
    </row>
    <row r="240" spans="4:33" s="190" customFormat="1" ht="15" customHeight="1" x14ac:dyDescent="0.25">
      <c r="D240" s="222"/>
      <c r="E240" s="222"/>
      <c r="F240" s="230"/>
      <c r="G240" s="222"/>
      <c r="H240" s="231"/>
      <c r="I240" s="231"/>
      <c r="J240" s="232"/>
      <c r="K240" s="222"/>
      <c r="L240" s="233"/>
      <c r="M240" s="234"/>
      <c r="N240" s="231"/>
      <c r="O240" s="233"/>
      <c r="P240" s="233"/>
      <c r="Q240" s="233"/>
      <c r="R240" s="222"/>
      <c r="S240" s="233"/>
      <c r="T240" s="233"/>
      <c r="U240" s="222"/>
      <c r="V240" s="233"/>
      <c r="W240" s="233"/>
      <c r="X240" s="222"/>
      <c r="Y240" s="222"/>
      <c r="Z240" s="222"/>
      <c r="AA240" s="426"/>
      <c r="AB240" s="235"/>
      <c r="AC240" s="222"/>
      <c r="AD240" s="222"/>
      <c r="AE240" s="221"/>
      <c r="AF240" s="233"/>
      <c r="AG240" s="233"/>
    </row>
    <row r="241" spans="1:33" s="190" customFormat="1" ht="15" customHeight="1" x14ac:dyDescent="0.25">
      <c r="D241" s="222"/>
      <c r="E241" s="222"/>
      <c r="F241" s="230"/>
      <c r="G241" s="222"/>
      <c r="H241" s="231"/>
      <c r="I241" s="231"/>
      <c r="J241" s="232"/>
      <c r="K241" s="222"/>
      <c r="L241" s="233"/>
      <c r="M241" s="234"/>
      <c r="N241" s="231"/>
      <c r="O241" s="233"/>
      <c r="P241" s="233"/>
      <c r="Q241" s="233"/>
      <c r="R241" s="222"/>
      <c r="S241" s="233"/>
      <c r="T241" s="233"/>
      <c r="U241" s="222"/>
      <c r="V241" s="233"/>
      <c r="W241" s="233"/>
      <c r="X241" s="222"/>
      <c r="Y241" s="222"/>
      <c r="Z241" s="222"/>
      <c r="AA241" s="426"/>
      <c r="AB241" s="235"/>
      <c r="AC241" s="222"/>
      <c r="AD241" s="222"/>
      <c r="AE241" s="221"/>
      <c r="AF241" s="233"/>
      <c r="AG241" s="233"/>
    </row>
    <row r="242" spans="1:33" s="190" customFormat="1" ht="15" customHeight="1" x14ac:dyDescent="0.25">
      <c r="D242" s="222"/>
      <c r="E242" s="222"/>
      <c r="F242" s="230"/>
      <c r="G242" s="222"/>
      <c r="H242" s="231"/>
      <c r="I242" s="231"/>
      <c r="J242" s="232"/>
      <c r="K242" s="222"/>
      <c r="L242" s="233"/>
      <c r="M242" s="234"/>
      <c r="N242" s="231"/>
      <c r="O242" s="233"/>
      <c r="P242" s="233"/>
      <c r="Q242" s="233"/>
      <c r="R242" s="222"/>
      <c r="S242" s="233"/>
      <c r="T242" s="233"/>
      <c r="U242" s="222"/>
      <c r="V242" s="233"/>
      <c r="W242" s="233"/>
      <c r="X242" s="222"/>
      <c r="Y242" s="222"/>
      <c r="Z242" s="222"/>
      <c r="AA242" s="426"/>
      <c r="AB242" s="235"/>
      <c r="AC242" s="222"/>
      <c r="AD242" s="222"/>
      <c r="AE242" s="221"/>
      <c r="AF242" s="233"/>
      <c r="AG242" s="233"/>
    </row>
    <row r="243" spans="1:33" s="190" customFormat="1" ht="15" customHeight="1" x14ac:dyDescent="0.25">
      <c r="D243" s="222"/>
      <c r="E243" s="222"/>
      <c r="F243" s="230"/>
      <c r="G243" s="222"/>
      <c r="H243" s="231"/>
      <c r="I243" s="231"/>
      <c r="J243" s="232"/>
      <c r="K243" s="222"/>
      <c r="L243" s="233"/>
      <c r="M243" s="234"/>
      <c r="N243" s="231"/>
      <c r="O243" s="233"/>
      <c r="P243" s="233"/>
      <c r="Q243" s="233"/>
      <c r="R243" s="222"/>
      <c r="S243" s="233"/>
      <c r="T243" s="233"/>
      <c r="U243" s="222"/>
      <c r="V243" s="233"/>
      <c r="W243" s="233"/>
      <c r="X243" s="222"/>
      <c r="Y243" s="222"/>
      <c r="Z243" s="222"/>
      <c r="AA243" s="426"/>
      <c r="AB243" s="235"/>
      <c r="AC243" s="222"/>
      <c r="AD243" s="222"/>
      <c r="AE243" s="221"/>
      <c r="AF243" s="233"/>
      <c r="AG243" s="233"/>
    </row>
    <row r="244" spans="1:33" s="190" customFormat="1" ht="15" customHeight="1" x14ac:dyDescent="0.25">
      <c r="D244" s="222"/>
      <c r="E244" s="222"/>
      <c r="F244" s="230"/>
      <c r="G244" s="222"/>
      <c r="H244" s="231"/>
      <c r="I244" s="231"/>
      <c r="J244" s="232"/>
      <c r="K244" s="222"/>
      <c r="L244" s="233"/>
      <c r="M244" s="234"/>
      <c r="N244" s="231"/>
      <c r="O244" s="233"/>
      <c r="P244" s="233"/>
      <c r="Q244" s="233"/>
      <c r="R244" s="222"/>
      <c r="S244" s="233"/>
      <c r="T244" s="233"/>
      <c r="U244" s="222"/>
      <c r="V244" s="233"/>
      <c r="W244" s="233"/>
      <c r="X244" s="222"/>
      <c r="Y244" s="222"/>
      <c r="Z244" s="222"/>
      <c r="AA244" s="426"/>
      <c r="AB244" s="235"/>
      <c r="AC244" s="222"/>
      <c r="AD244" s="222"/>
      <c r="AE244" s="221"/>
      <c r="AF244" s="233"/>
      <c r="AG244" s="233"/>
    </row>
    <row r="245" spans="1:33" s="190" customFormat="1" ht="15" customHeight="1" x14ac:dyDescent="0.25">
      <c r="D245" s="222"/>
      <c r="E245" s="222"/>
      <c r="F245" s="230"/>
      <c r="G245" s="222"/>
      <c r="H245" s="231"/>
      <c r="I245" s="231"/>
      <c r="J245" s="232"/>
      <c r="K245" s="222"/>
      <c r="L245" s="233"/>
      <c r="M245" s="234"/>
      <c r="N245" s="231"/>
      <c r="O245" s="233"/>
      <c r="P245" s="233"/>
      <c r="Q245" s="233"/>
      <c r="R245" s="222"/>
      <c r="S245" s="233"/>
      <c r="T245" s="233"/>
      <c r="U245" s="222"/>
      <c r="V245" s="233"/>
      <c r="W245" s="233"/>
      <c r="X245" s="222"/>
      <c r="Y245" s="222"/>
      <c r="Z245" s="222"/>
      <c r="AA245" s="426"/>
      <c r="AB245" s="235"/>
      <c r="AC245" s="222"/>
      <c r="AD245" s="222"/>
      <c r="AE245" s="221"/>
      <c r="AF245" s="233"/>
      <c r="AG245" s="233"/>
    </row>
    <row r="246" spans="1:33" s="190" customFormat="1" ht="15" customHeight="1" x14ac:dyDescent="0.25">
      <c r="D246" s="222"/>
      <c r="E246" s="222"/>
      <c r="F246" s="230"/>
      <c r="G246" s="222"/>
      <c r="H246" s="231"/>
      <c r="I246" s="231"/>
      <c r="J246" s="232"/>
      <c r="K246" s="222"/>
      <c r="L246" s="233"/>
      <c r="M246" s="234"/>
      <c r="N246" s="231"/>
      <c r="O246" s="233"/>
      <c r="P246" s="233"/>
      <c r="Q246" s="233"/>
      <c r="R246" s="222"/>
      <c r="S246" s="233"/>
      <c r="T246" s="233"/>
      <c r="U246" s="222"/>
      <c r="V246" s="233"/>
      <c r="W246" s="233"/>
      <c r="X246" s="222"/>
      <c r="Y246" s="222"/>
      <c r="Z246" s="222"/>
      <c r="AA246" s="426"/>
      <c r="AB246" s="235"/>
      <c r="AC246" s="222"/>
      <c r="AD246" s="222"/>
      <c r="AE246" s="221"/>
      <c r="AF246" s="233"/>
      <c r="AG246" s="233"/>
    </row>
    <row r="247" spans="1:33" s="190" customFormat="1" ht="15" customHeight="1" x14ac:dyDescent="0.25">
      <c r="D247" s="222"/>
      <c r="E247" s="222"/>
      <c r="F247" s="230"/>
      <c r="G247" s="222"/>
      <c r="H247" s="231"/>
      <c r="I247" s="231"/>
      <c r="J247" s="232"/>
      <c r="K247" s="222"/>
      <c r="L247" s="233"/>
      <c r="M247" s="234"/>
      <c r="N247" s="231"/>
      <c r="O247" s="233"/>
      <c r="P247" s="233"/>
      <c r="Q247" s="233"/>
      <c r="R247" s="222"/>
      <c r="S247" s="233"/>
      <c r="T247" s="233"/>
      <c r="U247" s="222"/>
      <c r="V247" s="233"/>
      <c r="W247" s="233"/>
      <c r="X247" s="222"/>
      <c r="Y247" s="222"/>
      <c r="Z247" s="222"/>
      <c r="AA247" s="426"/>
      <c r="AB247" s="235"/>
      <c r="AC247" s="222"/>
      <c r="AD247" s="222"/>
      <c r="AE247" s="221"/>
      <c r="AF247" s="233"/>
      <c r="AG247" s="233"/>
    </row>
    <row r="248" spans="1:33" s="190" customFormat="1" ht="15" customHeight="1" x14ac:dyDescent="0.25">
      <c r="D248" s="222"/>
      <c r="E248" s="222"/>
      <c r="F248" s="230"/>
      <c r="G248" s="222"/>
      <c r="H248" s="231"/>
      <c r="I248" s="231"/>
      <c r="J248" s="232"/>
      <c r="K248" s="222"/>
      <c r="L248" s="233"/>
      <c r="M248" s="234"/>
      <c r="N248" s="231"/>
      <c r="O248" s="233"/>
      <c r="P248" s="233"/>
      <c r="Q248" s="233"/>
      <c r="R248" s="222"/>
      <c r="S248" s="233"/>
      <c r="T248" s="233"/>
      <c r="U248" s="222"/>
      <c r="V248" s="233"/>
      <c r="W248" s="233"/>
      <c r="X248" s="222"/>
      <c r="Y248" s="222"/>
      <c r="Z248" s="222"/>
      <c r="AA248" s="426"/>
      <c r="AB248" s="235"/>
      <c r="AC248" s="222"/>
      <c r="AD248" s="222"/>
      <c r="AE248" s="221"/>
      <c r="AF248" s="233"/>
      <c r="AG248" s="233"/>
    </row>
    <row r="249" spans="1:33" s="190" customFormat="1" ht="15" customHeight="1" x14ac:dyDescent="0.25">
      <c r="D249" s="222"/>
      <c r="E249" s="222"/>
      <c r="F249" s="230"/>
      <c r="G249" s="222"/>
      <c r="H249" s="231"/>
      <c r="I249" s="231"/>
      <c r="J249" s="232"/>
      <c r="K249" s="222"/>
      <c r="L249" s="233"/>
      <c r="M249" s="234"/>
      <c r="N249" s="231"/>
      <c r="O249" s="233"/>
      <c r="P249" s="233"/>
      <c r="Q249" s="233"/>
      <c r="R249" s="222"/>
      <c r="S249" s="233"/>
      <c r="T249" s="233"/>
      <c r="U249" s="222"/>
      <c r="V249" s="233"/>
      <c r="W249" s="233"/>
      <c r="X249" s="222"/>
      <c r="Y249" s="222"/>
      <c r="Z249" s="222"/>
      <c r="AA249" s="426"/>
      <c r="AB249" s="235"/>
      <c r="AC249" s="222"/>
      <c r="AD249" s="222"/>
      <c r="AE249" s="221"/>
      <c r="AF249" s="233"/>
      <c r="AG249" s="233"/>
    </row>
    <row r="250" spans="1:33" s="213" customFormat="1" ht="15.75" customHeight="1" x14ac:dyDescent="0.2">
      <c r="A250" s="203"/>
      <c r="B250" s="203"/>
      <c r="C250" s="203"/>
      <c r="D250" s="204"/>
      <c r="E250" s="204"/>
      <c r="F250" s="205"/>
      <c r="G250" s="206"/>
      <c r="H250" s="206"/>
      <c r="I250" s="206"/>
      <c r="J250" s="207"/>
      <c r="K250" s="206"/>
      <c r="L250" s="208"/>
      <c r="M250" s="209">
        <f>SUM(M4:M80)</f>
        <v>995650.07000000007</v>
      </c>
      <c r="N250" s="206"/>
      <c r="O250" s="210"/>
      <c r="P250" s="210"/>
      <c r="Q250" s="210"/>
      <c r="R250" s="211"/>
      <c r="S250" s="212"/>
      <c r="T250" s="212">
        <f>SUM(T4:T80)</f>
        <v>995650.07000000007</v>
      </c>
      <c r="U250" s="211"/>
      <c r="V250" s="212"/>
      <c r="W250" s="212">
        <f>SUM(W4:W80)</f>
        <v>148660.42000000001</v>
      </c>
      <c r="X250" s="212"/>
      <c r="Y250" s="212"/>
      <c r="Z250" s="212">
        <f>SUM(Z4:Z80)</f>
        <v>0</v>
      </c>
      <c r="AA250" s="429"/>
      <c r="AB250" s="212"/>
      <c r="AC250" s="212"/>
      <c r="AD250" s="212"/>
      <c r="AE250" s="211"/>
      <c r="AF250" s="212"/>
      <c r="AG250" s="212">
        <f>SUM(AG4:AG80)</f>
        <v>846989.65</v>
      </c>
    </row>
    <row r="251" spans="1:33" s="213" customFormat="1" ht="6" customHeight="1" x14ac:dyDescent="0.2">
      <c r="A251" s="203"/>
      <c r="B251" s="203"/>
      <c r="C251" s="203"/>
      <c r="D251" s="211"/>
      <c r="E251" s="211"/>
      <c r="F251" s="214"/>
      <c r="G251" s="215"/>
      <c r="H251" s="215"/>
      <c r="I251" s="215"/>
      <c r="J251" s="216"/>
      <c r="K251" s="215"/>
      <c r="L251" s="217"/>
      <c r="M251" s="218"/>
      <c r="N251" s="215"/>
      <c r="O251" s="212"/>
      <c r="P251" s="212"/>
      <c r="Q251" s="212"/>
      <c r="R251" s="211"/>
      <c r="S251" s="212"/>
      <c r="T251" s="212"/>
      <c r="U251" s="211"/>
      <c r="V251" s="212"/>
      <c r="W251" s="212"/>
      <c r="X251" s="211"/>
      <c r="Y251" s="211"/>
      <c r="Z251" s="211"/>
      <c r="AA251" s="430"/>
      <c r="AB251" s="219"/>
      <c r="AC251" s="211"/>
      <c r="AD251" s="211"/>
      <c r="AE251" s="211"/>
      <c r="AF251" s="212"/>
      <c r="AG251" s="212"/>
    </row>
    <row r="252" spans="1:33" s="213" customFormat="1" ht="15.75" hidden="1" customHeight="1" x14ac:dyDescent="0.2">
      <c r="A252" s="203"/>
      <c r="B252" s="203"/>
      <c r="C252" s="203"/>
      <c r="D252" s="211"/>
      <c r="E252" s="211"/>
      <c r="F252" s="214"/>
      <c r="G252" s="215"/>
      <c r="H252" s="215"/>
      <c r="I252" s="215"/>
      <c r="J252" s="216"/>
      <c r="K252" s="215"/>
      <c r="L252" s="217"/>
      <c r="M252" s="218"/>
      <c r="N252" s="215"/>
      <c r="O252" s="212"/>
      <c r="P252" s="212"/>
      <c r="Q252" s="212"/>
      <c r="R252" s="211"/>
      <c r="S252" s="212"/>
      <c r="T252" s="212"/>
      <c r="U252" s="211"/>
      <c r="V252" s="212"/>
      <c r="W252" s="212"/>
      <c r="X252" s="211"/>
      <c r="Y252" s="211"/>
      <c r="Z252" s="211"/>
      <c r="AA252" s="430"/>
      <c r="AB252" s="219"/>
      <c r="AC252" s="211"/>
      <c r="AD252" s="211"/>
      <c r="AE252" s="211"/>
      <c r="AF252" s="212"/>
      <c r="AG252" s="212"/>
    </row>
    <row r="253" spans="1:33" s="213" customFormat="1" ht="15.75" customHeight="1" x14ac:dyDescent="0.2">
      <c r="A253" s="203"/>
      <c r="B253" s="203"/>
      <c r="C253" s="203"/>
      <c r="D253" s="211"/>
      <c r="E253" s="211"/>
      <c r="F253" s="214"/>
      <c r="G253" s="215"/>
      <c r="H253" s="215"/>
      <c r="I253" s="215"/>
      <c r="J253" s="216"/>
      <c r="K253" s="215"/>
      <c r="L253" s="217"/>
      <c r="M253" s="218"/>
      <c r="N253" s="215"/>
      <c r="O253" s="212"/>
      <c r="P253" s="212"/>
      <c r="Q253" s="212"/>
      <c r="R253" s="211"/>
      <c r="S253" s="212"/>
      <c r="T253" s="212"/>
      <c r="U253" s="211"/>
      <c r="V253" s="212"/>
      <c r="W253" s="212"/>
      <c r="X253" s="211"/>
      <c r="Y253" s="211"/>
      <c r="Z253" s="211"/>
      <c r="AA253" s="430"/>
      <c r="AB253" s="219"/>
      <c r="AC253" s="211"/>
      <c r="AD253" s="211"/>
      <c r="AE253" s="211"/>
      <c r="AF253" s="212"/>
      <c r="AG253" s="212">
        <f>T250-W250</f>
        <v>846989.65</v>
      </c>
    </row>
    <row r="254" spans="1:33" s="213" customFormat="1" ht="15.75" customHeight="1" x14ac:dyDescent="0.2">
      <c r="A254" s="203"/>
      <c r="B254" s="203"/>
      <c r="C254" s="203"/>
      <c r="D254" s="211"/>
      <c r="E254" s="211"/>
      <c r="F254" s="214"/>
      <c r="G254" s="215"/>
      <c r="H254" s="215"/>
      <c r="I254" s="215"/>
      <c r="J254" s="216"/>
      <c r="K254" s="215"/>
      <c r="L254" s="217"/>
      <c r="M254" s="218"/>
      <c r="N254" s="215"/>
      <c r="O254" s="212"/>
      <c r="P254" s="212"/>
      <c r="Q254" s="212"/>
      <c r="R254" s="211"/>
      <c r="S254" s="212"/>
      <c r="T254" s="212"/>
      <c r="U254" s="211"/>
      <c r="V254" s="212"/>
      <c r="W254" s="212"/>
      <c r="X254" s="211"/>
      <c r="Y254" s="211"/>
      <c r="Z254" s="211"/>
      <c r="AA254" s="430"/>
      <c r="AB254" s="219"/>
      <c r="AC254" s="211"/>
      <c r="AD254" s="211"/>
      <c r="AE254" s="211"/>
      <c r="AF254" s="212"/>
      <c r="AG254" s="212"/>
    </row>
    <row r="255" spans="1:33" s="213" customFormat="1" ht="15.75" customHeight="1" x14ac:dyDescent="0.2">
      <c r="A255" s="203"/>
      <c r="B255" s="203"/>
      <c r="C255" s="203"/>
      <c r="D255" s="211"/>
      <c r="E255" s="211"/>
      <c r="F255" s="214"/>
      <c r="G255" s="215"/>
      <c r="H255" s="215"/>
      <c r="I255" s="215"/>
      <c r="J255" s="216"/>
      <c r="K255" s="215"/>
      <c r="L255" s="217"/>
      <c r="M255" s="218"/>
      <c r="N255" s="215"/>
      <c r="O255" s="212"/>
      <c r="P255" s="212"/>
      <c r="Q255" s="212"/>
      <c r="R255" s="211"/>
      <c r="S255" s="212"/>
      <c r="T255" s="220" t="s">
        <v>566</v>
      </c>
      <c r="U255" s="220"/>
      <c r="V255" s="220"/>
      <c r="W255" s="220"/>
      <c r="X255" s="221"/>
      <c r="Y255" s="222"/>
      <c r="Z255" s="222"/>
      <c r="AA255" s="426"/>
      <c r="AB255" s="220" t="s">
        <v>567</v>
      </c>
      <c r="AC255" s="223"/>
      <c r="AD255" s="224"/>
      <c r="AE255" s="225"/>
      <c r="AF255" s="224"/>
      <c r="AG255" s="226"/>
    </row>
    <row r="256" spans="1:33" s="213" customFormat="1" ht="15.75" customHeight="1" x14ac:dyDescent="0.2">
      <c r="A256" s="203"/>
      <c r="B256" s="203"/>
      <c r="C256" s="203"/>
      <c r="D256" s="211"/>
      <c r="E256" s="211"/>
      <c r="F256" s="214"/>
      <c r="G256" s="215"/>
      <c r="H256" s="215"/>
      <c r="I256" s="215"/>
      <c r="J256" s="216"/>
      <c r="K256" s="215"/>
      <c r="L256" s="217"/>
      <c r="M256" s="218"/>
      <c r="N256" s="215"/>
      <c r="O256" s="212"/>
      <c r="P256" s="212"/>
      <c r="Q256" s="212"/>
      <c r="R256" s="211"/>
      <c r="S256" s="212"/>
      <c r="T256" s="220"/>
      <c r="U256" s="220"/>
      <c r="V256" s="220"/>
      <c r="W256" s="220"/>
      <c r="X256" s="221"/>
      <c r="Y256" s="222"/>
      <c r="Z256" s="222"/>
      <c r="AA256" s="426"/>
      <c r="AB256" s="220"/>
      <c r="AC256" s="224"/>
      <c r="AD256" s="224"/>
      <c r="AE256" s="225"/>
      <c r="AF256" s="224"/>
      <c r="AG256" s="224"/>
    </row>
    <row r="257" spans="1:33" s="213" customFormat="1" ht="15.75" customHeight="1" x14ac:dyDescent="0.2">
      <c r="A257" s="203"/>
      <c r="B257" s="203"/>
      <c r="C257" s="203"/>
      <c r="D257" s="211"/>
      <c r="E257" s="211"/>
      <c r="F257" s="214"/>
      <c r="G257" s="215"/>
      <c r="H257" s="215"/>
      <c r="I257" s="215"/>
      <c r="J257" s="216"/>
      <c r="K257" s="215"/>
      <c r="L257" s="217"/>
      <c r="M257" s="218"/>
      <c r="N257" s="215"/>
      <c r="O257" s="212"/>
      <c r="P257" s="212"/>
      <c r="Q257" s="212"/>
      <c r="R257" s="211"/>
      <c r="S257" s="212"/>
      <c r="T257" s="220"/>
      <c r="U257" s="220"/>
      <c r="V257" s="220"/>
      <c r="W257" s="220"/>
      <c r="X257" s="221"/>
      <c r="Y257" s="222"/>
      <c r="Z257" s="222"/>
      <c r="AA257" s="426"/>
      <c r="AB257" s="220"/>
      <c r="AC257" s="224"/>
      <c r="AD257" s="224"/>
      <c r="AE257" s="225"/>
      <c r="AF257" s="224"/>
      <c r="AG257" s="224"/>
    </row>
    <row r="258" spans="1:33" s="213" customFormat="1" ht="15.75" customHeight="1" x14ac:dyDescent="0.2">
      <c r="A258" s="203"/>
      <c r="B258" s="203"/>
      <c r="C258" s="203"/>
      <c r="D258" s="211"/>
      <c r="E258" s="211"/>
      <c r="F258" s="214"/>
      <c r="G258" s="215"/>
      <c r="H258" s="215"/>
      <c r="I258" s="215"/>
      <c r="J258" s="216"/>
      <c r="K258" s="215"/>
      <c r="L258" s="217"/>
      <c r="M258" s="218"/>
      <c r="N258" s="215"/>
      <c r="O258" s="212"/>
      <c r="P258" s="212"/>
      <c r="Q258" s="212"/>
      <c r="R258" s="211"/>
      <c r="S258" s="212"/>
      <c r="T258" s="224"/>
      <c r="U258" s="224"/>
      <c r="V258" s="224"/>
      <c r="W258" s="227"/>
      <c r="X258" s="220" t="s">
        <v>569</v>
      </c>
      <c r="Y258" s="220"/>
      <c r="Z258" s="220"/>
      <c r="AA258" s="427"/>
      <c r="AB258" s="220"/>
      <c r="AC258" s="220"/>
      <c r="AD258" s="221"/>
      <c r="AE258" s="222"/>
      <c r="AF258" s="222"/>
      <c r="AG258" s="220" t="s">
        <v>570</v>
      </c>
    </row>
    <row r="259" spans="1:33" s="213" customFormat="1" ht="15.75" customHeight="1" x14ac:dyDescent="0.2">
      <c r="A259" s="203"/>
      <c r="B259" s="203"/>
      <c r="C259" s="203"/>
      <c r="D259" s="211"/>
      <c r="E259" s="211"/>
      <c r="F259" s="214"/>
      <c r="G259" s="215"/>
      <c r="H259" s="215"/>
      <c r="I259" s="215"/>
      <c r="J259" s="216"/>
      <c r="K259" s="215"/>
      <c r="L259" s="217"/>
      <c r="M259" s="218"/>
      <c r="N259" s="215"/>
      <c r="O259" s="212"/>
      <c r="P259" s="212"/>
      <c r="Q259" s="212"/>
      <c r="R259" s="211"/>
      <c r="S259" s="212"/>
      <c r="T259" s="224"/>
      <c r="U259" s="224"/>
      <c r="V259" s="224"/>
      <c r="W259" s="227"/>
      <c r="X259" s="220" t="s">
        <v>571</v>
      </c>
      <c r="Y259" s="220"/>
      <c r="Z259" s="220"/>
      <c r="AA259" s="427"/>
      <c r="AB259" s="220"/>
      <c r="AC259" s="220"/>
      <c r="AD259" s="221"/>
      <c r="AE259" s="222"/>
      <c r="AF259" s="222"/>
      <c r="AG259" s="220" t="s">
        <v>572</v>
      </c>
    </row>
    <row r="260" spans="1:33" s="213" customFormat="1" ht="15.75" customHeight="1" x14ac:dyDescent="0.2">
      <c r="A260" s="203"/>
      <c r="B260" s="203"/>
      <c r="C260" s="203"/>
      <c r="D260" s="211"/>
      <c r="E260" s="211"/>
      <c r="F260" s="214"/>
      <c r="G260" s="215"/>
      <c r="H260" s="215"/>
      <c r="I260" s="215"/>
      <c r="J260" s="216"/>
      <c r="K260" s="215"/>
      <c r="L260" s="217"/>
      <c r="M260" s="218"/>
      <c r="N260" s="215"/>
      <c r="O260" s="212"/>
      <c r="P260" s="212"/>
      <c r="Q260" s="212"/>
      <c r="R260" s="211"/>
      <c r="S260" s="212"/>
      <c r="T260" s="224"/>
      <c r="U260" s="224"/>
      <c r="V260" s="224"/>
      <c r="W260" s="224"/>
      <c r="X260" s="224"/>
      <c r="Y260" s="224"/>
      <c r="Z260" s="224"/>
      <c r="AA260" s="431"/>
      <c r="AB260" s="224"/>
      <c r="AC260" s="224"/>
      <c r="AD260" s="224"/>
      <c r="AE260" s="224"/>
      <c r="AF260" s="224"/>
      <c r="AG260" s="228"/>
    </row>
    <row r="261" spans="1:33" s="213" customFormat="1" ht="15.75" customHeight="1" x14ac:dyDescent="0.2">
      <c r="A261" s="203"/>
      <c r="B261" s="203"/>
      <c r="C261" s="203"/>
      <c r="D261" s="211"/>
      <c r="E261" s="211"/>
      <c r="F261" s="214"/>
      <c r="G261" s="215"/>
      <c r="H261" s="215"/>
      <c r="I261" s="215"/>
      <c r="J261" s="216"/>
      <c r="K261" s="215"/>
      <c r="L261" s="217"/>
      <c r="M261" s="218"/>
      <c r="N261" s="215"/>
      <c r="O261" s="212"/>
      <c r="P261" s="212"/>
      <c r="Q261" s="212"/>
      <c r="R261" s="211"/>
      <c r="S261" s="212"/>
      <c r="T261" s="212"/>
      <c r="U261" s="211"/>
      <c r="V261" s="212"/>
      <c r="W261" s="212"/>
      <c r="X261" s="211"/>
      <c r="Y261" s="211"/>
      <c r="Z261" s="211"/>
      <c r="AA261" s="430"/>
      <c r="AB261" s="219"/>
      <c r="AC261" s="211"/>
      <c r="AD261" s="211"/>
      <c r="AE261" s="211"/>
      <c r="AF261" s="212"/>
      <c r="AG261" s="212"/>
    </row>
    <row r="262" spans="1:33" s="213" customFormat="1" ht="15.75" customHeight="1" x14ac:dyDescent="0.2">
      <c r="A262" s="203"/>
      <c r="B262" s="203"/>
      <c r="C262" s="203"/>
      <c r="D262" s="211"/>
      <c r="E262" s="211"/>
      <c r="F262" s="214"/>
      <c r="G262" s="215"/>
      <c r="H262" s="215"/>
      <c r="I262" s="215"/>
      <c r="J262" s="216"/>
      <c r="K262" s="215"/>
      <c r="L262" s="217"/>
      <c r="M262" s="218"/>
      <c r="N262" s="215"/>
      <c r="O262" s="212"/>
      <c r="P262" s="212"/>
      <c r="Q262" s="212"/>
      <c r="R262" s="211"/>
      <c r="S262" s="212"/>
      <c r="T262" s="212"/>
      <c r="U262" s="211"/>
      <c r="V262" s="212"/>
      <c r="W262" s="212"/>
      <c r="X262" s="211"/>
      <c r="Y262" s="211"/>
      <c r="Z262" s="211"/>
      <c r="AA262" s="430"/>
      <c r="AB262" s="219"/>
      <c r="AC262" s="211"/>
      <c r="AD262" s="211"/>
      <c r="AE262" s="211"/>
      <c r="AF262" s="212"/>
      <c r="AG262" s="212"/>
    </row>
    <row r="263" spans="1:33" s="213" customFormat="1" ht="15.75" customHeight="1" x14ac:dyDescent="0.2">
      <c r="A263" s="203"/>
      <c r="B263" s="203"/>
      <c r="C263" s="203"/>
      <c r="D263" s="211"/>
      <c r="E263" s="211"/>
      <c r="F263" s="214"/>
      <c r="G263" s="215"/>
      <c r="H263" s="215"/>
      <c r="I263" s="215"/>
      <c r="J263" s="216"/>
      <c r="K263" s="215"/>
      <c r="L263" s="217"/>
      <c r="M263" s="218"/>
      <c r="N263" s="215"/>
      <c r="O263" s="212"/>
      <c r="P263" s="212"/>
      <c r="Q263" s="212"/>
      <c r="R263" s="211"/>
      <c r="S263" s="212"/>
      <c r="T263" s="212"/>
      <c r="U263" s="211"/>
      <c r="V263" s="212"/>
      <c r="W263" s="212"/>
      <c r="X263" s="211"/>
      <c r="Y263" s="211"/>
      <c r="Z263" s="211"/>
      <c r="AA263" s="430"/>
      <c r="AB263" s="219"/>
      <c r="AC263" s="211"/>
      <c r="AD263" s="211"/>
      <c r="AE263" s="211"/>
      <c r="AF263" s="212"/>
      <c r="AG263" s="212"/>
    </row>
    <row r="264" spans="1:33" s="213" customFormat="1" ht="15.75" customHeight="1" x14ac:dyDescent="0.2">
      <c r="A264" s="203"/>
      <c r="B264" s="203"/>
      <c r="C264" s="203"/>
      <c r="D264" s="211"/>
      <c r="E264" s="211"/>
      <c r="F264" s="214"/>
      <c r="G264" s="215"/>
      <c r="H264" s="215"/>
      <c r="I264" s="215"/>
      <c r="J264" s="216"/>
      <c r="K264" s="215"/>
      <c r="L264" s="217"/>
      <c r="M264" s="218"/>
      <c r="N264" s="215"/>
      <c r="O264" s="212"/>
      <c r="P264" s="212"/>
      <c r="Q264" s="212"/>
      <c r="R264" s="211"/>
      <c r="S264" s="212"/>
      <c r="T264" s="212"/>
      <c r="U264" s="211"/>
      <c r="V264" s="212"/>
      <c r="W264" s="212"/>
      <c r="X264" s="211"/>
      <c r="Y264" s="211"/>
      <c r="Z264" s="211"/>
      <c r="AA264" s="430"/>
      <c r="AB264" s="219"/>
      <c r="AC264" s="211"/>
      <c r="AD264" s="211"/>
      <c r="AE264" s="211"/>
      <c r="AF264" s="212"/>
      <c r="AG264" s="212"/>
    </row>
    <row r="265" spans="1:33" s="213" customFormat="1" ht="15.75" customHeight="1" x14ac:dyDescent="0.2">
      <c r="A265" s="203"/>
      <c r="B265" s="203"/>
      <c r="C265" s="203"/>
      <c r="D265" s="211"/>
      <c r="E265" s="211"/>
      <c r="F265" s="214"/>
      <c r="G265" s="215"/>
      <c r="H265" s="215"/>
      <c r="I265" s="215"/>
      <c r="J265" s="216"/>
      <c r="K265" s="215"/>
      <c r="L265" s="217"/>
      <c r="M265" s="218"/>
      <c r="N265" s="215"/>
      <c r="O265" s="212"/>
      <c r="P265" s="212"/>
      <c r="Q265" s="212"/>
      <c r="R265" s="211"/>
      <c r="S265" s="212"/>
      <c r="T265" s="212"/>
      <c r="U265" s="211"/>
      <c r="V265" s="212"/>
      <c r="W265" s="212"/>
      <c r="X265" s="211"/>
      <c r="Y265" s="211"/>
      <c r="Z265" s="211"/>
      <c r="AA265" s="430"/>
      <c r="AB265" s="219"/>
      <c r="AC265" s="211"/>
      <c r="AD265" s="211"/>
      <c r="AE265" s="211"/>
      <c r="AF265" s="212"/>
      <c r="AG265" s="212"/>
    </row>
    <row r="266" spans="1:33" s="213" customFormat="1" ht="15.75" customHeight="1" x14ac:dyDescent="0.2">
      <c r="A266" s="203"/>
      <c r="B266" s="203"/>
      <c r="C266" s="203"/>
      <c r="D266" s="211"/>
      <c r="E266" s="211"/>
      <c r="F266" s="214"/>
      <c r="G266" s="215"/>
      <c r="H266" s="215"/>
      <c r="I266" s="215"/>
      <c r="J266" s="216"/>
      <c r="K266" s="215"/>
      <c r="L266" s="217"/>
      <c r="M266" s="218"/>
      <c r="N266" s="215"/>
      <c r="O266" s="212"/>
      <c r="P266" s="212"/>
      <c r="Q266" s="212"/>
      <c r="R266" s="211"/>
      <c r="S266" s="212"/>
      <c r="T266" s="212"/>
      <c r="U266" s="211"/>
      <c r="V266" s="212"/>
      <c r="W266" s="212"/>
      <c r="X266" s="211"/>
      <c r="Y266" s="211"/>
      <c r="Z266" s="211"/>
      <c r="AA266" s="430"/>
      <c r="AB266" s="219"/>
      <c r="AC266" s="211"/>
      <c r="AD266" s="211"/>
      <c r="AE266" s="211"/>
      <c r="AF266" s="212"/>
      <c r="AG266" s="212"/>
    </row>
    <row r="267" spans="1:33" s="213" customFormat="1" ht="15.75" customHeight="1" x14ac:dyDescent="0.2">
      <c r="A267" s="203"/>
      <c r="B267" s="203"/>
      <c r="C267" s="203"/>
      <c r="D267" s="211"/>
      <c r="E267" s="211"/>
      <c r="F267" s="214"/>
      <c r="G267" s="215"/>
      <c r="H267" s="215"/>
      <c r="I267" s="215"/>
      <c r="J267" s="216"/>
      <c r="K267" s="215"/>
      <c r="L267" s="217"/>
      <c r="M267" s="218"/>
      <c r="N267" s="215"/>
      <c r="O267" s="212"/>
      <c r="P267" s="212"/>
      <c r="Q267" s="212"/>
      <c r="R267" s="211"/>
      <c r="S267" s="212"/>
      <c r="T267" s="212"/>
      <c r="U267" s="211"/>
      <c r="V267" s="212"/>
      <c r="W267" s="212"/>
      <c r="X267" s="211"/>
      <c r="Y267" s="211"/>
      <c r="Z267" s="211"/>
      <c r="AA267" s="430"/>
      <c r="AB267" s="219"/>
      <c r="AC267" s="211"/>
      <c r="AD267" s="211"/>
      <c r="AE267" s="211"/>
      <c r="AF267" s="212"/>
      <c r="AG267" s="212"/>
    </row>
    <row r="268" spans="1:33" s="213" customFormat="1" ht="15.75" customHeight="1" x14ac:dyDescent="0.2">
      <c r="A268" s="203"/>
      <c r="B268" s="203"/>
      <c r="C268" s="203"/>
      <c r="D268" s="211"/>
      <c r="E268" s="211"/>
      <c r="F268" s="214"/>
      <c r="G268" s="215"/>
      <c r="H268" s="215"/>
      <c r="I268" s="215"/>
      <c r="J268" s="216"/>
      <c r="K268" s="215"/>
      <c r="L268" s="217"/>
      <c r="M268" s="218"/>
      <c r="N268" s="215"/>
      <c r="O268" s="212"/>
      <c r="P268" s="212"/>
      <c r="Q268" s="212"/>
      <c r="R268" s="211"/>
      <c r="S268" s="212"/>
      <c r="T268" s="212"/>
      <c r="U268" s="211"/>
      <c r="V268" s="212"/>
      <c r="W268" s="212"/>
      <c r="X268" s="211"/>
      <c r="Y268" s="211"/>
      <c r="Z268" s="211"/>
      <c r="AA268" s="430"/>
      <c r="AB268" s="219"/>
      <c r="AC268" s="211"/>
      <c r="AD268" s="211"/>
      <c r="AE268" s="211"/>
      <c r="AF268" s="212"/>
      <c r="AG268" s="212"/>
    </row>
    <row r="269" spans="1:33" s="213" customFormat="1" ht="15.75" customHeight="1" x14ac:dyDescent="0.2">
      <c r="A269" s="203"/>
      <c r="B269" s="203"/>
      <c r="C269" s="203"/>
      <c r="D269" s="211"/>
      <c r="E269" s="211"/>
      <c r="F269" s="214"/>
      <c r="G269" s="215"/>
      <c r="H269" s="215"/>
      <c r="I269" s="215"/>
      <c r="J269" s="216"/>
      <c r="K269" s="215"/>
      <c r="L269" s="217"/>
      <c r="M269" s="218"/>
      <c r="N269" s="215"/>
      <c r="O269" s="212"/>
      <c r="P269" s="212"/>
      <c r="Q269" s="212"/>
      <c r="R269" s="211"/>
      <c r="S269" s="212"/>
      <c r="T269" s="212"/>
      <c r="U269" s="211"/>
      <c r="V269" s="212"/>
      <c r="W269" s="212"/>
      <c r="X269" s="211"/>
      <c r="Y269" s="211"/>
      <c r="Z269" s="211"/>
      <c r="AA269" s="430"/>
      <c r="AB269" s="219"/>
      <c r="AC269" s="211"/>
      <c r="AD269" s="211"/>
      <c r="AE269" s="211"/>
      <c r="AF269" s="212"/>
      <c r="AG269" s="212"/>
    </row>
    <row r="270" spans="1:33" s="213" customFormat="1" ht="15.75" customHeight="1" x14ac:dyDescent="0.2">
      <c r="A270" s="203"/>
      <c r="B270" s="203"/>
      <c r="C270" s="203"/>
      <c r="D270" s="211"/>
      <c r="E270" s="211"/>
      <c r="F270" s="214"/>
      <c r="G270" s="215"/>
      <c r="H270" s="215"/>
      <c r="I270" s="215"/>
      <c r="J270" s="216"/>
      <c r="K270" s="215"/>
      <c r="L270" s="217"/>
      <c r="M270" s="218"/>
      <c r="N270" s="215"/>
      <c r="O270" s="212"/>
      <c r="P270" s="212"/>
      <c r="Q270" s="212"/>
      <c r="R270" s="211"/>
      <c r="S270" s="212"/>
      <c r="T270" s="212"/>
      <c r="U270" s="211"/>
      <c r="V270" s="212"/>
      <c r="W270" s="212"/>
      <c r="X270" s="211"/>
      <c r="Y270" s="211"/>
      <c r="Z270" s="211"/>
      <c r="AA270" s="430"/>
      <c r="AB270" s="219"/>
      <c r="AC270" s="211"/>
      <c r="AD270" s="211"/>
      <c r="AE270" s="211"/>
      <c r="AF270" s="212"/>
      <c r="AG270" s="212"/>
    </row>
    <row r="271" spans="1:33" s="213" customFormat="1" ht="15.75" customHeight="1" x14ac:dyDescent="0.2">
      <c r="A271" s="203"/>
      <c r="B271" s="203"/>
      <c r="C271" s="203"/>
      <c r="D271" s="211"/>
      <c r="E271" s="211"/>
      <c r="F271" s="214"/>
      <c r="G271" s="215"/>
      <c r="H271" s="215"/>
      <c r="I271" s="215"/>
      <c r="J271" s="216"/>
      <c r="K271" s="215"/>
      <c r="L271" s="217"/>
      <c r="M271" s="218"/>
      <c r="N271" s="215"/>
      <c r="O271" s="212"/>
      <c r="P271" s="212"/>
      <c r="Q271" s="212"/>
      <c r="R271" s="211"/>
      <c r="S271" s="212"/>
      <c r="T271" s="212"/>
      <c r="U271" s="211"/>
      <c r="V271" s="212"/>
      <c r="W271" s="212"/>
      <c r="X271" s="211"/>
      <c r="Y271" s="211"/>
      <c r="Z271" s="211"/>
      <c r="AA271" s="430"/>
      <c r="AB271" s="219"/>
      <c r="AC271" s="211"/>
      <c r="AD271" s="211"/>
      <c r="AE271" s="211"/>
      <c r="AF271" s="212"/>
      <c r="AG271" s="212"/>
    </row>
    <row r="272" spans="1:33" s="213" customFormat="1" ht="15.75" customHeight="1" x14ac:dyDescent="0.2">
      <c r="A272" s="203"/>
      <c r="B272" s="203"/>
      <c r="C272" s="203"/>
      <c r="D272" s="211"/>
      <c r="E272" s="211"/>
      <c r="F272" s="214"/>
      <c r="G272" s="215"/>
      <c r="H272" s="215"/>
      <c r="I272" s="215"/>
      <c r="J272" s="216"/>
      <c r="K272" s="215"/>
      <c r="L272" s="217"/>
      <c r="M272" s="218"/>
      <c r="N272" s="215"/>
      <c r="O272" s="212"/>
      <c r="P272" s="212"/>
      <c r="Q272" s="212"/>
      <c r="R272" s="211"/>
      <c r="S272" s="212"/>
      <c r="T272" s="212"/>
      <c r="U272" s="211"/>
      <c r="V272" s="212"/>
      <c r="W272" s="212"/>
      <c r="X272" s="211"/>
      <c r="Y272" s="211"/>
      <c r="Z272" s="211"/>
      <c r="AA272" s="430"/>
      <c r="AB272" s="219"/>
      <c r="AC272" s="211"/>
      <c r="AD272" s="211"/>
      <c r="AE272" s="211"/>
      <c r="AF272" s="212"/>
      <c r="AG272" s="212"/>
    </row>
    <row r="273" spans="1:33" s="213" customFormat="1" ht="15.75" customHeight="1" x14ac:dyDescent="0.2">
      <c r="A273" s="203"/>
      <c r="B273" s="203"/>
      <c r="C273" s="203"/>
      <c r="D273" s="211"/>
      <c r="E273" s="211"/>
      <c r="F273" s="214"/>
      <c r="G273" s="215"/>
      <c r="H273" s="215"/>
      <c r="I273" s="215"/>
      <c r="J273" s="216"/>
      <c r="K273" s="215"/>
      <c r="L273" s="217"/>
      <c r="M273" s="218"/>
      <c r="N273" s="215"/>
      <c r="O273" s="212"/>
      <c r="P273" s="212"/>
      <c r="Q273" s="212"/>
      <c r="R273" s="211"/>
      <c r="S273" s="212"/>
      <c r="T273" s="212"/>
      <c r="U273" s="211"/>
      <c r="V273" s="212"/>
      <c r="W273" s="212"/>
      <c r="X273" s="211"/>
      <c r="Y273" s="211"/>
      <c r="Z273" s="211"/>
      <c r="AA273" s="430"/>
      <c r="AB273" s="219"/>
      <c r="AC273" s="211"/>
      <c r="AD273" s="211"/>
      <c r="AE273" s="211"/>
      <c r="AF273" s="212"/>
      <c r="AG273" s="212"/>
    </row>
    <row r="274" spans="1:33" s="213" customFormat="1" ht="15.75" customHeight="1" x14ac:dyDescent="0.2">
      <c r="A274" s="203"/>
      <c r="B274" s="203"/>
      <c r="C274" s="203"/>
      <c r="D274" s="211"/>
      <c r="E274" s="211"/>
      <c r="F274" s="214"/>
      <c r="G274" s="215"/>
      <c r="H274" s="215"/>
      <c r="I274" s="215"/>
      <c r="J274" s="216"/>
      <c r="K274" s="215"/>
      <c r="L274" s="217"/>
      <c r="M274" s="218"/>
      <c r="N274" s="215"/>
      <c r="O274" s="212"/>
      <c r="P274" s="212"/>
      <c r="Q274" s="212"/>
      <c r="R274" s="211"/>
      <c r="S274" s="212"/>
      <c r="T274" s="212"/>
      <c r="U274" s="211"/>
      <c r="V274" s="212"/>
      <c r="W274" s="212"/>
      <c r="X274" s="211"/>
      <c r="Y274" s="211"/>
      <c r="Z274" s="211"/>
      <c r="AA274" s="430"/>
      <c r="AB274" s="219"/>
      <c r="AC274" s="211"/>
      <c r="AD274" s="211"/>
      <c r="AE274" s="211"/>
      <c r="AF274" s="212"/>
      <c r="AG274" s="212"/>
    </row>
    <row r="275" spans="1:33" s="213" customFormat="1" ht="15.75" customHeight="1" x14ac:dyDescent="0.2">
      <c r="A275" s="203"/>
      <c r="B275" s="203"/>
      <c r="C275" s="203"/>
      <c r="D275" s="211"/>
      <c r="E275" s="211"/>
      <c r="F275" s="214"/>
      <c r="G275" s="215"/>
      <c r="H275" s="215"/>
      <c r="I275" s="215"/>
      <c r="J275" s="216"/>
      <c r="K275" s="215"/>
      <c r="L275" s="217"/>
      <c r="M275" s="218"/>
      <c r="N275" s="215"/>
      <c r="O275" s="212"/>
      <c r="P275" s="212"/>
      <c r="Q275" s="212"/>
      <c r="R275" s="211"/>
      <c r="S275" s="212"/>
      <c r="T275" s="212"/>
      <c r="U275" s="211"/>
      <c r="V275" s="212"/>
      <c r="W275" s="212"/>
      <c r="X275" s="211"/>
      <c r="Y275" s="211"/>
      <c r="Z275" s="211"/>
      <c r="AA275" s="430"/>
      <c r="AB275" s="219"/>
      <c r="AC275" s="211"/>
      <c r="AD275" s="211"/>
      <c r="AE275" s="211"/>
      <c r="AF275" s="212"/>
      <c r="AG275" s="212"/>
    </row>
    <row r="276" spans="1:33" s="213" customFormat="1" ht="15.75" customHeight="1" x14ac:dyDescent="0.2">
      <c r="A276" s="203"/>
      <c r="B276" s="203"/>
      <c r="C276" s="203"/>
      <c r="D276" s="211"/>
      <c r="E276" s="211"/>
      <c r="F276" s="214"/>
      <c r="G276" s="215"/>
      <c r="H276" s="215"/>
      <c r="I276" s="215"/>
      <c r="J276" s="216"/>
      <c r="K276" s="215"/>
      <c r="L276" s="217"/>
      <c r="M276" s="218"/>
      <c r="N276" s="215"/>
      <c r="O276" s="212"/>
      <c r="P276" s="212"/>
      <c r="Q276" s="212"/>
      <c r="R276" s="211"/>
      <c r="S276" s="212"/>
      <c r="T276" s="212"/>
      <c r="U276" s="211"/>
      <c r="V276" s="212"/>
      <c r="W276" s="212"/>
      <c r="X276" s="211"/>
      <c r="Y276" s="211"/>
      <c r="Z276" s="211"/>
      <c r="AA276" s="430"/>
      <c r="AB276" s="219"/>
      <c r="AC276" s="211"/>
      <c r="AD276" s="211"/>
      <c r="AE276" s="211"/>
      <c r="AF276" s="212"/>
      <c r="AG276" s="212"/>
    </row>
    <row r="277" spans="1:33" s="213" customFormat="1" ht="15.75" customHeight="1" x14ac:dyDescent="0.2">
      <c r="A277" s="203"/>
      <c r="B277" s="203"/>
      <c r="C277" s="203"/>
      <c r="D277" s="211"/>
      <c r="E277" s="211"/>
      <c r="F277" s="214"/>
      <c r="G277" s="215"/>
      <c r="H277" s="215"/>
      <c r="I277" s="215"/>
      <c r="J277" s="216"/>
      <c r="K277" s="215"/>
      <c r="L277" s="217"/>
      <c r="M277" s="218"/>
      <c r="N277" s="215"/>
      <c r="O277" s="212"/>
      <c r="P277" s="212"/>
      <c r="Q277" s="212"/>
      <c r="R277" s="211"/>
      <c r="S277" s="212"/>
      <c r="T277" s="212"/>
      <c r="U277" s="211"/>
      <c r="V277" s="212"/>
      <c r="W277" s="212"/>
      <c r="X277" s="211"/>
      <c r="Y277" s="211"/>
      <c r="Z277" s="211"/>
      <c r="AA277" s="430"/>
      <c r="AB277" s="219"/>
      <c r="AC277" s="211"/>
      <c r="AD277" s="211"/>
      <c r="AE277" s="211"/>
      <c r="AF277" s="212"/>
      <c r="AG277" s="212"/>
    </row>
    <row r="278" spans="1:33" s="213" customFormat="1" ht="15.75" customHeight="1" x14ac:dyDescent="0.2">
      <c r="A278" s="203"/>
      <c r="B278" s="203"/>
      <c r="C278" s="203"/>
      <c r="D278" s="211"/>
      <c r="E278" s="211"/>
      <c r="F278" s="214"/>
      <c r="G278" s="215"/>
      <c r="H278" s="215"/>
      <c r="I278" s="215"/>
      <c r="J278" s="216"/>
      <c r="K278" s="215"/>
      <c r="L278" s="217"/>
      <c r="M278" s="218"/>
      <c r="N278" s="215"/>
      <c r="O278" s="212"/>
      <c r="P278" s="212"/>
      <c r="Q278" s="212"/>
      <c r="R278" s="211"/>
      <c r="S278" s="212"/>
      <c r="T278" s="212"/>
      <c r="U278" s="211"/>
      <c r="V278" s="212"/>
      <c r="W278" s="212"/>
      <c r="X278" s="211"/>
      <c r="Y278" s="211"/>
      <c r="Z278" s="211"/>
      <c r="AA278" s="430"/>
      <c r="AB278" s="219"/>
      <c r="AC278" s="211"/>
      <c r="AD278" s="211"/>
      <c r="AE278" s="211"/>
      <c r="AF278" s="212"/>
      <c r="AG278" s="212"/>
    </row>
    <row r="279" spans="1:33" s="213" customFormat="1" ht="15.75" customHeight="1" x14ac:dyDescent="0.2">
      <c r="A279" s="203"/>
      <c r="B279" s="203"/>
      <c r="C279" s="203"/>
      <c r="D279" s="211"/>
      <c r="E279" s="211"/>
      <c r="F279" s="214"/>
      <c r="G279" s="215"/>
      <c r="H279" s="215"/>
      <c r="I279" s="215"/>
      <c r="J279" s="216"/>
      <c r="K279" s="215"/>
      <c r="L279" s="217"/>
      <c r="M279" s="218"/>
      <c r="N279" s="215"/>
      <c r="O279" s="212"/>
      <c r="P279" s="212"/>
      <c r="Q279" s="212"/>
      <c r="R279" s="211"/>
      <c r="S279" s="212"/>
      <c r="T279" s="212"/>
      <c r="U279" s="211"/>
      <c r="V279" s="212"/>
      <c r="W279" s="212"/>
      <c r="X279" s="211"/>
      <c r="Y279" s="211"/>
      <c r="Z279" s="211"/>
      <c r="AA279" s="430"/>
      <c r="AB279" s="219"/>
      <c r="AC279" s="211"/>
      <c r="AD279" s="211"/>
      <c r="AE279" s="211"/>
      <c r="AF279" s="212"/>
      <c r="AG279" s="212"/>
    </row>
    <row r="280" spans="1:33" s="213" customFormat="1" ht="15.75" customHeight="1" x14ac:dyDescent="0.2">
      <c r="A280" s="203"/>
      <c r="B280" s="203"/>
      <c r="C280" s="203"/>
      <c r="D280" s="211"/>
      <c r="E280" s="211"/>
      <c r="F280" s="214"/>
      <c r="G280" s="215"/>
      <c r="H280" s="215"/>
      <c r="I280" s="215"/>
      <c r="J280" s="216"/>
      <c r="K280" s="215"/>
      <c r="L280" s="217"/>
      <c r="M280" s="218"/>
      <c r="N280" s="215"/>
      <c r="O280" s="212"/>
      <c r="P280" s="212"/>
      <c r="Q280" s="212"/>
      <c r="R280" s="211"/>
      <c r="S280" s="212"/>
      <c r="T280" s="212"/>
      <c r="U280" s="211"/>
      <c r="V280" s="212"/>
      <c r="W280" s="212"/>
      <c r="X280" s="211"/>
      <c r="Y280" s="211"/>
      <c r="Z280" s="211"/>
      <c r="AA280" s="430"/>
      <c r="AB280" s="219"/>
      <c r="AC280" s="211"/>
      <c r="AD280" s="211"/>
      <c r="AE280" s="211"/>
      <c r="AF280" s="212"/>
      <c r="AG280" s="212"/>
    </row>
    <row r="281" spans="1:33" s="213" customFormat="1" ht="15.75" customHeight="1" x14ac:dyDescent="0.2">
      <c r="A281" s="203"/>
      <c r="B281" s="203"/>
      <c r="C281" s="203"/>
      <c r="D281" s="211"/>
      <c r="E281" s="211"/>
      <c r="F281" s="214"/>
      <c r="G281" s="215"/>
      <c r="H281" s="215"/>
      <c r="I281" s="215"/>
      <c r="J281" s="216"/>
      <c r="K281" s="215"/>
      <c r="L281" s="217"/>
      <c r="M281" s="218"/>
      <c r="N281" s="215"/>
      <c r="O281" s="212"/>
      <c r="P281" s="212"/>
      <c r="Q281" s="212"/>
      <c r="R281" s="211"/>
      <c r="S281" s="212"/>
      <c r="T281" s="212"/>
      <c r="U281" s="211"/>
      <c r="V281" s="212"/>
      <c r="W281" s="212"/>
      <c r="X281" s="211"/>
      <c r="Y281" s="211"/>
      <c r="Z281" s="211"/>
      <c r="AA281" s="430"/>
      <c r="AB281" s="219"/>
      <c r="AC281" s="211"/>
      <c r="AD281" s="211"/>
      <c r="AE281" s="211"/>
      <c r="AF281" s="212"/>
      <c r="AG281" s="212"/>
    </row>
    <row r="282" spans="1:33" s="213" customFormat="1" ht="15.75" customHeight="1" x14ac:dyDescent="0.2">
      <c r="A282" s="203"/>
      <c r="B282" s="203"/>
      <c r="C282" s="203"/>
      <c r="D282" s="211"/>
      <c r="E282" s="211"/>
      <c r="F282" s="214"/>
      <c r="G282" s="215"/>
      <c r="H282" s="215"/>
      <c r="I282" s="215"/>
      <c r="J282" s="216"/>
      <c r="K282" s="215"/>
      <c r="L282" s="217"/>
      <c r="M282" s="218"/>
      <c r="N282" s="215"/>
      <c r="O282" s="212"/>
      <c r="P282" s="212"/>
      <c r="Q282" s="212"/>
      <c r="R282" s="211"/>
      <c r="S282" s="212"/>
      <c r="T282" s="212"/>
      <c r="U282" s="211"/>
      <c r="V282" s="212"/>
      <c r="W282" s="212"/>
      <c r="X282" s="211"/>
      <c r="Y282" s="211"/>
      <c r="Z282" s="211"/>
      <c r="AA282" s="430"/>
      <c r="AB282" s="219"/>
      <c r="AC282" s="211"/>
      <c r="AD282" s="211"/>
      <c r="AE282" s="211"/>
      <c r="AF282" s="212"/>
      <c r="AG282" s="212"/>
    </row>
    <row r="283" spans="1:33" s="213" customFormat="1" ht="15.75" customHeight="1" x14ac:dyDescent="0.2">
      <c r="A283" s="203"/>
      <c r="B283" s="203"/>
      <c r="C283" s="203"/>
      <c r="D283" s="211"/>
      <c r="E283" s="211"/>
      <c r="F283" s="214"/>
      <c r="G283" s="215"/>
      <c r="H283" s="215"/>
      <c r="I283" s="215"/>
      <c r="J283" s="216"/>
      <c r="K283" s="215"/>
      <c r="L283" s="217"/>
      <c r="M283" s="218"/>
      <c r="N283" s="215"/>
      <c r="O283" s="212"/>
      <c r="P283" s="212"/>
      <c r="Q283" s="212"/>
      <c r="R283" s="211"/>
      <c r="S283" s="212"/>
      <c r="T283" s="212"/>
      <c r="U283" s="211"/>
      <c r="V283" s="212"/>
      <c r="W283" s="212"/>
      <c r="X283" s="211"/>
      <c r="Y283" s="211"/>
      <c r="Z283" s="211"/>
      <c r="AA283" s="430"/>
      <c r="AB283" s="219"/>
      <c r="AC283" s="211"/>
      <c r="AD283" s="211"/>
      <c r="AE283" s="211"/>
      <c r="AF283" s="212"/>
      <c r="AG283" s="212"/>
    </row>
    <row r="284" spans="1:33" s="213" customFormat="1" ht="15.75" customHeight="1" x14ac:dyDescent="0.2">
      <c r="A284" s="203"/>
      <c r="B284" s="203"/>
      <c r="C284" s="203"/>
      <c r="D284" s="211"/>
      <c r="E284" s="211"/>
      <c r="F284" s="214"/>
      <c r="G284" s="215"/>
      <c r="H284" s="215"/>
      <c r="I284" s="215"/>
      <c r="J284" s="216"/>
      <c r="K284" s="215"/>
      <c r="L284" s="217"/>
      <c r="M284" s="218"/>
      <c r="N284" s="215"/>
      <c r="O284" s="212"/>
      <c r="P284" s="212"/>
      <c r="Q284" s="212"/>
      <c r="R284" s="211"/>
      <c r="S284" s="212"/>
      <c r="T284" s="212"/>
      <c r="U284" s="211"/>
      <c r="V284" s="212"/>
      <c r="W284" s="212"/>
      <c r="X284" s="211"/>
      <c r="Y284" s="211"/>
      <c r="Z284" s="211"/>
      <c r="AA284" s="430"/>
      <c r="AB284" s="219"/>
      <c r="AC284" s="211"/>
      <c r="AD284" s="211"/>
      <c r="AE284" s="211"/>
      <c r="AF284" s="212"/>
      <c r="AG284" s="212"/>
    </row>
    <row r="285" spans="1:33" s="213" customFormat="1" ht="15.75" customHeight="1" x14ac:dyDescent="0.2">
      <c r="A285" s="203"/>
      <c r="B285" s="203"/>
      <c r="C285" s="203"/>
      <c r="D285" s="211"/>
      <c r="E285" s="211"/>
      <c r="F285" s="214"/>
      <c r="G285" s="215"/>
      <c r="H285" s="215"/>
      <c r="I285" s="215"/>
      <c r="J285" s="216"/>
      <c r="K285" s="215"/>
      <c r="L285" s="217"/>
      <c r="M285" s="218"/>
      <c r="N285" s="215"/>
      <c r="O285" s="212"/>
      <c r="P285" s="212"/>
      <c r="Q285" s="212"/>
      <c r="R285" s="211"/>
      <c r="S285" s="212"/>
      <c r="T285" s="212"/>
      <c r="U285" s="211"/>
      <c r="V285" s="212"/>
      <c r="W285" s="212"/>
      <c r="X285" s="211"/>
      <c r="Y285" s="211"/>
      <c r="Z285" s="211"/>
      <c r="AA285" s="430"/>
      <c r="AB285" s="219"/>
      <c r="AC285" s="211"/>
      <c r="AD285" s="211"/>
      <c r="AE285" s="211"/>
      <c r="AF285" s="212"/>
      <c r="AG285" s="212"/>
    </row>
    <row r="286" spans="1:33" s="213" customFormat="1" ht="15.75" customHeight="1" x14ac:dyDescent="0.2">
      <c r="A286" s="203"/>
      <c r="B286" s="203"/>
      <c r="C286" s="203"/>
      <c r="D286" s="211"/>
      <c r="E286" s="211"/>
      <c r="F286" s="214"/>
      <c r="G286" s="215"/>
      <c r="H286" s="215"/>
      <c r="I286" s="215"/>
      <c r="J286" s="216"/>
      <c r="K286" s="215"/>
      <c r="L286" s="217"/>
      <c r="M286" s="218"/>
      <c r="N286" s="215"/>
      <c r="O286" s="212"/>
      <c r="P286" s="212"/>
      <c r="Q286" s="212"/>
      <c r="R286" s="211"/>
      <c r="S286" s="212"/>
      <c r="T286" s="212"/>
      <c r="U286" s="211"/>
      <c r="V286" s="212"/>
      <c r="W286" s="212"/>
      <c r="X286" s="211"/>
      <c r="Y286" s="211"/>
      <c r="Z286" s="211"/>
      <c r="AA286" s="430"/>
      <c r="AB286" s="219"/>
      <c r="AC286" s="211"/>
      <c r="AD286" s="211"/>
      <c r="AE286" s="211"/>
      <c r="AF286" s="212"/>
      <c r="AG286" s="212"/>
    </row>
    <row r="287" spans="1:33" s="213" customFormat="1" ht="15.75" customHeight="1" x14ac:dyDescent="0.2">
      <c r="A287" s="203"/>
      <c r="B287" s="203"/>
      <c r="C287" s="203"/>
      <c r="D287" s="211"/>
      <c r="E287" s="211"/>
      <c r="F287" s="214"/>
      <c r="G287" s="215"/>
      <c r="H287" s="215"/>
      <c r="I287" s="215"/>
      <c r="J287" s="216"/>
      <c r="K287" s="215"/>
      <c r="L287" s="217"/>
      <c r="M287" s="218"/>
      <c r="N287" s="215"/>
      <c r="O287" s="212"/>
      <c r="P287" s="212"/>
      <c r="Q287" s="212"/>
      <c r="R287" s="211"/>
      <c r="S287" s="212"/>
      <c r="T287" s="212"/>
      <c r="U287" s="211"/>
      <c r="V287" s="212"/>
      <c r="W287" s="212"/>
      <c r="X287" s="211"/>
      <c r="Y287" s="211"/>
      <c r="Z287" s="211"/>
      <c r="AA287" s="430"/>
      <c r="AB287" s="219"/>
      <c r="AC287" s="211"/>
      <c r="AD287" s="211"/>
      <c r="AE287" s="211"/>
      <c r="AF287" s="212"/>
      <c r="AG287" s="212"/>
    </row>
    <row r="288" spans="1:33" s="213" customFormat="1" ht="15.75" customHeight="1" x14ac:dyDescent="0.2">
      <c r="A288" s="203"/>
      <c r="B288" s="203"/>
      <c r="C288" s="203"/>
      <c r="D288" s="211"/>
      <c r="E288" s="211"/>
      <c r="F288" s="214"/>
      <c r="G288" s="215"/>
      <c r="H288" s="215"/>
      <c r="I288" s="215"/>
      <c r="J288" s="216"/>
      <c r="K288" s="215"/>
      <c r="L288" s="217"/>
      <c r="M288" s="218"/>
      <c r="N288" s="215"/>
      <c r="O288" s="212"/>
      <c r="P288" s="212"/>
      <c r="Q288" s="212"/>
      <c r="R288" s="211"/>
      <c r="S288" s="212"/>
      <c r="T288" s="212"/>
      <c r="U288" s="211"/>
      <c r="V288" s="212"/>
      <c r="W288" s="212"/>
      <c r="X288" s="211"/>
      <c r="Y288" s="211"/>
      <c r="Z288" s="211"/>
      <c r="AA288" s="430"/>
      <c r="AB288" s="219"/>
      <c r="AC288" s="211"/>
      <c r="AD288" s="211"/>
      <c r="AE288" s="211"/>
      <c r="AF288" s="212"/>
      <c r="AG288" s="212"/>
    </row>
    <row r="289" spans="1:33" s="213" customFormat="1" ht="15.75" customHeight="1" x14ac:dyDescent="0.2">
      <c r="A289" s="203"/>
      <c r="B289" s="203"/>
      <c r="C289" s="203"/>
      <c r="D289" s="211"/>
      <c r="E289" s="211"/>
      <c r="F289" s="214"/>
      <c r="G289" s="215"/>
      <c r="H289" s="215"/>
      <c r="I289" s="215"/>
      <c r="J289" s="216"/>
      <c r="K289" s="215"/>
      <c r="L289" s="217"/>
      <c r="M289" s="218"/>
      <c r="N289" s="215"/>
      <c r="O289" s="212"/>
      <c r="P289" s="212"/>
      <c r="Q289" s="212"/>
      <c r="R289" s="211"/>
      <c r="S289" s="212"/>
      <c r="T289" s="212"/>
      <c r="U289" s="211"/>
      <c r="V289" s="212"/>
      <c r="W289" s="212"/>
      <c r="X289" s="211"/>
      <c r="Y289" s="211"/>
      <c r="Z289" s="211"/>
      <c r="AA289" s="430"/>
      <c r="AB289" s="219"/>
      <c r="AC289" s="211"/>
      <c r="AD289" s="211"/>
      <c r="AE289" s="211"/>
      <c r="AF289" s="212"/>
      <c r="AG289" s="212"/>
    </row>
    <row r="290" spans="1:33" s="213" customFormat="1" ht="15.75" customHeight="1" x14ac:dyDescent="0.2">
      <c r="A290" s="203"/>
      <c r="B290" s="203"/>
      <c r="C290" s="203"/>
      <c r="D290" s="211"/>
      <c r="E290" s="211"/>
      <c r="F290" s="214"/>
      <c r="G290" s="215"/>
      <c r="H290" s="215"/>
      <c r="I290" s="215"/>
      <c r="J290" s="216"/>
      <c r="K290" s="215"/>
      <c r="L290" s="217"/>
      <c r="M290" s="218"/>
      <c r="N290" s="215"/>
      <c r="O290" s="212"/>
      <c r="P290" s="212"/>
      <c r="Q290" s="212"/>
      <c r="R290" s="211"/>
      <c r="S290" s="212"/>
      <c r="T290" s="212"/>
      <c r="U290" s="211"/>
      <c r="V290" s="212"/>
      <c r="W290" s="212"/>
      <c r="X290" s="211"/>
      <c r="Y290" s="211"/>
      <c r="Z290" s="211"/>
      <c r="AA290" s="430"/>
      <c r="AB290" s="219"/>
      <c r="AC290" s="211"/>
      <c r="AD290" s="211"/>
      <c r="AE290" s="211"/>
      <c r="AF290" s="212"/>
      <c r="AG290" s="212"/>
    </row>
    <row r="291" spans="1:33" s="213" customFormat="1" ht="15.75" customHeight="1" x14ac:dyDescent="0.2">
      <c r="A291" s="203"/>
      <c r="B291" s="203"/>
      <c r="C291" s="203"/>
      <c r="D291" s="211"/>
      <c r="E291" s="211"/>
      <c r="F291" s="214"/>
      <c r="G291" s="215"/>
      <c r="H291" s="215"/>
      <c r="I291" s="215"/>
      <c r="J291" s="216"/>
      <c r="K291" s="215"/>
      <c r="L291" s="217"/>
      <c r="M291" s="218"/>
      <c r="N291" s="215"/>
      <c r="O291" s="212"/>
      <c r="P291" s="212"/>
      <c r="Q291" s="212"/>
      <c r="R291" s="211"/>
      <c r="S291" s="212"/>
      <c r="T291" s="212"/>
      <c r="U291" s="211"/>
      <c r="V291" s="212"/>
      <c r="W291" s="212"/>
      <c r="X291" s="211"/>
      <c r="Y291" s="211"/>
      <c r="Z291" s="211"/>
      <c r="AA291" s="430"/>
      <c r="AB291" s="219"/>
      <c r="AC291" s="211"/>
      <c r="AD291" s="211"/>
      <c r="AE291" s="211"/>
      <c r="AF291" s="212"/>
      <c r="AG291" s="212"/>
    </row>
    <row r="292" spans="1:33" s="213" customFormat="1" ht="15.75" customHeight="1" x14ac:dyDescent="0.2">
      <c r="A292" s="203"/>
      <c r="B292" s="203"/>
      <c r="C292" s="203"/>
      <c r="D292" s="211"/>
      <c r="E292" s="211"/>
      <c r="F292" s="214"/>
      <c r="G292" s="215"/>
      <c r="H292" s="215"/>
      <c r="I292" s="215"/>
      <c r="J292" s="216"/>
      <c r="K292" s="215"/>
      <c r="L292" s="217"/>
      <c r="M292" s="218"/>
      <c r="N292" s="215"/>
      <c r="O292" s="212"/>
      <c r="P292" s="212"/>
      <c r="Q292" s="212"/>
      <c r="R292" s="211"/>
      <c r="S292" s="212"/>
      <c r="T292" s="212"/>
      <c r="U292" s="211"/>
      <c r="V292" s="212"/>
      <c r="W292" s="212"/>
      <c r="X292" s="211"/>
      <c r="Y292" s="211"/>
      <c r="Z292" s="211"/>
      <c r="AA292" s="430"/>
      <c r="AB292" s="219"/>
      <c r="AC292" s="211"/>
      <c r="AD292" s="211"/>
      <c r="AE292" s="211"/>
      <c r="AF292" s="212"/>
      <c r="AG292" s="212"/>
    </row>
    <row r="293" spans="1:33" s="213" customFormat="1" ht="15.75" customHeight="1" x14ac:dyDescent="0.2">
      <c r="A293" s="203"/>
      <c r="B293" s="203"/>
      <c r="C293" s="203"/>
      <c r="D293" s="211"/>
      <c r="E293" s="211"/>
      <c r="F293" s="214"/>
      <c r="G293" s="215"/>
      <c r="H293" s="215"/>
      <c r="I293" s="215"/>
      <c r="J293" s="216"/>
      <c r="K293" s="215"/>
      <c r="L293" s="217"/>
      <c r="M293" s="218"/>
      <c r="N293" s="215"/>
      <c r="O293" s="212"/>
      <c r="P293" s="212"/>
      <c r="Q293" s="212"/>
      <c r="R293" s="211"/>
      <c r="S293" s="212"/>
      <c r="T293" s="212"/>
      <c r="U293" s="211"/>
      <c r="V293" s="212"/>
      <c r="W293" s="212"/>
      <c r="X293" s="211"/>
      <c r="Y293" s="211"/>
      <c r="Z293" s="211"/>
      <c r="AA293" s="430"/>
      <c r="AB293" s="219"/>
      <c r="AC293" s="211"/>
      <c r="AD293" s="211"/>
      <c r="AE293" s="211"/>
      <c r="AF293" s="212"/>
      <c r="AG293" s="212"/>
    </row>
    <row r="294" spans="1:33" s="213" customFormat="1" ht="15.75" customHeight="1" x14ac:dyDescent="0.2">
      <c r="A294" s="203"/>
      <c r="B294" s="203"/>
      <c r="C294" s="203"/>
      <c r="D294" s="211"/>
      <c r="E294" s="211"/>
      <c r="F294" s="214"/>
      <c r="G294" s="215"/>
      <c r="H294" s="215"/>
      <c r="I294" s="215"/>
      <c r="J294" s="216"/>
      <c r="K294" s="215"/>
      <c r="L294" s="217"/>
      <c r="M294" s="218"/>
      <c r="N294" s="215"/>
      <c r="O294" s="212"/>
      <c r="P294" s="212"/>
      <c r="Q294" s="212"/>
      <c r="R294" s="211"/>
      <c r="S294" s="212"/>
      <c r="T294" s="212"/>
      <c r="U294" s="211"/>
      <c r="V294" s="212"/>
      <c r="W294" s="212"/>
      <c r="X294" s="211"/>
      <c r="Y294" s="211"/>
      <c r="Z294" s="211"/>
      <c r="AA294" s="430"/>
      <c r="AB294" s="219"/>
      <c r="AC294" s="211"/>
      <c r="AD294" s="211"/>
      <c r="AE294" s="211"/>
      <c r="AF294" s="212"/>
      <c r="AG294" s="212"/>
    </row>
    <row r="295" spans="1:33" s="213" customFormat="1" ht="15.75" customHeight="1" x14ac:dyDescent="0.2">
      <c r="A295" s="203"/>
      <c r="B295" s="203"/>
      <c r="C295" s="203"/>
      <c r="D295" s="211"/>
      <c r="E295" s="211"/>
      <c r="F295" s="214"/>
      <c r="G295" s="215"/>
      <c r="H295" s="215"/>
      <c r="I295" s="215"/>
      <c r="J295" s="216"/>
      <c r="K295" s="215"/>
      <c r="L295" s="217"/>
      <c r="M295" s="218"/>
      <c r="N295" s="215"/>
      <c r="O295" s="212"/>
      <c r="P295" s="212"/>
      <c r="Q295" s="212"/>
      <c r="R295" s="211"/>
      <c r="S295" s="212"/>
      <c r="T295" s="212"/>
      <c r="U295" s="211"/>
      <c r="V295" s="212"/>
      <c r="W295" s="212"/>
      <c r="X295" s="211"/>
      <c r="Y295" s="211"/>
      <c r="Z295" s="211"/>
      <c r="AA295" s="430"/>
      <c r="AB295" s="219"/>
      <c r="AC295" s="211"/>
      <c r="AD295" s="211"/>
      <c r="AE295" s="211"/>
      <c r="AF295" s="212"/>
      <c r="AG295" s="212"/>
    </row>
    <row r="296" spans="1:33" s="213" customFormat="1" ht="15.75" customHeight="1" x14ac:dyDescent="0.2">
      <c r="A296" s="203"/>
      <c r="B296" s="203"/>
      <c r="C296" s="203"/>
      <c r="D296" s="211"/>
      <c r="E296" s="211"/>
      <c r="F296" s="214"/>
      <c r="G296" s="215"/>
      <c r="H296" s="215"/>
      <c r="I296" s="215"/>
      <c r="J296" s="216"/>
      <c r="K296" s="215"/>
      <c r="L296" s="217"/>
      <c r="M296" s="218"/>
      <c r="N296" s="215"/>
      <c r="O296" s="212"/>
      <c r="P296" s="212"/>
      <c r="Q296" s="212"/>
      <c r="R296" s="211"/>
      <c r="S296" s="212"/>
      <c r="T296" s="212"/>
      <c r="U296" s="211"/>
      <c r="V296" s="212"/>
      <c r="W296" s="212"/>
      <c r="X296" s="211"/>
      <c r="Y296" s="211"/>
      <c r="Z296" s="211"/>
      <c r="AA296" s="430"/>
      <c r="AB296" s="219"/>
      <c r="AC296" s="211"/>
      <c r="AD296" s="211"/>
      <c r="AE296" s="211"/>
      <c r="AF296" s="212"/>
      <c r="AG296" s="212"/>
    </row>
    <row r="297" spans="1:33" s="213" customFormat="1" ht="15.75" customHeight="1" x14ac:dyDescent="0.2">
      <c r="A297" s="203"/>
      <c r="B297" s="203"/>
      <c r="C297" s="203"/>
      <c r="D297" s="211"/>
      <c r="E297" s="211"/>
      <c r="F297" s="214"/>
      <c r="G297" s="215"/>
      <c r="H297" s="215"/>
      <c r="I297" s="215"/>
      <c r="J297" s="216"/>
      <c r="K297" s="215"/>
      <c r="L297" s="217"/>
      <c r="M297" s="218"/>
      <c r="N297" s="215"/>
      <c r="O297" s="212"/>
      <c r="P297" s="212"/>
      <c r="Q297" s="212"/>
      <c r="R297" s="211"/>
      <c r="S297" s="212"/>
      <c r="T297" s="212"/>
      <c r="U297" s="211"/>
      <c r="V297" s="212"/>
      <c r="W297" s="212"/>
      <c r="X297" s="211"/>
      <c r="Y297" s="211"/>
      <c r="Z297" s="211"/>
      <c r="AA297" s="430"/>
      <c r="AB297" s="219"/>
      <c r="AC297" s="211"/>
      <c r="AD297" s="211"/>
      <c r="AE297" s="211"/>
      <c r="AF297" s="212"/>
      <c r="AG297" s="212"/>
    </row>
    <row r="298" spans="1:33" ht="15.75" customHeight="1" x14ac:dyDescent="0.25">
      <c r="D298" s="102"/>
      <c r="E298" s="102"/>
      <c r="F298" s="103"/>
      <c r="H298" s="105"/>
      <c r="I298" s="106"/>
      <c r="J298" s="107"/>
      <c r="K298" s="106"/>
      <c r="L298" s="108"/>
      <c r="M298" s="171"/>
      <c r="O298" s="109"/>
      <c r="P298" s="109"/>
      <c r="Q298" s="109"/>
      <c r="R298" s="102"/>
      <c r="S298" s="109"/>
      <c r="T298" s="109"/>
      <c r="U298" s="102"/>
      <c r="V298" s="109"/>
      <c r="W298" s="109"/>
      <c r="X298" s="102"/>
      <c r="Y298" s="102"/>
      <c r="Z298" s="102"/>
      <c r="AA298" s="130"/>
      <c r="AB298" s="110"/>
      <c r="AC298" s="102"/>
      <c r="AD298" s="102"/>
      <c r="AE298" s="102"/>
      <c r="AF298" s="109"/>
      <c r="AG298" s="109"/>
    </row>
    <row r="299" spans="1:33" ht="15.75" customHeight="1" x14ac:dyDescent="0.25">
      <c r="D299" s="102"/>
      <c r="E299" s="102"/>
      <c r="F299" s="103"/>
      <c r="H299" s="105"/>
      <c r="I299" s="106"/>
      <c r="J299" s="107"/>
      <c r="K299" s="106"/>
      <c r="L299" s="108"/>
      <c r="M299" s="171"/>
      <c r="O299" s="109"/>
      <c r="P299" s="109"/>
      <c r="Q299" s="109"/>
      <c r="R299" s="102"/>
      <c r="S299" s="109"/>
      <c r="T299" s="109"/>
      <c r="U299" s="102"/>
      <c r="V299" s="109"/>
      <c r="W299" s="109"/>
      <c r="X299" s="102"/>
      <c r="Y299" s="102"/>
      <c r="Z299" s="102"/>
      <c r="AA299" s="130"/>
      <c r="AB299" s="110"/>
      <c r="AC299" s="102"/>
      <c r="AD299" s="102"/>
      <c r="AE299" s="102"/>
      <c r="AF299" s="109"/>
      <c r="AG299" s="109"/>
    </row>
    <row r="300" spans="1:33" ht="15.75" customHeight="1" x14ac:dyDescent="0.25">
      <c r="D300" s="102"/>
      <c r="E300" s="102"/>
      <c r="F300" s="103"/>
      <c r="H300" s="105"/>
      <c r="I300" s="106"/>
      <c r="J300" s="107"/>
      <c r="K300" s="106"/>
      <c r="L300" s="108"/>
      <c r="M300" s="171"/>
      <c r="O300" s="109"/>
      <c r="P300" s="109"/>
      <c r="Q300" s="109"/>
      <c r="R300" s="102"/>
      <c r="S300" s="109"/>
      <c r="T300" s="109"/>
      <c r="U300" s="102"/>
      <c r="V300" s="109"/>
      <c r="W300" s="109"/>
      <c r="X300" s="102"/>
      <c r="Y300" s="102"/>
      <c r="Z300" s="102"/>
      <c r="AA300" s="130"/>
      <c r="AB300" s="110"/>
      <c r="AC300" s="102"/>
      <c r="AD300" s="102"/>
      <c r="AE300" s="102"/>
      <c r="AF300" s="109"/>
      <c r="AG300" s="109"/>
    </row>
    <row r="301" spans="1:33" ht="15.75" customHeight="1" x14ac:dyDescent="0.25">
      <c r="D301" s="102"/>
      <c r="E301" s="102"/>
      <c r="F301" s="103"/>
      <c r="H301" s="105"/>
      <c r="I301" s="106"/>
      <c r="J301" s="107"/>
      <c r="K301" s="106"/>
      <c r="L301" s="108"/>
      <c r="M301" s="171"/>
      <c r="O301" s="109"/>
      <c r="P301" s="109"/>
      <c r="Q301" s="109"/>
      <c r="R301" s="102"/>
      <c r="S301" s="109"/>
      <c r="T301" s="109"/>
      <c r="U301" s="102"/>
      <c r="V301" s="109"/>
      <c r="W301" s="109"/>
      <c r="X301" s="102"/>
      <c r="Y301" s="102"/>
      <c r="Z301" s="102"/>
      <c r="AA301" s="130"/>
      <c r="AB301" s="110"/>
      <c r="AC301" s="102"/>
      <c r="AD301" s="102"/>
      <c r="AE301" s="102"/>
      <c r="AF301" s="109"/>
      <c r="AG301" s="109"/>
    </row>
    <row r="302" spans="1:33" ht="15.75" customHeight="1" x14ac:dyDescent="0.25">
      <c r="D302" s="102"/>
      <c r="E302" s="102"/>
      <c r="F302" s="103"/>
      <c r="H302" s="105"/>
      <c r="I302" s="106"/>
      <c r="J302" s="107"/>
      <c r="K302" s="106"/>
      <c r="L302" s="108"/>
      <c r="M302" s="171"/>
      <c r="O302" s="109"/>
      <c r="P302" s="109"/>
      <c r="Q302" s="109"/>
      <c r="R302" s="102"/>
      <c r="S302" s="109"/>
      <c r="T302" s="109"/>
      <c r="U302" s="102"/>
      <c r="V302" s="109"/>
      <c r="W302" s="109"/>
      <c r="X302" s="102"/>
      <c r="Y302" s="102"/>
      <c r="Z302" s="102"/>
      <c r="AA302" s="130"/>
      <c r="AB302" s="110"/>
      <c r="AC302" s="102"/>
      <c r="AD302" s="102"/>
      <c r="AE302" s="102"/>
      <c r="AF302" s="109"/>
      <c r="AG302" s="109"/>
    </row>
    <row r="303" spans="1:33" ht="15.75" customHeight="1" x14ac:dyDescent="0.25">
      <c r="D303" s="102"/>
      <c r="E303" s="102"/>
      <c r="F303" s="103"/>
      <c r="H303" s="105"/>
      <c r="I303" s="106"/>
      <c r="J303" s="107"/>
      <c r="K303" s="106"/>
      <c r="L303" s="108"/>
      <c r="M303" s="171"/>
      <c r="O303" s="109"/>
      <c r="P303" s="109"/>
      <c r="Q303" s="109"/>
      <c r="R303" s="102"/>
      <c r="S303" s="109"/>
      <c r="T303" s="109"/>
      <c r="U303" s="102"/>
      <c r="V303" s="109"/>
      <c r="W303" s="109"/>
      <c r="X303" s="102"/>
      <c r="Y303" s="102"/>
      <c r="Z303" s="102"/>
      <c r="AA303" s="130"/>
      <c r="AB303" s="110"/>
      <c r="AC303" s="102"/>
      <c r="AD303" s="102"/>
      <c r="AE303" s="102"/>
      <c r="AF303" s="109"/>
      <c r="AG303" s="109"/>
    </row>
    <row r="304" spans="1:33" ht="15.75" customHeight="1" x14ac:dyDescent="0.25">
      <c r="D304" s="102"/>
      <c r="E304" s="102"/>
      <c r="F304" s="103"/>
      <c r="H304" s="105"/>
      <c r="I304" s="106"/>
      <c r="J304" s="107"/>
      <c r="K304" s="106"/>
      <c r="L304" s="108"/>
      <c r="M304" s="171"/>
      <c r="O304" s="109"/>
      <c r="P304" s="109"/>
      <c r="Q304" s="109"/>
      <c r="R304" s="102"/>
      <c r="S304" s="109"/>
      <c r="T304" s="109"/>
      <c r="U304" s="102"/>
      <c r="V304" s="109"/>
      <c r="W304" s="109"/>
      <c r="X304" s="102"/>
      <c r="Y304" s="102"/>
      <c r="Z304" s="102"/>
      <c r="AA304" s="130"/>
      <c r="AB304" s="110"/>
      <c r="AC304" s="102"/>
      <c r="AD304" s="102"/>
      <c r="AE304" s="102"/>
      <c r="AF304" s="109"/>
      <c r="AG304" s="109"/>
    </row>
    <row r="305" spans="4:33" ht="15.75" customHeight="1" x14ac:dyDescent="0.25">
      <c r="D305" s="102"/>
      <c r="E305" s="102"/>
      <c r="F305" s="103"/>
      <c r="H305" s="105"/>
      <c r="I305" s="106"/>
      <c r="J305" s="107"/>
      <c r="K305" s="106"/>
      <c r="L305" s="108"/>
      <c r="M305" s="171"/>
      <c r="O305" s="109"/>
      <c r="P305" s="109"/>
      <c r="Q305" s="109"/>
      <c r="R305" s="102"/>
      <c r="S305" s="109"/>
      <c r="T305" s="109"/>
      <c r="U305" s="102"/>
      <c r="V305" s="109"/>
      <c r="W305" s="109"/>
      <c r="X305" s="102"/>
      <c r="Y305" s="102"/>
      <c r="Z305" s="102"/>
      <c r="AA305" s="130"/>
      <c r="AB305" s="110"/>
      <c r="AC305" s="102"/>
      <c r="AD305" s="102"/>
      <c r="AE305" s="102"/>
      <c r="AF305" s="109"/>
      <c r="AG305" s="109"/>
    </row>
    <row r="306" spans="4:33" ht="15.75" customHeight="1" x14ac:dyDescent="0.25">
      <c r="D306" s="102"/>
      <c r="E306" s="102"/>
      <c r="F306" s="103"/>
      <c r="H306" s="105"/>
      <c r="I306" s="106"/>
      <c r="J306" s="107"/>
      <c r="K306" s="106"/>
      <c r="L306" s="108"/>
      <c r="M306" s="171"/>
      <c r="O306" s="109"/>
      <c r="P306" s="109"/>
      <c r="Q306" s="109"/>
      <c r="R306" s="102"/>
      <c r="S306" s="109"/>
      <c r="T306" s="109"/>
      <c r="U306" s="102"/>
      <c r="V306" s="109"/>
      <c r="W306" s="109"/>
      <c r="X306" s="102"/>
      <c r="Y306" s="102"/>
      <c r="Z306" s="102"/>
      <c r="AA306" s="130"/>
      <c r="AB306" s="110"/>
      <c r="AC306" s="102"/>
      <c r="AD306" s="102"/>
      <c r="AE306" s="102"/>
      <c r="AF306" s="109"/>
      <c r="AG306" s="109"/>
    </row>
    <row r="307" spans="4:33" ht="15.75" customHeight="1" x14ac:dyDescent="0.25">
      <c r="D307" s="102"/>
      <c r="E307" s="102"/>
      <c r="F307" s="103"/>
      <c r="H307" s="105"/>
      <c r="I307" s="106"/>
      <c r="J307" s="107"/>
      <c r="K307" s="106"/>
      <c r="L307" s="108"/>
      <c r="M307" s="171"/>
      <c r="O307" s="109"/>
      <c r="P307" s="109"/>
      <c r="Q307" s="109"/>
      <c r="R307" s="102"/>
      <c r="S307" s="109"/>
      <c r="T307" s="109"/>
      <c r="U307" s="102"/>
      <c r="V307" s="109"/>
      <c r="W307" s="109"/>
      <c r="X307" s="102"/>
      <c r="Y307" s="102"/>
      <c r="Z307" s="102"/>
      <c r="AA307" s="130"/>
      <c r="AB307" s="110"/>
      <c r="AC307" s="102"/>
      <c r="AD307" s="102"/>
      <c r="AE307" s="102"/>
      <c r="AF307" s="109"/>
      <c r="AG307" s="109"/>
    </row>
    <row r="308" spans="4:33" ht="15.75" customHeight="1" x14ac:dyDescent="0.25">
      <c r="D308" s="102"/>
      <c r="E308" s="102"/>
      <c r="F308" s="103"/>
      <c r="H308" s="105"/>
      <c r="I308" s="106"/>
      <c r="J308" s="107"/>
      <c r="K308" s="106"/>
      <c r="L308" s="108"/>
      <c r="M308" s="171"/>
      <c r="O308" s="109"/>
      <c r="P308" s="109"/>
      <c r="Q308" s="109"/>
      <c r="R308" s="102"/>
      <c r="S308" s="109"/>
      <c r="T308" s="109"/>
      <c r="U308" s="102"/>
      <c r="V308" s="109"/>
      <c r="W308" s="109"/>
      <c r="X308" s="102"/>
      <c r="Y308" s="102"/>
      <c r="Z308" s="102"/>
      <c r="AA308" s="130"/>
      <c r="AB308" s="110"/>
      <c r="AC308" s="102"/>
      <c r="AD308" s="102"/>
      <c r="AE308" s="102"/>
      <c r="AF308" s="109"/>
      <c r="AG308" s="109"/>
    </row>
    <row r="309" spans="4:33" ht="15.75" customHeight="1" x14ac:dyDescent="0.25">
      <c r="D309" s="102"/>
      <c r="E309" s="102"/>
      <c r="F309" s="103"/>
      <c r="H309" s="105"/>
      <c r="I309" s="106"/>
      <c r="J309" s="107"/>
      <c r="K309" s="106"/>
      <c r="L309" s="108"/>
      <c r="M309" s="171"/>
      <c r="O309" s="109"/>
      <c r="P309" s="109"/>
      <c r="Q309" s="109"/>
      <c r="R309" s="102"/>
      <c r="S309" s="109"/>
      <c r="T309" s="109"/>
      <c r="U309" s="102"/>
      <c r="V309" s="109"/>
      <c r="W309" s="109"/>
      <c r="X309" s="102"/>
      <c r="Y309" s="102"/>
      <c r="Z309" s="102"/>
      <c r="AA309" s="130"/>
      <c r="AB309" s="110"/>
      <c r="AC309" s="102"/>
      <c r="AD309" s="102"/>
      <c r="AE309" s="102"/>
      <c r="AF309" s="109"/>
      <c r="AG309" s="109"/>
    </row>
    <row r="310" spans="4:33" ht="15.75" customHeight="1" x14ac:dyDescent="0.25">
      <c r="D310" s="102"/>
      <c r="E310" s="102"/>
      <c r="F310" s="103"/>
      <c r="H310" s="105"/>
      <c r="I310" s="106"/>
      <c r="J310" s="107"/>
      <c r="K310" s="106"/>
      <c r="L310" s="108"/>
      <c r="M310" s="171"/>
      <c r="O310" s="109"/>
      <c r="P310" s="109"/>
      <c r="Q310" s="109"/>
      <c r="R310" s="102"/>
      <c r="S310" s="109"/>
      <c r="T310" s="109"/>
      <c r="U310" s="102"/>
      <c r="V310" s="109"/>
      <c r="W310" s="109"/>
      <c r="X310" s="102"/>
      <c r="Y310" s="102"/>
      <c r="Z310" s="102"/>
      <c r="AA310" s="130"/>
      <c r="AB310" s="110"/>
      <c r="AC310" s="102"/>
      <c r="AD310" s="102"/>
      <c r="AE310" s="102"/>
      <c r="AF310" s="109"/>
      <c r="AG310" s="109"/>
    </row>
    <row r="311" spans="4:33" ht="15.75" customHeight="1" x14ac:dyDescent="0.3">
      <c r="D311" s="102"/>
      <c r="E311" s="102"/>
      <c r="F311" s="103"/>
      <c r="H311" s="105"/>
      <c r="I311" s="106"/>
      <c r="J311" s="107"/>
      <c r="K311" s="106"/>
      <c r="L311" s="108"/>
      <c r="M311" s="171"/>
      <c r="O311" s="109"/>
      <c r="P311" s="109"/>
      <c r="Q311" s="109"/>
      <c r="R311" s="102"/>
      <c r="S311" s="124" t="s">
        <v>566</v>
      </c>
      <c r="T311" s="124"/>
      <c r="U311" s="125"/>
      <c r="V311" s="124"/>
      <c r="W311" s="126"/>
      <c r="X311" s="127"/>
      <c r="Y311" s="127"/>
      <c r="Z311" s="125" t="s">
        <v>567</v>
      </c>
      <c r="AA311" s="430"/>
      <c r="AB311" s="110"/>
      <c r="AC311" s="102"/>
      <c r="AD311" s="102"/>
      <c r="AE311" s="102"/>
      <c r="AF311" s="109"/>
      <c r="AG311" s="109"/>
    </row>
    <row r="312" spans="4:33" ht="15.75" customHeight="1" x14ac:dyDescent="0.3">
      <c r="D312" s="102"/>
      <c r="E312" s="102"/>
      <c r="F312" s="103"/>
      <c r="H312" s="105"/>
      <c r="I312" s="106"/>
      <c r="J312" s="107"/>
      <c r="K312" s="106"/>
      <c r="L312" s="108"/>
      <c r="M312" s="171"/>
      <c r="O312" s="109"/>
      <c r="P312" s="109"/>
      <c r="Q312" s="109"/>
      <c r="R312" s="102"/>
      <c r="S312" s="124"/>
      <c r="T312" s="124"/>
      <c r="U312" s="125"/>
      <c r="V312" s="124"/>
      <c r="W312" s="126"/>
      <c r="X312" s="127"/>
      <c r="Y312" s="127"/>
      <c r="Z312" s="125"/>
      <c r="AA312" s="430"/>
      <c r="AB312" s="102"/>
      <c r="AC312" s="102"/>
      <c r="AD312" s="102"/>
      <c r="AE312" s="102"/>
      <c r="AF312" s="109"/>
      <c r="AG312" s="109"/>
    </row>
    <row r="313" spans="4:33" ht="15.75" customHeight="1" x14ac:dyDescent="0.3">
      <c r="D313" s="102"/>
      <c r="E313" s="102"/>
      <c r="F313" s="103"/>
      <c r="H313" s="105"/>
      <c r="I313" s="106"/>
      <c r="J313" s="107"/>
      <c r="K313" s="106"/>
      <c r="L313" s="108"/>
      <c r="M313" s="171"/>
      <c r="O313" s="109"/>
      <c r="P313" s="109"/>
      <c r="Q313" s="109"/>
      <c r="R313" s="102"/>
      <c r="S313" s="124"/>
      <c r="T313" s="124"/>
      <c r="U313" s="125"/>
      <c r="V313" s="124"/>
      <c r="W313" s="126"/>
      <c r="X313" s="127"/>
      <c r="Y313" s="127"/>
      <c r="Z313" s="125"/>
      <c r="AA313" s="430"/>
      <c r="AB313" s="102"/>
      <c r="AC313" s="102"/>
      <c r="AD313" s="102"/>
      <c r="AE313" s="102"/>
      <c r="AF313" s="109"/>
      <c r="AG313" s="109"/>
    </row>
    <row r="314" spans="4:33" ht="15.75" customHeight="1" x14ac:dyDescent="0.25">
      <c r="D314" s="102"/>
      <c r="E314" s="102"/>
      <c r="F314" s="103"/>
      <c r="U314" s="102"/>
      <c r="V314" s="109"/>
      <c r="W314" s="132" t="s">
        <v>569</v>
      </c>
      <c r="X314" s="133"/>
      <c r="Y314" s="133"/>
      <c r="Z314" s="133"/>
      <c r="AA314" s="432"/>
      <c r="AB314" s="133"/>
      <c r="AC314" s="134"/>
      <c r="AD314" s="127"/>
      <c r="AE314" s="127"/>
      <c r="AF314" s="132" t="s">
        <v>570</v>
      </c>
      <c r="AG314" s="109"/>
    </row>
    <row r="315" spans="4:33" ht="15.75" customHeight="1" x14ac:dyDescent="0.25">
      <c r="D315" s="102"/>
      <c r="E315" s="102"/>
      <c r="F315" s="103"/>
      <c r="U315" s="102"/>
      <c r="V315" s="109"/>
      <c r="W315" s="135" t="s">
        <v>571</v>
      </c>
      <c r="X315" s="136"/>
      <c r="Y315" s="136"/>
      <c r="Z315" s="136"/>
      <c r="AA315" s="430"/>
      <c r="AB315" s="136"/>
      <c r="AC315" s="134"/>
      <c r="AD315" s="127"/>
      <c r="AE315" s="127"/>
      <c r="AF315" s="135" t="s">
        <v>572</v>
      </c>
      <c r="AG315" s="109"/>
    </row>
    <row r="316" spans="4:33" ht="15.75" customHeight="1" x14ac:dyDescent="0.25">
      <c r="D316" s="102"/>
      <c r="E316" s="102"/>
      <c r="F316" s="103"/>
      <c r="U316" s="102"/>
      <c r="V316" s="109"/>
      <c r="W316" s="109"/>
      <c r="X316" s="102"/>
      <c r="Y316" s="102"/>
      <c r="Z316" s="102"/>
      <c r="AA316" s="130"/>
      <c r="AB316" s="102"/>
      <c r="AC316" s="102"/>
      <c r="AD316" s="102"/>
      <c r="AE316" s="102"/>
      <c r="AF316" s="109"/>
      <c r="AG316" s="109"/>
    </row>
    <row r="317" spans="4:33" ht="15.75" customHeight="1" x14ac:dyDescent="0.25">
      <c r="D317" s="102"/>
      <c r="E317" s="102"/>
      <c r="F317" s="103"/>
      <c r="U317" s="102"/>
      <c r="V317" s="109"/>
      <c r="W317" s="109"/>
      <c r="X317" s="102"/>
      <c r="Y317" s="102"/>
      <c r="Z317" s="102"/>
      <c r="AA317" s="130"/>
      <c r="AB317" s="137"/>
      <c r="AC317" s="102"/>
      <c r="AD317" s="102"/>
      <c r="AE317" s="102"/>
      <c r="AF317" s="109"/>
      <c r="AG317" s="109"/>
    </row>
    <row r="318" spans="4:33" ht="15.75" customHeight="1" x14ac:dyDescent="0.25">
      <c r="D318" s="102"/>
      <c r="E318" s="102"/>
      <c r="F318" s="103"/>
      <c r="U318" s="102"/>
      <c r="V318" s="109"/>
      <c r="W318" s="109"/>
      <c r="X318" s="102"/>
      <c r="Y318" s="102"/>
      <c r="Z318" s="102"/>
      <c r="AA318" s="130"/>
      <c r="AB318" s="137"/>
      <c r="AC318" s="102"/>
      <c r="AD318" s="102"/>
      <c r="AE318" s="102"/>
      <c r="AF318" s="109"/>
      <c r="AG318" s="109"/>
    </row>
    <row r="319" spans="4:33" ht="15.75" customHeight="1" x14ac:dyDescent="0.25">
      <c r="D319" s="102"/>
      <c r="E319" s="102"/>
      <c r="F319" s="103"/>
      <c r="U319" s="102"/>
      <c r="V319" s="109"/>
      <c r="W319" s="109"/>
      <c r="X319" s="102"/>
      <c r="Y319" s="102"/>
      <c r="Z319" s="102"/>
      <c r="AA319" s="130"/>
      <c r="AB319" s="137"/>
      <c r="AC319" s="102"/>
      <c r="AD319" s="102"/>
      <c r="AE319" s="102"/>
      <c r="AF319" s="109"/>
      <c r="AG319" s="109"/>
    </row>
    <row r="320" spans="4:33" ht="15.75" customHeight="1" x14ac:dyDescent="0.25">
      <c r="D320" s="102"/>
      <c r="E320" s="102"/>
      <c r="F320" s="103"/>
      <c r="U320" s="102"/>
      <c r="V320" s="109"/>
      <c r="W320" s="109"/>
      <c r="X320" s="102"/>
      <c r="Y320" s="102"/>
      <c r="Z320" s="102"/>
      <c r="AA320" s="130"/>
      <c r="AB320" s="137"/>
      <c r="AC320" s="102"/>
      <c r="AD320" s="102"/>
      <c r="AE320" s="102"/>
      <c r="AF320" s="109"/>
      <c r="AG320" s="109"/>
    </row>
    <row r="321" spans="4:33" ht="15.75" customHeight="1" x14ac:dyDescent="0.25">
      <c r="D321" s="102"/>
      <c r="E321" s="102"/>
      <c r="F321" s="103"/>
      <c r="U321" s="102"/>
      <c r="V321" s="109"/>
      <c r="W321" s="109"/>
      <c r="X321" s="102"/>
      <c r="Y321" s="102"/>
      <c r="Z321" s="102"/>
      <c r="AA321" s="130"/>
      <c r="AB321" s="137"/>
      <c r="AC321" s="102"/>
      <c r="AD321" s="102"/>
      <c r="AE321" s="102"/>
      <c r="AF321" s="109"/>
      <c r="AG321" s="109"/>
    </row>
    <row r="322" spans="4:33" ht="15.75" customHeight="1" x14ac:dyDescent="0.25">
      <c r="D322" s="102"/>
      <c r="E322" s="102"/>
      <c r="F322" s="103"/>
      <c r="U322" s="102"/>
      <c r="V322" s="109"/>
      <c r="W322" s="109"/>
      <c r="X322" s="102"/>
      <c r="Y322" s="102"/>
      <c r="Z322" s="102"/>
      <c r="AA322" s="130"/>
      <c r="AB322" s="137"/>
      <c r="AC322" s="102"/>
      <c r="AD322" s="102"/>
      <c r="AE322" s="102"/>
      <c r="AF322" s="109"/>
      <c r="AG322" s="109"/>
    </row>
    <row r="323" spans="4:33" ht="15.75" customHeight="1" x14ac:dyDescent="0.25">
      <c r="D323" s="102"/>
      <c r="E323" s="102"/>
      <c r="F323" s="103"/>
      <c r="U323" s="102"/>
      <c r="V323" s="109"/>
      <c r="W323" s="109"/>
      <c r="X323" s="102"/>
      <c r="Y323" s="102"/>
      <c r="Z323" s="102"/>
      <c r="AA323" s="130"/>
      <c r="AB323" s="137"/>
      <c r="AC323" s="102"/>
      <c r="AD323" s="102"/>
      <c r="AE323" s="102"/>
      <c r="AF323" s="109"/>
      <c r="AG323" s="109"/>
    </row>
    <row r="324" spans="4:33" ht="15.75" customHeight="1" x14ac:dyDescent="0.25">
      <c r="D324" s="102"/>
      <c r="E324" s="102"/>
      <c r="F324" s="103"/>
      <c r="U324" s="102"/>
      <c r="V324" s="109"/>
      <c r="W324" s="109"/>
      <c r="X324" s="102"/>
      <c r="Y324" s="102"/>
      <c r="Z324" s="102"/>
      <c r="AA324" s="130"/>
      <c r="AB324" s="137"/>
      <c r="AC324" s="102"/>
      <c r="AD324" s="102"/>
      <c r="AE324" s="102"/>
      <c r="AF324" s="109"/>
      <c r="AG324" s="109"/>
    </row>
    <row r="325" spans="4:33" ht="15.75" customHeight="1" x14ac:dyDescent="0.25">
      <c r="D325" s="102"/>
      <c r="E325" s="102"/>
      <c r="F325" s="103"/>
      <c r="U325" s="102"/>
      <c r="V325" s="109"/>
      <c r="W325" s="109"/>
      <c r="X325" s="102"/>
      <c r="Y325" s="102"/>
      <c r="Z325" s="102"/>
      <c r="AA325" s="130"/>
      <c r="AB325" s="137"/>
      <c r="AC325" s="102"/>
      <c r="AD325" s="102"/>
      <c r="AE325" s="102"/>
      <c r="AF325" s="109"/>
      <c r="AG325" s="109"/>
    </row>
    <row r="326" spans="4:33" ht="15.75" customHeight="1" x14ac:dyDescent="0.25">
      <c r="D326" s="102"/>
      <c r="E326" s="102"/>
      <c r="F326" s="103"/>
      <c r="U326" s="102"/>
      <c r="V326" s="109"/>
      <c r="W326" s="109"/>
      <c r="X326" s="102"/>
      <c r="Y326" s="102"/>
      <c r="Z326" s="102"/>
      <c r="AA326" s="130"/>
      <c r="AB326" s="137"/>
      <c r="AC326" s="102"/>
      <c r="AD326" s="102"/>
      <c r="AE326" s="102"/>
      <c r="AF326" s="109"/>
      <c r="AG326" s="109"/>
    </row>
    <row r="327" spans="4:33" ht="15.75" customHeight="1" x14ac:dyDescent="0.25">
      <c r="D327" s="102"/>
      <c r="E327" s="102"/>
      <c r="F327" s="103"/>
      <c r="U327" s="102"/>
      <c r="V327" s="109"/>
      <c r="W327" s="109"/>
      <c r="X327" s="102"/>
      <c r="Y327" s="102"/>
      <c r="Z327" s="102"/>
      <c r="AA327" s="130"/>
      <c r="AB327" s="137"/>
      <c r="AC327" s="102"/>
      <c r="AD327" s="102"/>
      <c r="AE327" s="102"/>
      <c r="AF327" s="109"/>
      <c r="AG327" s="109"/>
    </row>
    <row r="328" spans="4:33" ht="15.75" customHeight="1" x14ac:dyDescent="0.25">
      <c r="D328" s="102"/>
      <c r="E328" s="102"/>
      <c r="F328" s="103"/>
      <c r="U328" s="102"/>
      <c r="V328" s="109"/>
      <c r="W328" s="109"/>
      <c r="X328" s="102"/>
      <c r="Y328" s="102"/>
      <c r="Z328" s="102"/>
      <c r="AA328" s="130"/>
      <c r="AB328" s="137"/>
      <c r="AC328" s="102"/>
      <c r="AD328" s="102"/>
      <c r="AE328" s="102"/>
      <c r="AF328" s="109"/>
      <c r="AG328" s="109"/>
    </row>
    <row r="329" spans="4:33" ht="15.75" customHeight="1" x14ac:dyDescent="0.25">
      <c r="D329" s="102"/>
      <c r="E329" s="102"/>
      <c r="F329" s="103"/>
      <c r="U329" s="102"/>
      <c r="V329" s="109"/>
      <c r="W329" s="109"/>
      <c r="X329" s="102"/>
      <c r="Y329" s="102"/>
      <c r="Z329" s="102"/>
      <c r="AA329" s="130"/>
      <c r="AB329" s="137"/>
      <c r="AC329" s="102"/>
      <c r="AD329" s="102"/>
      <c r="AE329" s="102"/>
      <c r="AF329" s="109"/>
      <c r="AG329" s="109"/>
    </row>
    <row r="330" spans="4:33" ht="15.75" customHeight="1" x14ac:dyDescent="0.25">
      <c r="D330" s="102"/>
      <c r="E330" s="102"/>
      <c r="F330" s="103"/>
      <c r="U330" s="102"/>
      <c r="V330" s="109"/>
      <c r="W330" s="109"/>
      <c r="X330" s="102"/>
      <c r="Y330" s="102"/>
      <c r="Z330" s="102"/>
      <c r="AA330" s="130"/>
      <c r="AB330" s="137"/>
      <c r="AC330" s="102"/>
      <c r="AD330" s="102"/>
      <c r="AE330" s="102"/>
      <c r="AF330" s="109"/>
      <c r="AG330" s="109"/>
    </row>
    <row r="331" spans="4:33" ht="15.75" customHeight="1" x14ac:dyDescent="0.25">
      <c r="D331" s="102"/>
      <c r="E331" s="102"/>
      <c r="F331" s="103"/>
      <c r="U331" s="102"/>
      <c r="V331" s="109"/>
      <c r="W331" s="109"/>
      <c r="X331" s="102"/>
      <c r="Y331" s="102"/>
      <c r="Z331" s="102"/>
      <c r="AA331" s="130"/>
      <c r="AB331" s="137"/>
      <c r="AC331" s="102"/>
      <c r="AD331" s="102"/>
      <c r="AE331" s="102"/>
      <c r="AF331" s="109"/>
      <c r="AG331" s="109"/>
    </row>
    <row r="332" spans="4:33" ht="15.75" customHeight="1" x14ac:dyDescent="0.25">
      <c r="D332" s="102"/>
      <c r="E332" s="102"/>
      <c r="F332" s="103"/>
      <c r="U332" s="102"/>
      <c r="V332" s="109"/>
      <c r="W332" s="109"/>
      <c r="X332" s="102"/>
      <c r="Y332" s="102"/>
      <c r="Z332" s="102"/>
      <c r="AA332" s="130"/>
      <c r="AB332" s="137"/>
      <c r="AC332" s="102"/>
      <c r="AD332" s="102"/>
      <c r="AE332" s="102"/>
      <c r="AF332" s="109"/>
      <c r="AG332" s="109"/>
    </row>
    <row r="333" spans="4:33" ht="15.75" customHeight="1" x14ac:dyDescent="0.25">
      <c r="D333" s="102"/>
      <c r="E333" s="102"/>
      <c r="F333" s="103"/>
      <c r="U333" s="102"/>
      <c r="V333" s="109"/>
      <c r="W333" s="109"/>
      <c r="X333" s="102"/>
      <c r="Y333" s="102"/>
      <c r="Z333" s="102"/>
      <c r="AA333" s="130"/>
      <c r="AB333" s="137"/>
      <c r="AC333" s="102"/>
      <c r="AD333" s="102"/>
      <c r="AE333" s="102"/>
      <c r="AF333" s="109"/>
      <c r="AG333" s="109"/>
    </row>
    <row r="334" spans="4:33" ht="15.75" customHeight="1" x14ac:dyDescent="0.25">
      <c r="D334" s="102"/>
      <c r="E334" s="102"/>
      <c r="F334" s="103"/>
      <c r="U334" s="102"/>
      <c r="V334" s="109"/>
      <c r="W334" s="109"/>
      <c r="X334" s="102"/>
      <c r="Y334" s="102"/>
      <c r="Z334" s="102"/>
      <c r="AA334" s="130"/>
      <c r="AB334" s="137"/>
      <c r="AC334" s="102"/>
      <c r="AD334" s="102"/>
      <c r="AE334" s="102"/>
      <c r="AF334" s="109"/>
      <c r="AG334" s="109"/>
    </row>
    <row r="335" spans="4:33" ht="15.75" customHeight="1" x14ac:dyDescent="0.25">
      <c r="D335" s="102"/>
      <c r="E335" s="102"/>
      <c r="F335" s="103"/>
      <c r="U335" s="102"/>
      <c r="V335" s="109"/>
      <c r="W335" s="109"/>
      <c r="X335" s="102"/>
      <c r="Y335" s="102"/>
      <c r="Z335" s="102"/>
      <c r="AA335" s="130"/>
      <c r="AB335" s="137"/>
      <c r="AC335" s="102"/>
      <c r="AD335" s="102"/>
      <c r="AE335" s="102"/>
      <c r="AF335" s="109"/>
      <c r="AG335" s="109"/>
    </row>
    <row r="336" spans="4:33" ht="15.75" customHeight="1" x14ac:dyDescent="0.25">
      <c r="D336" s="102"/>
      <c r="E336" s="102"/>
      <c r="F336" s="103"/>
      <c r="U336" s="102"/>
      <c r="V336" s="109"/>
      <c r="W336" s="109"/>
      <c r="X336" s="102"/>
      <c r="Y336" s="102"/>
      <c r="Z336" s="102"/>
      <c r="AA336" s="130"/>
      <c r="AB336" s="137"/>
      <c r="AC336" s="102"/>
      <c r="AD336" s="102"/>
      <c r="AE336" s="102"/>
      <c r="AF336" s="109"/>
      <c r="AG336" s="109"/>
    </row>
    <row r="337" spans="4:33" ht="15.75" customHeight="1" x14ac:dyDescent="0.25">
      <c r="D337" s="102"/>
      <c r="E337" s="102"/>
      <c r="F337" s="103"/>
      <c r="U337" s="102"/>
      <c r="V337" s="109"/>
      <c r="W337" s="109"/>
      <c r="X337" s="102"/>
      <c r="Y337" s="102"/>
      <c r="Z337" s="102"/>
      <c r="AA337" s="130"/>
      <c r="AB337" s="137"/>
      <c r="AC337" s="102"/>
      <c r="AD337" s="102"/>
      <c r="AE337" s="102"/>
      <c r="AF337" s="109"/>
      <c r="AG337" s="109"/>
    </row>
    <row r="338" spans="4:33" ht="15.75" customHeight="1" x14ac:dyDescent="0.25">
      <c r="D338" s="102"/>
      <c r="E338" s="102"/>
      <c r="F338" s="103"/>
      <c r="U338" s="102"/>
      <c r="V338" s="109"/>
      <c r="W338" s="109"/>
      <c r="X338" s="102"/>
      <c r="Y338" s="102"/>
      <c r="Z338" s="102"/>
      <c r="AA338" s="130"/>
      <c r="AB338" s="137"/>
      <c r="AC338" s="102"/>
      <c r="AD338" s="102"/>
      <c r="AE338" s="102"/>
      <c r="AF338" s="109"/>
      <c r="AG338" s="109"/>
    </row>
    <row r="339" spans="4:33" ht="15.75" customHeight="1" x14ac:dyDescent="0.25">
      <c r="D339" s="102"/>
      <c r="E339" s="102"/>
      <c r="F339" s="103"/>
      <c r="U339" s="102"/>
      <c r="V339" s="109"/>
      <c r="W339" s="109"/>
      <c r="X339" s="102"/>
      <c r="Y339" s="102"/>
      <c r="Z339" s="102"/>
      <c r="AA339" s="130"/>
      <c r="AB339" s="137"/>
      <c r="AC339" s="102"/>
      <c r="AD339" s="102"/>
      <c r="AE339" s="102"/>
      <c r="AF339" s="109"/>
      <c r="AG339" s="109"/>
    </row>
    <row r="340" spans="4:33" ht="15.75" customHeight="1" x14ac:dyDescent="0.25">
      <c r="D340" s="102"/>
      <c r="E340" s="102"/>
      <c r="F340" s="103"/>
      <c r="U340" s="102"/>
      <c r="V340" s="109"/>
      <c r="W340" s="109"/>
      <c r="X340" s="102"/>
      <c r="Y340" s="102"/>
      <c r="Z340" s="102"/>
      <c r="AA340" s="130"/>
      <c r="AB340" s="137"/>
      <c r="AC340" s="102"/>
      <c r="AD340" s="102"/>
      <c r="AE340" s="102"/>
      <c r="AF340" s="109"/>
      <c r="AG340" s="109"/>
    </row>
    <row r="341" spans="4:33" ht="15.75" customHeight="1" x14ac:dyDescent="0.25">
      <c r="D341" s="102"/>
      <c r="E341" s="102"/>
      <c r="F341" s="103"/>
      <c r="U341" s="102"/>
      <c r="V341" s="109"/>
      <c r="W341" s="109"/>
      <c r="X341" s="102"/>
      <c r="Y341" s="102"/>
      <c r="Z341" s="102"/>
      <c r="AA341" s="130"/>
      <c r="AB341" s="137"/>
      <c r="AC341" s="102"/>
      <c r="AD341" s="102"/>
      <c r="AE341" s="102"/>
      <c r="AF341" s="109"/>
      <c r="AG341" s="109"/>
    </row>
    <row r="342" spans="4:33" ht="15.75" customHeight="1" x14ac:dyDescent="0.25">
      <c r="D342" s="102"/>
      <c r="E342" s="102"/>
      <c r="F342" s="103"/>
      <c r="U342" s="102"/>
      <c r="V342" s="109"/>
      <c r="W342" s="109"/>
      <c r="X342" s="102"/>
      <c r="Y342" s="102"/>
      <c r="Z342" s="102"/>
      <c r="AA342" s="130"/>
      <c r="AB342" s="137"/>
      <c r="AC342" s="102"/>
      <c r="AD342" s="102"/>
      <c r="AE342" s="102"/>
      <c r="AF342" s="109"/>
      <c r="AG342" s="109"/>
    </row>
    <row r="343" spans="4:33" ht="15.75" customHeight="1" x14ac:dyDescent="0.25">
      <c r="D343" s="102"/>
      <c r="E343" s="102"/>
      <c r="F343" s="103"/>
      <c r="U343" s="102"/>
      <c r="V343" s="109"/>
      <c r="W343" s="109"/>
      <c r="X343" s="102"/>
      <c r="Y343" s="102"/>
      <c r="Z343" s="102"/>
      <c r="AA343" s="130"/>
      <c r="AB343" s="137"/>
      <c r="AC343" s="102"/>
      <c r="AD343" s="102"/>
      <c r="AE343" s="102"/>
      <c r="AF343" s="109"/>
      <c r="AG343" s="109"/>
    </row>
    <row r="344" spans="4:33" ht="15.75" customHeight="1" x14ac:dyDescent="0.25">
      <c r="D344" s="102"/>
      <c r="E344" s="102"/>
      <c r="F344" s="103"/>
      <c r="U344" s="102"/>
      <c r="V344" s="109"/>
      <c r="W344" s="109"/>
      <c r="X344" s="102"/>
      <c r="Y344" s="102"/>
      <c r="Z344" s="102"/>
      <c r="AA344" s="130"/>
      <c r="AB344" s="137"/>
      <c r="AC344" s="102"/>
      <c r="AD344" s="102"/>
      <c r="AE344" s="102"/>
      <c r="AF344" s="109"/>
      <c r="AG344" s="109"/>
    </row>
    <row r="345" spans="4:33" ht="15.75" customHeight="1" x14ac:dyDescent="0.25">
      <c r="D345" s="102"/>
      <c r="E345" s="102"/>
      <c r="F345" s="103"/>
      <c r="U345" s="102"/>
      <c r="V345" s="109"/>
      <c r="W345" s="109"/>
      <c r="X345" s="102"/>
      <c r="Y345" s="102"/>
      <c r="Z345" s="102"/>
      <c r="AA345" s="130"/>
      <c r="AB345" s="137"/>
      <c r="AC345" s="102"/>
      <c r="AD345" s="102"/>
      <c r="AE345" s="102"/>
      <c r="AF345" s="109"/>
      <c r="AG345" s="109"/>
    </row>
    <row r="346" spans="4:33" ht="15.75" customHeight="1" x14ac:dyDescent="0.25">
      <c r="D346" s="102"/>
      <c r="E346" s="102"/>
      <c r="F346" s="103"/>
      <c r="U346" s="102"/>
      <c r="V346" s="109"/>
      <c r="W346" s="109"/>
      <c r="X346" s="102"/>
      <c r="Y346" s="102"/>
      <c r="Z346" s="102"/>
      <c r="AA346" s="130"/>
      <c r="AB346" s="137"/>
      <c r="AC346" s="102"/>
      <c r="AD346" s="102"/>
      <c r="AE346" s="102"/>
      <c r="AF346" s="109"/>
      <c r="AG346" s="109"/>
    </row>
    <row r="347" spans="4:33" ht="15.75" customHeight="1" x14ac:dyDescent="0.25">
      <c r="D347" s="102"/>
      <c r="E347" s="102"/>
      <c r="F347" s="103"/>
      <c r="U347" s="102"/>
      <c r="V347" s="109"/>
      <c r="W347" s="109"/>
      <c r="X347" s="102"/>
      <c r="Y347" s="102"/>
      <c r="Z347" s="102"/>
      <c r="AA347" s="130"/>
      <c r="AB347" s="137"/>
      <c r="AC347" s="102"/>
      <c r="AD347" s="102"/>
      <c r="AE347" s="102"/>
      <c r="AF347" s="109"/>
      <c r="AG347" s="109"/>
    </row>
    <row r="348" spans="4:33" ht="15.75" customHeight="1" x14ac:dyDescent="0.25">
      <c r="D348" s="102"/>
      <c r="E348" s="102"/>
      <c r="F348" s="103"/>
      <c r="U348" s="102"/>
      <c r="V348" s="109"/>
      <c r="W348" s="109"/>
      <c r="X348" s="102"/>
      <c r="Y348" s="102"/>
      <c r="Z348" s="102"/>
      <c r="AA348" s="130"/>
      <c r="AB348" s="137"/>
      <c r="AC348" s="102"/>
      <c r="AD348" s="102"/>
      <c r="AE348" s="102"/>
      <c r="AF348" s="109"/>
      <c r="AG348" s="109"/>
    </row>
    <row r="349" spans="4:33" ht="15.75" customHeight="1" x14ac:dyDescent="0.25">
      <c r="D349" s="102"/>
      <c r="E349" s="102"/>
      <c r="F349" s="103"/>
      <c r="U349" s="102"/>
      <c r="V349" s="109"/>
      <c r="W349" s="109"/>
      <c r="X349" s="102"/>
      <c r="Y349" s="102"/>
      <c r="Z349" s="102"/>
      <c r="AA349" s="130"/>
      <c r="AB349" s="137"/>
      <c r="AC349" s="102"/>
      <c r="AD349" s="102"/>
      <c r="AE349" s="102"/>
      <c r="AF349" s="109"/>
      <c r="AG349" s="109"/>
    </row>
    <row r="350" spans="4:33" ht="15.75" customHeight="1" x14ac:dyDescent="0.25">
      <c r="D350" s="102"/>
      <c r="E350" s="102"/>
      <c r="F350" s="103"/>
      <c r="U350" s="102"/>
      <c r="V350" s="109"/>
      <c r="W350" s="109"/>
      <c r="X350" s="102"/>
      <c r="Y350" s="102"/>
      <c r="Z350" s="102"/>
      <c r="AA350" s="130"/>
      <c r="AB350" s="137"/>
      <c r="AC350" s="102"/>
      <c r="AD350" s="102"/>
      <c r="AE350" s="102"/>
      <c r="AF350" s="109"/>
      <c r="AG350" s="109"/>
    </row>
    <row r="351" spans="4:33" ht="15.75" customHeight="1" x14ac:dyDescent="0.25">
      <c r="D351" s="102"/>
      <c r="E351" s="102"/>
      <c r="F351" s="103"/>
      <c r="U351" s="102"/>
      <c r="V351" s="109"/>
      <c r="W351" s="109"/>
      <c r="X351" s="102"/>
      <c r="Y351" s="102"/>
      <c r="Z351" s="102"/>
      <c r="AA351" s="130"/>
      <c r="AB351" s="137"/>
      <c r="AC351" s="102"/>
      <c r="AD351" s="102"/>
      <c r="AE351" s="102"/>
      <c r="AF351" s="109"/>
      <c r="AG351" s="109"/>
    </row>
    <row r="352" spans="4:33" ht="15.75" customHeight="1" x14ac:dyDescent="0.25">
      <c r="D352" s="102"/>
      <c r="E352" s="102"/>
      <c r="F352" s="103"/>
      <c r="U352" s="102"/>
      <c r="V352" s="109"/>
      <c r="W352" s="109"/>
      <c r="X352" s="102"/>
      <c r="Y352" s="102"/>
      <c r="Z352" s="102"/>
      <c r="AA352" s="130"/>
      <c r="AB352" s="137"/>
      <c r="AC352" s="102"/>
      <c r="AD352" s="102"/>
      <c r="AE352" s="102"/>
      <c r="AF352" s="109"/>
      <c r="AG352" s="109"/>
    </row>
    <row r="353" spans="4:33" ht="15.75" customHeight="1" x14ac:dyDescent="0.25">
      <c r="D353" s="102"/>
      <c r="E353" s="102"/>
      <c r="F353" s="103"/>
      <c r="U353" s="102"/>
      <c r="V353" s="109"/>
      <c r="W353" s="109"/>
      <c r="X353" s="102"/>
      <c r="Y353" s="102"/>
      <c r="Z353" s="102"/>
      <c r="AA353" s="130"/>
      <c r="AB353" s="137"/>
      <c r="AC353" s="102"/>
      <c r="AD353" s="102"/>
      <c r="AE353" s="102"/>
      <c r="AF353" s="109"/>
      <c r="AG353" s="109"/>
    </row>
    <row r="354" spans="4:33" ht="15.75" customHeight="1" x14ac:dyDescent="0.25">
      <c r="D354" s="102"/>
      <c r="E354" s="102"/>
      <c r="F354" s="103"/>
      <c r="U354" s="102"/>
      <c r="V354" s="109"/>
      <c r="W354" s="109"/>
      <c r="X354" s="102"/>
      <c r="Y354" s="102"/>
      <c r="Z354" s="102"/>
      <c r="AA354" s="130"/>
      <c r="AB354" s="137"/>
      <c r="AC354" s="102"/>
      <c r="AD354" s="102"/>
      <c r="AE354" s="102"/>
      <c r="AF354" s="109"/>
      <c r="AG354" s="109"/>
    </row>
    <row r="355" spans="4:33" ht="15.75" customHeight="1" x14ac:dyDescent="0.25">
      <c r="D355" s="102"/>
      <c r="E355" s="102"/>
      <c r="F355" s="103"/>
      <c r="U355" s="102"/>
      <c r="V355" s="109"/>
      <c r="W355" s="109"/>
      <c r="X355" s="102"/>
      <c r="Y355" s="102"/>
      <c r="Z355" s="102"/>
      <c r="AA355" s="130"/>
      <c r="AB355" s="137"/>
      <c r="AC355" s="102"/>
      <c r="AD355" s="102"/>
      <c r="AE355" s="102"/>
      <c r="AF355" s="109"/>
      <c r="AG355" s="109"/>
    </row>
    <row r="356" spans="4:33" ht="15.75" customHeight="1" x14ac:dyDescent="0.25">
      <c r="D356" s="102"/>
      <c r="E356" s="102"/>
      <c r="F356" s="103"/>
      <c r="U356" s="102"/>
      <c r="V356" s="109"/>
      <c r="W356" s="109"/>
      <c r="X356" s="102"/>
      <c r="Y356" s="102"/>
      <c r="Z356" s="102"/>
      <c r="AA356" s="130"/>
      <c r="AB356" s="137"/>
      <c r="AC356" s="102"/>
      <c r="AD356" s="102"/>
      <c r="AE356" s="102"/>
      <c r="AF356" s="109"/>
      <c r="AG356" s="109"/>
    </row>
    <row r="357" spans="4:33" ht="15.75" customHeight="1" x14ac:dyDescent="0.25">
      <c r="D357" s="102"/>
      <c r="E357" s="102"/>
      <c r="F357" s="103"/>
      <c r="U357" s="102"/>
      <c r="V357" s="109"/>
      <c r="W357" s="109"/>
      <c r="X357" s="102"/>
      <c r="Y357" s="102"/>
      <c r="Z357" s="102"/>
      <c r="AA357" s="130"/>
      <c r="AB357" s="137"/>
      <c r="AC357" s="102"/>
      <c r="AD357" s="102"/>
      <c r="AE357" s="102"/>
      <c r="AF357" s="109"/>
      <c r="AG357" s="109"/>
    </row>
    <row r="358" spans="4:33" ht="15.75" customHeight="1" x14ac:dyDescent="0.25">
      <c r="D358" s="102"/>
      <c r="E358" s="102"/>
      <c r="F358" s="103"/>
      <c r="U358" s="102"/>
      <c r="V358" s="109"/>
      <c r="W358" s="109"/>
      <c r="X358" s="102"/>
      <c r="Y358" s="102"/>
      <c r="Z358" s="102"/>
      <c r="AA358" s="130"/>
      <c r="AB358" s="137"/>
      <c r="AC358" s="102"/>
      <c r="AD358" s="102"/>
      <c r="AE358" s="102"/>
      <c r="AF358" s="109"/>
      <c r="AG358" s="109"/>
    </row>
    <row r="359" spans="4:33" ht="15.75" customHeight="1" x14ac:dyDescent="0.25">
      <c r="D359" s="102"/>
      <c r="E359" s="102"/>
      <c r="F359" s="103"/>
      <c r="U359" s="102"/>
      <c r="V359" s="109"/>
      <c r="W359" s="109"/>
      <c r="X359" s="102"/>
      <c r="Y359" s="102"/>
      <c r="Z359" s="102"/>
      <c r="AA359" s="130"/>
      <c r="AB359" s="137"/>
      <c r="AC359" s="102"/>
      <c r="AD359" s="102"/>
      <c r="AE359" s="102"/>
      <c r="AF359" s="109"/>
      <c r="AG359" s="109"/>
    </row>
    <row r="360" spans="4:33" ht="15.75" customHeight="1" x14ac:dyDescent="0.25">
      <c r="D360" s="102"/>
      <c r="E360" s="102"/>
      <c r="F360" s="103"/>
      <c r="U360" s="102"/>
      <c r="V360" s="109"/>
      <c r="W360" s="109"/>
      <c r="X360" s="102"/>
      <c r="Y360" s="102"/>
      <c r="Z360" s="102"/>
      <c r="AA360" s="130"/>
      <c r="AB360" s="137"/>
      <c r="AC360" s="102"/>
      <c r="AD360" s="102"/>
      <c r="AE360" s="102"/>
      <c r="AF360" s="109"/>
      <c r="AG360" s="109"/>
    </row>
    <row r="361" spans="4:33" ht="15.75" customHeight="1" x14ac:dyDescent="0.25">
      <c r="D361" s="102"/>
      <c r="E361" s="102"/>
      <c r="F361" s="103"/>
      <c r="U361" s="102"/>
      <c r="V361" s="109"/>
      <c r="W361" s="109"/>
      <c r="X361" s="102"/>
      <c r="Y361" s="102"/>
      <c r="Z361" s="102"/>
      <c r="AA361" s="130"/>
      <c r="AB361" s="137"/>
      <c r="AC361" s="102"/>
      <c r="AD361" s="102"/>
      <c r="AE361" s="102"/>
      <c r="AF361" s="109"/>
      <c r="AG361" s="109"/>
    </row>
    <row r="362" spans="4:33" ht="15.75" customHeight="1" x14ac:dyDescent="0.25">
      <c r="D362" s="102"/>
      <c r="E362" s="102"/>
      <c r="F362" s="103"/>
      <c r="U362" s="102"/>
      <c r="V362" s="109"/>
      <c r="W362" s="109"/>
      <c r="X362" s="102"/>
      <c r="Y362" s="102"/>
      <c r="Z362" s="102"/>
      <c r="AA362" s="130"/>
      <c r="AB362" s="137"/>
      <c r="AC362" s="102"/>
      <c r="AD362" s="102"/>
      <c r="AE362" s="102"/>
      <c r="AF362" s="109"/>
      <c r="AG362" s="109"/>
    </row>
    <row r="363" spans="4:33" ht="15.75" customHeight="1" x14ac:dyDescent="0.25">
      <c r="D363" s="102"/>
      <c r="E363" s="102"/>
      <c r="F363" s="103"/>
      <c r="U363" s="102"/>
      <c r="V363" s="109"/>
      <c r="W363" s="109"/>
      <c r="X363" s="102"/>
      <c r="Y363" s="102"/>
      <c r="Z363" s="102"/>
      <c r="AA363" s="130"/>
      <c r="AB363" s="137"/>
      <c r="AC363" s="102"/>
      <c r="AD363" s="102"/>
      <c r="AE363" s="102"/>
      <c r="AF363" s="109"/>
      <c r="AG363" s="109"/>
    </row>
    <row r="364" spans="4:33" ht="15.75" customHeight="1" x14ac:dyDescent="0.25">
      <c r="D364" s="102"/>
      <c r="E364" s="102"/>
      <c r="F364" s="103"/>
      <c r="U364" s="102"/>
      <c r="V364" s="109"/>
      <c r="W364" s="109"/>
      <c r="X364" s="102"/>
      <c r="Y364" s="102"/>
      <c r="Z364" s="102"/>
      <c r="AA364" s="130"/>
      <c r="AB364" s="137"/>
      <c r="AC364" s="102"/>
      <c r="AD364" s="102"/>
      <c r="AE364" s="102"/>
      <c r="AF364" s="109"/>
      <c r="AG364" s="109"/>
    </row>
    <row r="365" spans="4:33" ht="15.75" customHeight="1" x14ac:dyDescent="0.25">
      <c r="D365" s="102"/>
      <c r="E365" s="102"/>
      <c r="F365" s="103"/>
      <c r="U365" s="102"/>
      <c r="V365" s="109"/>
      <c r="W365" s="109"/>
      <c r="X365" s="102"/>
      <c r="Y365" s="102"/>
      <c r="Z365" s="102"/>
      <c r="AA365" s="130"/>
      <c r="AB365" s="137"/>
      <c r="AC365" s="102"/>
      <c r="AD365" s="102"/>
      <c r="AE365" s="102"/>
      <c r="AF365" s="109"/>
      <c r="AG365" s="109"/>
    </row>
    <row r="366" spans="4:33" ht="15.75" customHeight="1" x14ac:dyDescent="0.25">
      <c r="D366" s="102"/>
      <c r="E366" s="102"/>
      <c r="F366" s="103"/>
      <c r="U366" s="102"/>
      <c r="V366" s="109"/>
      <c r="W366" s="109"/>
      <c r="X366" s="102"/>
      <c r="Y366" s="102"/>
      <c r="Z366" s="102"/>
      <c r="AA366" s="130"/>
      <c r="AB366" s="137"/>
      <c r="AC366" s="102"/>
      <c r="AD366" s="102"/>
      <c r="AE366" s="102"/>
      <c r="AF366" s="109"/>
      <c r="AG366" s="109"/>
    </row>
    <row r="367" spans="4:33" ht="15.75" customHeight="1" x14ac:dyDescent="0.25">
      <c r="D367" s="102"/>
      <c r="E367" s="102"/>
      <c r="F367" s="103"/>
      <c r="U367" s="102"/>
      <c r="V367" s="109"/>
      <c r="W367" s="109"/>
      <c r="X367" s="102"/>
      <c r="Y367" s="102"/>
      <c r="Z367" s="102"/>
      <c r="AA367" s="130"/>
      <c r="AB367" s="137"/>
      <c r="AC367" s="102"/>
      <c r="AD367" s="102"/>
      <c r="AE367" s="102"/>
      <c r="AF367" s="109"/>
      <c r="AG367" s="109"/>
    </row>
    <row r="368" spans="4:33" ht="15.75" customHeight="1" x14ac:dyDescent="0.25">
      <c r="D368" s="102"/>
      <c r="E368" s="102"/>
      <c r="F368" s="103"/>
      <c r="U368" s="102"/>
      <c r="V368" s="109"/>
      <c r="W368" s="109"/>
      <c r="X368" s="102"/>
      <c r="Y368" s="102"/>
      <c r="Z368" s="102"/>
      <c r="AA368" s="130"/>
      <c r="AB368" s="137"/>
      <c r="AC368" s="102"/>
      <c r="AD368" s="102"/>
      <c r="AE368" s="102"/>
      <c r="AF368" s="109"/>
      <c r="AG368" s="109"/>
    </row>
    <row r="369" spans="1:96" ht="15.75" customHeight="1" x14ac:dyDescent="0.25">
      <c r="D369" s="102"/>
      <c r="E369" s="102"/>
      <c r="F369" s="103"/>
      <c r="U369" s="102"/>
      <c r="V369" s="109"/>
      <c r="W369" s="109"/>
      <c r="X369" s="102"/>
      <c r="Y369" s="102"/>
      <c r="Z369" s="102"/>
      <c r="AA369" s="130"/>
      <c r="AB369" s="137"/>
      <c r="AC369" s="102"/>
      <c r="AD369" s="102"/>
      <c r="AE369" s="102"/>
      <c r="AF369" s="109"/>
      <c r="AG369" s="109"/>
    </row>
    <row r="370" spans="1:96" ht="15.75" customHeight="1" x14ac:dyDescent="0.25">
      <c r="D370" s="102"/>
      <c r="E370" s="102"/>
      <c r="F370" s="103"/>
      <c r="U370" s="102"/>
      <c r="V370" s="109"/>
      <c r="W370" s="109"/>
      <c r="X370" s="102"/>
      <c r="Y370" s="102"/>
      <c r="Z370" s="102"/>
      <c r="AA370" s="130"/>
      <c r="AB370" s="137"/>
      <c r="AC370" s="102"/>
      <c r="AD370" s="102"/>
      <c r="AE370" s="102"/>
      <c r="AF370" s="109"/>
      <c r="AG370" s="109"/>
    </row>
    <row r="371" spans="1:96" ht="15.75" customHeight="1" x14ac:dyDescent="0.25">
      <c r="D371" s="102"/>
      <c r="E371" s="102"/>
      <c r="F371" s="103"/>
      <c r="U371" s="102"/>
      <c r="V371" s="109"/>
      <c r="W371" s="109"/>
      <c r="X371" s="102"/>
      <c r="Y371" s="102"/>
      <c r="Z371" s="102"/>
      <c r="AA371" s="130"/>
      <c r="AB371" s="137"/>
      <c r="AC371" s="102"/>
      <c r="AD371" s="102"/>
      <c r="AE371" s="102"/>
      <c r="AF371" s="109"/>
      <c r="AG371" s="109"/>
    </row>
    <row r="372" spans="1:96" ht="15.75" customHeight="1" x14ac:dyDescent="0.25">
      <c r="D372" s="102"/>
      <c r="E372" s="102"/>
      <c r="F372" s="103"/>
      <c r="U372" s="102"/>
      <c r="V372" s="109"/>
      <c r="W372" s="109"/>
      <c r="X372" s="102"/>
      <c r="Y372" s="102"/>
      <c r="Z372" s="102"/>
      <c r="AA372" s="130"/>
      <c r="AB372" s="137"/>
      <c r="AC372" s="102"/>
      <c r="AD372" s="102"/>
      <c r="AE372" s="102"/>
      <c r="AF372" s="109"/>
      <c r="AG372" s="109"/>
    </row>
    <row r="373" spans="1:96" ht="15.75" customHeight="1" x14ac:dyDescent="0.25">
      <c r="D373" s="102"/>
      <c r="E373" s="102"/>
      <c r="F373" s="103"/>
      <c r="U373" s="102"/>
      <c r="V373" s="109"/>
      <c r="W373" s="109"/>
      <c r="X373" s="102"/>
      <c r="Y373" s="102"/>
      <c r="Z373" s="102"/>
      <c r="AA373" s="130"/>
      <c r="AB373" s="137"/>
      <c r="AC373" s="102"/>
      <c r="AD373" s="102"/>
      <c r="AE373" s="102"/>
      <c r="AF373" s="109"/>
      <c r="AG373" s="109"/>
    </row>
    <row r="374" spans="1:96" ht="15.75" customHeight="1" x14ac:dyDescent="0.25">
      <c r="D374" s="102"/>
      <c r="E374" s="102"/>
      <c r="F374" s="103"/>
      <c r="U374" s="102"/>
      <c r="V374" s="109"/>
      <c r="W374" s="109"/>
      <c r="X374" s="102"/>
      <c r="Y374" s="102"/>
      <c r="Z374" s="102"/>
      <c r="AA374" s="130"/>
      <c r="AB374" s="137"/>
      <c r="AC374" s="102"/>
      <c r="AD374" s="102"/>
      <c r="AE374" s="102"/>
      <c r="AF374" s="109"/>
      <c r="AG374" s="109"/>
    </row>
    <row r="375" spans="1:96" ht="15.75" customHeight="1" x14ac:dyDescent="0.25">
      <c r="D375" s="102"/>
      <c r="E375" s="102"/>
      <c r="F375" s="103"/>
      <c r="U375" s="102"/>
      <c r="V375" s="109"/>
      <c r="W375" s="109"/>
      <c r="X375" s="102"/>
      <c r="Y375" s="102"/>
      <c r="Z375" s="102"/>
      <c r="AA375" s="130"/>
      <c r="AB375" s="137"/>
      <c r="AC375" s="102"/>
      <c r="AD375" s="102"/>
      <c r="AE375" s="102"/>
      <c r="AF375" s="109"/>
      <c r="AG375" s="109"/>
    </row>
    <row r="376" spans="1:96" ht="15.75" customHeight="1" x14ac:dyDescent="0.25">
      <c r="D376" s="102"/>
      <c r="E376" s="102"/>
      <c r="F376" s="103"/>
      <c r="U376" s="102"/>
      <c r="V376" s="109"/>
      <c r="W376" s="109"/>
      <c r="X376" s="102"/>
      <c r="Y376" s="102"/>
      <c r="Z376" s="102"/>
      <c r="AA376" s="130"/>
      <c r="AB376" s="137"/>
      <c r="AC376" s="102"/>
      <c r="AD376" s="102"/>
      <c r="AE376" s="102"/>
      <c r="AF376" s="109"/>
      <c r="AG376" s="109"/>
    </row>
    <row r="377" spans="1:96" ht="15.75" customHeight="1" x14ac:dyDescent="0.25">
      <c r="D377" s="102"/>
      <c r="E377" s="102"/>
      <c r="F377" s="103"/>
      <c r="AB377" s="138"/>
    </row>
    <row r="378" spans="1:96" ht="15.75" customHeight="1" x14ac:dyDescent="0.25">
      <c r="D378" s="102"/>
      <c r="E378" s="102"/>
      <c r="F378" s="103"/>
      <c r="AB378" s="138"/>
    </row>
    <row r="379" spans="1:96" s="106" customFormat="1" ht="15.75" customHeight="1" x14ac:dyDescent="0.25">
      <c r="A379" s="101"/>
      <c r="B379" s="101"/>
      <c r="C379" s="101"/>
      <c r="D379" s="102"/>
      <c r="E379" s="102"/>
      <c r="F379" s="103"/>
      <c r="G379" s="151"/>
      <c r="H379" s="128"/>
      <c r="I379" s="129"/>
      <c r="J379" s="130"/>
      <c r="K379" s="105"/>
      <c r="L379" s="131"/>
      <c r="M379" s="172"/>
      <c r="O379" s="108"/>
      <c r="P379" s="108"/>
      <c r="Q379" s="108"/>
      <c r="S379" s="108"/>
      <c r="T379" s="108"/>
      <c r="V379" s="108"/>
      <c r="W379" s="108"/>
      <c r="AA379" s="105"/>
      <c r="AB379" s="138"/>
      <c r="AF379" s="108"/>
      <c r="AG379" s="108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</row>
    <row r="380" spans="1:96" s="106" customFormat="1" ht="15.75" customHeight="1" x14ac:dyDescent="0.25">
      <c r="A380" s="101"/>
      <c r="B380" s="101"/>
      <c r="C380" s="101"/>
      <c r="D380" s="102"/>
      <c r="E380" s="102"/>
      <c r="F380" s="103"/>
      <c r="G380" s="151"/>
      <c r="H380" s="128"/>
      <c r="I380" s="129"/>
      <c r="J380" s="130"/>
      <c r="K380" s="105"/>
      <c r="L380" s="131"/>
      <c r="M380" s="172"/>
      <c r="O380" s="108"/>
      <c r="P380" s="108"/>
      <c r="Q380" s="108"/>
      <c r="S380" s="108"/>
      <c r="T380" s="108"/>
      <c r="V380" s="108"/>
      <c r="W380" s="108"/>
      <c r="AA380" s="105"/>
      <c r="AB380" s="138"/>
      <c r="AF380" s="108"/>
      <c r="AG380" s="108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</row>
    <row r="381" spans="1:96" s="106" customFormat="1" ht="15.75" customHeight="1" x14ac:dyDescent="0.25">
      <c r="A381" s="101"/>
      <c r="B381" s="101"/>
      <c r="C381" s="101"/>
      <c r="D381" s="102"/>
      <c r="E381" s="102"/>
      <c r="F381" s="103"/>
      <c r="G381" s="151"/>
      <c r="H381" s="128"/>
      <c r="I381" s="129"/>
      <c r="J381" s="130"/>
      <c r="K381" s="105"/>
      <c r="L381" s="131"/>
      <c r="M381" s="172"/>
      <c r="O381" s="108"/>
      <c r="P381" s="108"/>
      <c r="Q381" s="108"/>
      <c r="S381" s="108"/>
      <c r="T381" s="108"/>
      <c r="V381" s="108"/>
      <c r="W381" s="108"/>
      <c r="AA381" s="105"/>
      <c r="AB381" s="138"/>
      <c r="AF381" s="108"/>
      <c r="AG381" s="108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</row>
    <row r="382" spans="1:96" s="106" customFormat="1" ht="15.75" customHeight="1" x14ac:dyDescent="0.25">
      <c r="A382" s="101"/>
      <c r="B382" s="101"/>
      <c r="C382" s="101"/>
      <c r="D382" s="102"/>
      <c r="E382" s="102"/>
      <c r="F382" s="103"/>
      <c r="G382" s="151"/>
      <c r="H382" s="128"/>
      <c r="I382" s="129"/>
      <c r="J382" s="130"/>
      <c r="K382" s="105"/>
      <c r="L382" s="131"/>
      <c r="M382" s="172"/>
      <c r="O382" s="108"/>
      <c r="P382" s="108"/>
      <c r="Q382" s="108"/>
      <c r="S382" s="108"/>
      <c r="T382" s="108"/>
      <c r="V382" s="108"/>
      <c r="W382" s="108"/>
      <c r="AA382" s="105"/>
      <c r="AB382" s="138"/>
      <c r="AF382" s="108"/>
      <c r="AG382" s="108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</row>
    <row r="383" spans="1:96" s="106" customFormat="1" ht="15.75" customHeight="1" x14ac:dyDescent="0.25">
      <c r="A383" s="101"/>
      <c r="B383" s="101"/>
      <c r="C383" s="101"/>
      <c r="D383" s="102"/>
      <c r="E383" s="102"/>
      <c r="F383" s="103"/>
      <c r="G383" s="151"/>
      <c r="H383" s="128"/>
      <c r="I383" s="129"/>
      <c r="J383" s="130"/>
      <c r="K383" s="105"/>
      <c r="L383" s="131"/>
      <c r="M383" s="172"/>
      <c r="O383" s="108"/>
      <c r="P383" s="108"/>
      <c r="Q383" s="108"/>
      <c r="S383" s="108"/>
      <c r="T383" s="108"/>
      <c r="V383" s="108"/>
      <c r="W383" s="108"/>
      <c r="AA383" s="105"/>
      <c r="AB383" s="138"/>
      <c r="AF383" s="108"/>
      <c r="AG383" s="108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</row>
    <row r="384" spans="1:96" s="106" customFormat="1" ht="15.75" customHeight="1" x14ac:dyDescent="0.25">
      <c r="A384" s="101"/>
      <c r="B384" s="101"/>
      <c r="C384" s="101"/>
      <c r="D384" s="102"/>
      <c r="E384" s="102"/>
      <c r="F384" s="103"/>
      <c r="G384" s="151"/>
      <c r="H384" s="128"/>
      <c r="I384" s="129"/>
      <c r="J384" s="130"/>
      <c r="K384" s="105"/>
      <c r="L384" s="131"/>
      <c r="M384" s="172"/>
      <c r="O384" s="108"/>
      <c r="P384" s="108"/>
      <c r="Q384" s="108"/>
      <c r="S384" s="108"/>
      <c r="T384" s="108"/>
      <c r="V384" s="108"/>
      <c r="W384" s="108"/>
      <c r="AA384" s="105"/>
      <c r="AB384" s="138"/>
      <c r="AF384" s="108"/>
      <c r="AG384" s="108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</row>
    <row r="385" spans="1:96" s="106" customFormat="1" ht="15.75" customHeight="1" x14ac:dyDescent="0.25">
      <c r="A385" s="101"/>
      <c r="B385" s="101"/>
      <c r="C385" s="101"/>
      <c r="D385" s="102"/>
      <c r="E385" s="102"/>
      <c r="F385" s="103"/>
      <c r="G385" s="151"/>
      <c r="H385" s="128"/>
      <c r="I385" s="129"/>
      <c r="J385" s="130"/>
      <c r="K385" s="105"/>
      <c r="L385" s="131"/>
      <c r="M385" s="172"/>
      <c r="O385" s="108"/>
      <c r="P385" s="108"/>
      <c r="Q385" s="108"/>
      <c r="S385" s="108"/>
      <c r="T385" s="108"/>
      <c r="V385" s="108"/>
      <c r="W385" s="108"/>
      <c r="AA385" s="105"/>
      <c r="AB385" s="138"/>
      <c r="AF385" s="108"/>
      <c r="AG385" s="108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</row>
    <row r="386" spans="1:96" s="106" customFormat="1" ht="15.75" customHeight="1" x14ac:dyDescent="0.25">
      <c r="A386" s="101"/>
      <c r="B386" s="101"/>
      <c r="C386" s="101"/>
      <c r="D386" s="102"/>
      <c r="E386" s="102"/>
      <c r="F386" s="103"/>
      <c r="G386" s="151"/>
      <c r="H386" s="128"/>
      <c r="I386" s="129"/>
      <c r="J386" s="130"/>
      <c r="K386" s="105"/>
      <c r="L386" s="131"/>
      <c r="M386" s="172"/>
      <c r="O386" s="108"/>
      <c r="P386" s="108"/>
      <c r="Q386" s="108"/>
      <c r="S386" s="108"/>
      <c r="T386" s="108"/>
      <c r="V386" s="108"/>
      <c r="W386" s="108"/>
      <c r="AA386" s="105"/>
      <c r="AB386" s="138"/>
      <c r="AF386" s="108"/>
      <c r="AG386" s="108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</row>
    <row r="387" spans="1:96" s="106" customFormat="1" ht="15.75" customHeight="1" x14ac:dyDescent="0.25">
      <c r="A387" s="101"/>
      <c r="B387" s="101"/>
      <c r="C387" s="101"/>
      <c r="D387" s="102"/>
      <c r="E387" s="102"/>
      <c r="F387" s="103"/>
      <c r="G387" s="151"/>
      <c r="H387" s="128"/>
      <c r="I387" s="129"/>
      <c r="J387" s="130"/>
      <c r="K387" s="105"/>
      <c r="L387" s="131"/>
      <c r="M387" s="172"/>
      <c r="O387" s="108"/>
      <c r="P387" s="108"/>
      <c r="Q387" s="108"/>
      <c r="S387" s="108"/>
      <c r="T387" s="108"/>
      <c r="V387" s="108"/>
      <c r="W387" s="108"/>
      <c r="AA387" s="105"/>
      <c r="AB387" s="138"/>
      <c r="AF387" s="108"/>
      <c r="AG387" s="108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</row>
    <row r="388" spans="1:96" s="106" customFormat="1" ht="15.75" customHeight="1" x14ac:dyDescent="0.25">
      <c r="A388" s="101"/>
      <c r="B388" s="101"/>
      <c r="C388" s="101"/>
      <c r="D388" s="102"/>
      <c r="E388" s="102"/>
      <c r="F388" s="103"/>
      <c r="G388" s="151"/>
      <c r="H388" s="128"/>
      <c r="I388" s="129"/>
      <c r="J388" s="130"/>
      <c r="K388" s="105"/>
      <c r="L388" s="131"/>
      <c r="M388" s="172"/>
      <c r="O388" s="108"/>
      <c r="P388" s="108"/>
      <c r="Q388" s="108"/>
      <c r="S388" s="108"/>
      <c r="T388" s="108"/>
      <c r="V388" s="108"/>
      <c r="W388" s="108"/>
      <c r="AA388" s="105"/>
      <c r="AB388" s="138"/>
      <c r="AF388" s="108"/>
      <c r="AG388" s="108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</row>
    <row r="389" spans="1:96" s="106" customFormat="1" ht="15.75" customHeight="1" x14ac:dyDescent="0.25">
      <c r="A389" s="101"/>
      <c r="B389" s="101"/>
      <c r="C389" s="101"/>
      <c r="D389" s="102"/>
      <c r="E389" s="102"/>
      <c r="F389" s="103"/>
      <c r="G389" s="151"/>
      <c r="H389" s="128"/>
      <c r="I389" s="129"/>
      <c r="J389" s="130"/>
      <c r="K389" s="105"/>
      <c r="L389" s="131"/>
      <c r="M389" s="172"/>
      <c r="O389" s="108"/>
      <c r="P389" s="108"/>
      <c r="Q389" s="108"/>
      <c r="S389" s="108"/>
      <c r="T389" s="108"/>
      <c r="V389" s="108"/>
      <c r="W389" s="108"/>
      <c r="AA389" s="105"/>
      <c r="AB389" s="138"/>
      <c r="AF389" s="108"/>
      <c r="AG389" s="108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</row>
    <row r="390" spans="1:96" s="106" customFormat="1" ht="15.75" customHeight="1" x14ac:dyDescent="0.25">
      <c r="A390" s="101"/>
      <c r="B390" s="101"/>
      <c r="C390" s="101"/>
      <c r="D390" s="102"/>
      <c r="E390" s="102"/>
      <c r="F390" s="103"/>
      <c r="G390" s="151"/>
      <c r="H390" s="128"/>
      <c r="I390" s="129"/>
      <c r="J390" s="130"/>
      <c r="K390" s="105"/>
      <c r="L390" s="131"/>
      <c r="M390" s="172"/>
      <c r="O390" s="108"/>
      <c r="P390" s="108"/>
      <c r="Q390" s="108"/>
      <c r="S390" s="108"/>
      <c r="T390" s="108"/>
      <c r="V390" s="108"/>
      <c r="W390" s="108"/>
      <c r="AA390" s="105"/>
      <c r="AB390" s="138"/>
      <c r="AF390" s="108"/>
      <c r="AG390" s="108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</row>
    <row r="391" spans="1:96" s="106" customFormat="1" ht="15.75" customHeight="1" x14ac:dyDescent="0.25">
      <c r="A391" s="101"/>
      <c r="B391" s="101"/>
      <c r="C391" s="101"/>
      <c r="D391" s="102"/>
      <c r="E391" s="102"/>
      <c r="F391" s="103"/>
      <c r="G391" s="151"/>
      <c r="H391" s="128"/>
      <c r="I391" s="129"/>
      <c r="J391" s="130"/>
      <c r="K391" s="105"/>
      <c r="L391" s="131"/>
      <c r="M391" s="172"/>
      <c r="O391" s="108"/>
      <c r="P391" s="108"/>
      <c r="Q391" s="108"/>
      <c r="S391" s="108"/>
      <c r="T391" s="108"/>
      <c r="V391" s="108"/>
      <c r="W391" s="108"/>
      <c r="AA391" s="105"/>
      <c r="AB391" s="138"/>
      <c r="AF391" s="108"/>
      <c r="AG391" s="108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</row>
    <row r="392" spans="1:96" s="106" customFormat="1" ht="15.75" customHeight="1" x14ac:dyDescent="0.25">
      <c r="A392" s="101"/>
      <c r="B392" s="101"/>
      <c r="C392" s="101"/>
      <c r="D392" s="102"/>
      <c r="E392" s="102"/>
      <c r="F392" s="103"/>
      <c r="G392" s="151"/>
      <c r="H392" s="128"/>
      <c r="I392" s="129"/>
      <c r="J392" s="130"/>
      <c r="K392" s="105"/>
      <c r="L392" s="131"/>
      <c r="M392" s="172"/>
      <c r="O392" s="108"/>
      <c r="P392" s="108"/>
      <c r="Q392" s="108"/>
      <c r="S392" s="108"/>
      <c r="T392" s="108"/>
      <c r="V392" s="108"/>
      <c r="W392" s="108"/>
      <c r="AA392" s="105"/>
      <c r="AB392" s="138"/>
      <c r="AF392" s="108"/>
      <c r="AG392" s="108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</row>
    <row r="393" spans="1:96" s="106" customFormat="1" ht="15.75" customHeight="1" x14ac:dyDescent="0.25">
      <c r="A393" s="101"/>
      <c r="B393" s="101"/>
      <c r="C393" s="101"/>
      <c r="D393" s="102"/>
      <c r="E393" s="102"/>
      <c r="F393" s="103"/>
      <c r="G393" s="151"/>
      <c r="H393" s="128"/>
      <c r="I393" s="129"/>
      <c r="J393" s="130"/>
      <c r="K393" s="105"/>
      <c r="L393" s="131"/>
      <c r="M393" s="172"/>
      <c r="O393" s="108"/>
      <c r="P393" s="108"/>
      <c r="Q393" s="108"/>
      <c r="S393" s="108"/>
      <c r="T393" s="108"/>
      <c r="V393" s="108"/>
      <c r="W393" s="108"/>
      <c r="AA393" s="105"/>
      <c r="AB393" s="138"/>
      <c r="AF393" s="108"/>
      <c r="AG393" s="108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</row>
    <row r="394" spans="1:96" s="106" customFormat="1" ht="15.75" customHeight="1" x14ac:dyDescent="0.25">
      <c r="A394" s="101"/>
      <c r="B394" s="101"/>
      <c r="C394" s="101"/>
      <c r="D394" s="102"/>
      <c r="E394" s="102"/>
      <c r="F394" s="103"/>
      <c r="G394" s="151"/>
      <c r="H394" s="128"/>
      <c r="I394" s="129"/>
      <c r="J394" s="130"/>
      <c r="K394" s="105"/>
      <c r="L394" s="131"/>
      <c r="M394" s="172"/>
      <c r="O394" s="108"/>
      <c r="P394" s="108"/>
      <c r="Q394" s="108"/>
      <c r="S394" s="108"/>
      <c r="T394" s="108"/>
      <c r="V394" s="108"/>
      <c r="W394" s="108"/>
      <c r="AA394" s="105"/>
      <c r="AB394" s="138"/>
      <c r="AF394" s="108"/>
      <c r="AG394" s="108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</row>
    <row r="395" spans="1:96" s="106" customFormat="1" ht="15.75" customHeight="1" x14ac:dyDescent="0.25">
      <c r="A395" s="101"/>
      <c r="B395" s="101"/>
      <c r="C395" s="101"/>
      <c r="D395" s="102"/>
      <c r="E395" s="102"/>
      <c r="F395" s="103"/>
      <c r="G395" s="151"/>
      <c r="H395" s="128"/>
      <c r="I395" s="129"/>
      <c r="J395" s="130"/>
      <c r="K395" s="105"/>
      <c r="L395" s="131"/>
      <c r="M395" s="172"/>
      <c r="O395" s="108"/>
      <c r="P395" s="108"/>
      <c r="Q395" s="108"/>
      <c r="S395" s="108"/>
      <c r="T395" s="108"/>
      <c r="V395" s="108"/>
      <c r="W395" s="108"/>
      <c r="AA395" s="105"/>
      <c r="AB395" s="138"/>
      <c r="AF395" s="108"/>
      <c r="AG395" s="108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</row>
    <row r="396" spans="1:96" s="106" customFormat="1" ht="15.75" customHeight="1" x14ac:dyDescent="0.25">
      <c r="A396" s="101"/>
      <c r="B396" s="101"/>
      <c r="C396" s="101"/>
      <c r="D396" s="102"/>
      <c r="E396" s="102"/>
      <c r="F396" s="103"/>
      <c r="G396" s="151"/>
      <c r="H396" s="128"/>
      <c r="I396" s="129"/>
      <c r="J396" s="130"/>
      <c r="K396" s="105"/>
      <c r="L396" s="131"/>
      <c r="M396" s="172"/>
      <c r="O396" s="108"/>
      <c r="P396" s="108"/>
      <c r="Q396" s="108"/>
      <c r="S396" s="108"/>
      <c r="T396" s="108"/>
      <c r="V396" s="108"/>
      <c r="W396" s="108"/>
      <c r="AA396" s="105"/>
      <c r="AB396" s="138"/>
      <c r="AF396" s="108"/>
      <c r="AG396" s="108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</row>
    <row r="397" spans="1:96" s="106" customFormat="1" ht="15.75" customHeight="1" x14ac:dyDescent="0.25">
      <c r="A397" s="101"/>
      <c r="B397" s="101"/>
      <c r="C397" s="101"/>
      <c r="D397" s="102"/>
      <c r="E397" s="102"/>
      <c r="F397" s="103"/>
      <c r="G397" s="151"/>
      <c r="H397" s="128"/>
      <c r="I397" s="129"/>
      <c r="J397" s="130"/>
      <c r="K397" s="105"/>
      <c r="L397" s="131"/>
      <c r="M397" s="172"/>
      <c r="O397" s="108"/>
      <c r="P397" s="108"/>
      <c r="Q397" s="108"/>
      <c r="S397" s="108"/>
      <c r="T397" s="108"/>
      <c r="V397" s="108"/>
      <c r="W397" s="108"/>
      <c r="AA397" s="105"/>
      <c r="AB397" s="138"/>
      <c r="AF397" s="108"/>
      <c r="AG397" s="108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</row>
    <row r="398" spans="1:96" s="106" customFormat="1" ht="15.75" customHeight="1" x14ac:dyDescent="0.25">
      <c r="A398" s="101"/>
      <c r="B398" s="101"/>
      <c r="C398" s="101"/>
      <c r="D398" s="102"/>
      <c r="E398" s="102"/>
      <c r="F398" s="103"/>
      <c r="G398" s="151"/>
      <c r="H398" s="128"/>
      <c r="I398" s="129"/>
      <c r="J398" s="130"/>
      <c r="K398" s="105"/>
      <c r="L398" s="131"/>
      <c r="M398" s="172"/>
      <c r="O398" s="108"/>
      <c r="P398" s="108"/>
      <c r="Q398" s="108"/>
      <c r="S398" s="108"/>
      <c r="T398" s="108"/>
      <c r="V398" s="108"/>
      <c r="W398" s="108"/>
      <c r="AA398" s="105"/>
      <c r="AB398" s="138"/>
      <c r="AF398" s="108"/>
      <c r="AG398" s="108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</row>
    <row r="399" spans="1:96" s="106" customFormat="1" ht="15.75" customHeight="1" x14ac:dyDescent="0.25">
      <c r="A399" s="101"/>
      <c r="B399" s="101"/>
      <c r="C399" s="101"/>
      <c r="D399" s="102"/>
      <c r="E399" s="102"/>
      <c r="F399" s="103"/>
      <c r="G399" s="151"/>
      <c r="H399" s="128"/>
      <c r="I399" s="129"/>
      <c r="J399" s="130"/>
      <c r="K399" s="105"/>
      <c r="L399" s="131"/>
      <c r="M399" s="172"/>
      <c r="O399" s="108"/>
      <c r="P399" s="108"/>
      <c r="Q399" s="108"/>
      <c r="S399" s="108"/>
      <c r="T399" s="108"/>
      <c r="V399" s="108"/>
      <c r="W399" s="108"/>
      <c r="AA399" s="105"/>
      <c r="AB399" s="138"/>
      <c r="AF399" s="108"/>
      <c r="AG399" s="108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</row>
    <row r="400" spans="1:96" s="106" customFormat="1" ht="15.75" customHeight="1" x14ac:dyDescent="0.25">
      <c r="A400" s="101"/>
      <c r="B400" s="101"/>
      <c r="C400" s="101"/>
      <c r="D400" s="102"/>
      <c r="E400" s="102"/>
      <c r="F400" s="103"/>
      <c r="G400" s="151"/>
      <c r="H400" s="128"/>
      <c r="I400" s="129"/>
      <c r="J400" s="130"/>
      <c r="K400" s="105"/>
      <c r="L400" s="131"/>
      <c r="M400" s="172"/>
      <c r="O400" s="108"/>
      <c r="P400" s="108"/>
      <c r="Q400" s="108"/>
      <c r="S400" s="108"/>
      <c r="T400" s="108"/>
      <c r="V400" s="108"/>
      <c r="W400" s="108"/>
      <c r="AA400" s="105"/>
      <c r="AB400" s="138"/>
      <c r="AF400" s="108"/>
      <c r="AG400" s="108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</row>
    <row r="401" spans="1:96" s="106" customFormat="1" ht="15.75" customHeight="1" x14ac:dyDescent="0.25">
      <c r="A401" s="101"/>
      <c r="B401" s="101"/>
      <c r="C401" s="101"/>
      <c r="D401" s="102"/>
      <c r="E401" s="102"/>
      <c r="F401" s="103"/>
      <c r="G401" s="151"/>
      <c r="H401" s="128"/>
      <c r="I401" s="129"/>
      <c r="J401" s="130"/>
      <c r="K401" s="105"/>
      <c r="L401" s="131"/>
      <c r="M401" s="172"/>
      <c r="O401" s="108"/>
      <c r="P401" s="108"/>
      <c r="Q401" s="108"/>
      <c r="S401" s="108"/>
      <c r="T401" s="108"/>
      <c r="V401" s="108"/>
      <c r="W401" s="108"/>
      <c r="AA401" s="105"/>
      <c r="AB401" s="138"/>
      <c r="AF401" s="108"/>
      <c r="AG401" s="108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</row>
    <row r="402" spans="1:96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72"/>
      <c r="O402" s="108"/>
      <c r="P402" s="108"/>
      <c r="Q402" s="108"/>
      <c r="S402" s="108"/>
      <c r="T402" s="108"/>
      <c r="V402" s="108"/>
      <c r="W402" s="108"/>
      <c r="AA402" s="105"/>
      <c r="AB402" s="138"/>
      <c r="AF402" s="108"/>
      <c r="AG402" s="108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</row>
    <row r="403" spans="1:96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72"/>
      <c r="O403" s="108"/>
      <c r="P403" s="108"/>
      <c r="Q403" s="108"/>
      <c r="S403" s="108"/>
      <c r="T403" s="108"/>
      <c r="V403" s="108"/>
      <c r="W403" s="108"/>
      <c r="AA403" s="105"/>
      <c r="AB403" s="138"/>
      <c r="AF403" s="108"/>
      <c r="AG403" s="108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</row>
    <row r="404" spans="1:96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72"/>
      <c r="O404" s="108"/>
      <c r="P404" s="108"/>
      <c r="Q404" s="108"/>
      <c r="S404" s="108"/>
      <c r="T404" s="108"/>
      <c r="V404" s="108"/>
      <c r="W404" s="108"/>
      <c r="AA404" s="105"/>
      <c r="AB404" s="138"/>
      <c r="AF404" s="108"/>
      <c r="AG404" s="108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</row>
    <row r="405" spans="1:96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72"/>
      <c r="O405" s="108"/>
      <c r="P405" s="108"/>
      <c r="Q405" s="108"/>
      <c r="S405" s="108"/>
      <c r="T405" s="108"/>
      <c r="V405" s="108"/>
      <c r="W405" s="108"/>
      <c r="AA405" s="105"/>
      <c r="AB405" s="138"/>
      <c r="AF405" s="108"/>
      <c r="AG405" s="108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</row>
    <row r="406" spans="1:96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72"/>
      <c r="O406" s="108"/>
      <c r="P406" s="108"/>
      <c r="Q406" s="108"/>
      <c r="S406" s="108"/>
      <c r="T406" s="108"/>
      <c r="V406" s="108"/>
      <c r="W406" s="108"/>
      <c r="AA406" s="105"/>
      <c r="AB406" s="138"/>
      <c r="AF406" s="108"/>
      <c r="AG406" s="108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</row>
    <row r="407" spans="1:96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72"/>
      <c r="O407" s="108"/>
      <c r="P407" s="108"/>
      <c r="Q407" s="108"/>
      <c r="S407" s="108"/>
      <c r="T407" s="108"/>
      <c r="V407" s="108"/>
      <c r="W407" s="108"/>
      <c r="AA407" s="105"/>
      <c r="AB407" s="138"/>
      <c r="AF407" s="108"/>
      <c r="AG407" s="108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</row>
    <row r="408" spans="1:96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72"/>
      <c r="O408" s="108"/>
      <c r="P408" s="108"/>
      <c r="Q408" s="108"/>
      <c r="S408" s="108"/>
      <c r="T408" s="108"/>
      <c r="V408" s="108"/>
      <c r="W408" s="108"/>
      <c r="AA408" s="105"/>
      <c r="AB408" s="138"/>
      <c r="AF408" s="108"/>
      <c r="AG408" s="108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</row>
    <row r="409" spans="1:96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72"/>
      <c r="O409" s="108"/>
      <c r="P409" s="108"/>
      <c r="Q409" s="108"/>
      <c r="S409" s="108"/>
      <c r="T409" s="108"/>
      <c r="V409" s="108"/>
      <c r="W409" s="108"/>
      <c r="AA409" s="105"/>
      <c r="AB409" s="138"/>
      <c r="AF409" s="108"/>
      <c r="AG409" s="108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</row>
    <row r="410" spans="1:96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72"/>
      <c r="O410" s="108"/>
      <c r="P410" s="108"/>
      <c r="Q410" s="108"/>
      <c r="S410" s="108"/>
      <c r="T410" s="108"/>
      <c r="V410" s="108"/>
      <c r="W410" s="108"/>
      <c r="AA410" s="105"/>
      <c r="AB410" s="138"/>
      <c r="AF410" s="108"/>
      <c r="AG410" s="108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</row>
    <row r="411" spans="1:96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72"/>
      <c r="O411" s="108"/>
      <c r="P411" s="108"/>
      <c r="Q411" s="108"/>
      <c r="S411" s="108"/>
      <c r="T411" s="108"/>
      <c r="V411" s="108"/>
      <c r="W411" s="108"/>
      <c r="AA411" s="105"/>
      <c r="AB411" s="138"/>
      <c r="AF411" s="108"/>
      <c r="AG411" s="108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</row>
    <row r="412" spans="1:96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72"/>
      <c r="O412" s="108"/>
      <c r="P412" s="108"/>
      <c r="Q412" s="108"/>
      <c r="S412" s="108"/>
      <c r="T412" s="108"/>
      <c r="V412" s="108"/>
      <c r="W412" s="108"/>
      <c r="AA412" s="105"/>
      <c r="AB412" s="138"/>
      <c r="AF412" s="108"/>
      <c r="AG412" s="108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</row>
    <row r="413" spans="1:96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72"/>
      <c r="O413" s="108"/>
      <c r="P413" s="108"/>
      <c r="Q413" s="108"/>
      <c r="S413" s="108"/>
      <c r="T413" s="108"/>
      <c r="V413" s="108"/>
      <c r="W413" s="108"/>
      <c r="AA413" s="105"/>
      <c r="AB413" s="138"/>
      <c r="AF413" s="108"/>
      <c r="AG413" s="108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</row>
    <row r="414" spans="1:96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72"/>
      <c r="O414" s="108"/>
      <c r="P414" s="108"/>
      <c r="Q414" s="108"/>
      <c r="S414" s="108"/>
      <c r="T414" s="108"/>
      <c r="V414" s="108"/>
      <c r="W414" s="108"/>
      <c r="AA414" s="105"/>
      <c r="AB414" s="138"/>
      <c r="AF414" s="108"/>
      <c r="AG414" s="108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</row>
    <row r="415" spans="1:96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72"/>
      <c r="O415" s="108"/>
      <c r="P415" s="108"/>
      <c r="Q415" s="108"/>
      <c r="S415" s="108"/>
      <c r="T415" s="108"/>
      <c r="V415" s="108"/>
      <c r="W415" s="108"/>
      <c r="AA415" s="105"/>
      <c r="AB415" s="138"/>
      <c r="AF415" s="108"/>
      <c r="AG415" s="108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</row>
    <row r="416" spans="1:96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72"/>
      <c r="O416" s="108"/>
      <c r="P416" s="108"/>
      <c r="Q416" s="108"/>
      <c r="S416" s="108"/>
      <c r="T416" s="108"/>
      <c r="V416" s="108"/>
      <c r="W416" s="108"/>
      <c r="AA416" s="105"/>
      <c r="AB416" s="138"/>
      <c r="AF416" s="108"/>
      <c r="AG416" s="108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</row>
    <row r="417" spans="1:96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72"/>
      <c r="O417" s="108"/>
      <c r="P417" s="108"/>
      <c r="Q417" s="108"/>
      <c r="S417" s="108"/>
      <c r="T417" s="108"/>
      <c r="V417" s="108"/>
      <c r="W417" s="108"/>
      <c r="AA417" s="105"/>
      <c r="AB417" s="138"/>
      <c r="AF417" s="108"/>
      <c r="AG417" s="108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</row>
    <row r="418" spans="1:96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72"/>
      <c r="O418" s="108"/>
      <c r="P418" s="108"/>
      <c r="Q418" s="108"/>
      <c r="S418" s="108"/>
      <c r="T418" s="108"/>
      <c r="V418" s="108"/>
      <c r="W418" s="108"/>
      <c r="AA418" s="105"/>
      <c r="AB418" s="138"/>
      <c r="AF418" s="108"/>
      <c r="AG418" s="108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</row>
    <row r="419" spans="1:96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72"/>
      <c r="O419" s="108"/>
      <c r="P419" s="108"/>
      <c r="Q419" s="108"/>
      <c r="S419" s="108"/>
      <c r="T419" s="108"/>
      <c r="V419" s="108"/>
      <c r="W419" s="108"/>
      <c r="AA419" s="105"/>
      <c r="AB419" s="138"/>
      <c r="AF419" s="108"/>
      <c r="AG419" s="108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</row>
    <row r="420" spans="1:96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72"/>
      <c r="O420" s="108"/>
      <c r="P420" s="108"/>
      <c r="Q420" s="108"/>
      <c r="S420" s="108"/>
      <c r="T420" s="108"/>
      <c r="V420" s="108"/>
      <c r="W420" s="108"/>
      <c r="AA420" s="105"/>
      <c r="AB420" s="138"/>
      <c r="AF420" s="108"/>
      <c r="AG420" s="108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</row>
    <row r="421" spans="1:96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72"/>
      <c r="O421" s="108"/>
      <c r="P421" s="108"/>
      <c r="Q421" s="108"/>
      <c r="S421" s="108"/>
      <c r="T421" s="108"/>
      <c r="V421" s="108"/>
      <c r="W421" s="108"/>
      <c r="AA421" s="105"/>
      <c r="AB421" s="138"/>
      <c r="AF421" s="108"/>
      <c r="AG421" s="108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</row>
    <row r="422" spans="1:96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72"/>
      <c r="O422" s="108"/>
      <c r="P422" s="108"/>
      <c r="Q422" s="108"/>
      <c r="S422" s="108"/>
      <c r="T422" s="108"/>
      <c r="V422" s="108"/>
      <c r="W422" s="108"/>
      <c r="AA422" s="105"/>
      <c r="AB422" s="138"/>
      <c r="AF422" s="108"/>
      <c r="AG422" s="108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</row>
    <row r="423" spans="1:96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72"/>
      <c r="O423" s="108"/>
      <c r="P423" s="108"/>
      <c r="Q423" s="108"/>
      <c r="S423" s="108"/>
      <c r="T423" s="108"/>
      <c r="V423" s="108"/>
      <c r="W423" s="108"/>
      <c r="AA423" s="105"/>
      <c r="AB423" s="138"/>
      <c r="AF423" s="108"/>
      <c r="AG423" s="108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</row>
    <row r="424" spans="1:96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72"/>
      <c r="O424" s="108"/>
      <c r="P424" s="108"/>
      <c r="Q424" s="108"/>
      <c r="S424" s="108"/>
      <c r="T424" s="108"/>
      <c r="V424" s="108"/>
      <c r="W424" s="108"/>
      <c r="AA424" s="105"/>
      <c r="AB424" s="138"/>
      <c r="AF424" s="108"/>
      <c r="AG424" s="108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</row>
    <row r="425" spans="1:96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72"/>
      <c r="O425" s="108"/>
      <c r="P425" s="108"/>
      <c r="Q425" s="108"/>
      <c r="S425" s="108"/>
      <c r="T425" s="108"/>
      <c r="V425" s="108"/>
      <c r="W425" s="108"/>
      <c r="AA425" s="105"/>
      <c r="AB425" s="138"/>
      <c r="AF425" s="108"/>
      <c r="AG425" s="108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</row>
    <row r="426" spans="1:96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72"/>
      <c r="O426" s="108"/>
      <c r="P426" s="108"/>
      <c r="Q426" s="108"/>
      <c r="S426" s="108"/>
      <c r="T426" s="108"/>
      <c r="V426" s="108"/>
      <c r="W426" s="108"/>
      <c r="AA426" s="105"/>
      <c r="AB426" s="138"/>
      <c r="AF426" s="108"/>
      <c r="AG426" s="108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</row>
    <row r="427" spans="1:96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72"/>
      <c r="O427" s="108"/>
      <c r="P427" s="108"/>
      <c r="Q427" s="108"/>
      <c r="S427" s="108"/>
      <c r="T427" s="108"/>
      <c r="V427" s="108"/>
      <c r="W427" s="108"/>
      <c r="AA427" s="105"/>
      <c r="AB427" s="138"/>
      <c r="AF427" s="108"/>
      <c r="AG427" s="108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</row>
    <row r="428" spans="1:96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72"/>
      <c r="O428" s="108"/>
      <c r="P428" s="108"/>
      <c r="Q428" s="108"/>
      <c r="S428" s="108"/>
      <c r="T428" s="108"/>
      <c r="V428" s="108"/>
      <c r="W428" s="108"/>
      <c r="AA428" s="105"/>
      <c r="AB428" s="138"/>
      <c r="AF428" s="108"/>
      <c r="AG428" s="108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</row>
    <row r="429" spans="1:96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72"/>
      <c r="O429" s="108"/>
      <c r="P429" s="108"/>
      <c r="Q429" s="108"/>
      <c r="S429" s="108"/>
      <c r="T429" s="108"/>
      <c r="V429" s="108"/>
      <c r="W429" s="108"/>
      <c r="AA429" s="105"/>
      <c r="AB429" s="138"/>
      <c r="AF429" s="108"/>
      <c r="AG429" s="108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</row>
    <row r="430" spans="1:96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72"/>
      <c r="O430" s="108"/>
      <c r="P430" s="108"/>
      <c r="Q430" s="108"/>
      <c r="S430" s="108"/>
      <c r="T430" s="108"/>
      <c r="V430" s="108"/>
      <c r="W430" s="108"/>
      <c r="AA430" s="105"/>
      <c r="AB430" s="138"/>
      <c r="AF430" s="108"/>
      <c r="AG430" s="108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</row>
    <row r="431" spans="1:96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72"/>
      <c r="O431" s="108"/>
      <c r="P431" s="108"/>
      <c r="Q431" s="108"/>
      <c r="S431" s="108"/>
      <c r="T431" s="108"/>
      <c r="V431" s="108"/>
      <c r="W431" s="108"/>
      <c r="AA431" s="105"/>
      <c r="AB431" s="138"/>
      <c r="AF431" s="108"/>
      <c r="AG431" s="108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</row>
    <row r="432" spans="1:96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72"/>
      <c r="O432" s="108"/>
      <c r="P432" s="108"/>
      <c r="Q432" s="108"/>
      <c r="S432" s="108"/>
      <c r="T432" s="108"/>
      <c r="V432" s="108"/>
      <c r="W432" s="108"/>
      <c r="AA432" s="105"/>
      <c r="AB432" s="138"/>
      <c r="AF432" s="108"/>
      <c r="AG432" s="108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</row>
    <row r="433" spans="1:96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72"/>
      <c r="O433" s="108"/>
      <c r="P433" s="108"/>
      <c r="Q433" s="108"/>
      <c r="S433" s="108"/>
      <c r="T433" s="108"/>
      <c r="V433" s="108"/>
      <c r="W433" s="108"/>
      <c r="AA433" s="105"/>
      <c r="AB433" s="138"/>
      <c r="AF433" s="108"/>
      <c r="AG433" s="108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</row>
    <row r="434" spans="1:96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72"/>
      <c r="O434" s="108"/>
      <c r="P434" s="108"/>
      <c r="Q434" s="108"/>
      <c r="S434" s="108"/>
      <c r="T434" s="108"/>
      <c r="V434" s="108"/>
      <c r="W434" s="108"/>
      <c r="AA434" s="105"/>
      <c r="AB434" s="138"/>
      <c r="AF434" s="108"/>
      <c r="AG434" s="108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</row>
    <row r="435" spans="1:96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72"/>
      <c r="O435" s="108"/>
      <c r="P435" s="108"/>
      <c r="Q435" s="108"/>
      <c r="S435" s="108"/>
      <c r="T435" s="108"/>
      <c r="V435" s="108"/>
      <c r="W435" s="108"/>
      <c r="AA435" s="105"/>
      <c r="AB435" s="138"/>
      <c r="AF435" s="108"/>
      <c r="AG435" s="108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</row>
    <row r="436" spans="1:96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72"/>
      <c r="O436" s="108"/>
      <c r="P436" s="108"/>
      <c r="Q436" s="108"/>
      <c r="S436" s="108"/>
      <c r="T436" s="108"/>
      <c r="V436" s="108"/>
      <c r="W436" s="108"/>
      <c r="AA436" s="105"/>
      <c r="AB436" s="138"/>
      <c r="AF436" s="108"/>
      <c r="AG436" s="108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</row>
    <row r="437" spans="1:96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72"/>
      <c r="O437" s="108"/>
      <c r="P437" s="108"/>
      <c r="Q437" s="108"/>
      <c r="S437" s="108"/>
      <c r="T437" s="108"/>
      <c r="V437" s="108"/>
      <c r="W437" s="108"/>
      <c r="AA437" s="105"/>
      <c r="AB437" s="138"/>
      <c r="AF437" s="108"/>
      <c r="AG437" s="108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</row>
    <row r="438" spans="1:96" s="106" customFormat="1" ht="15.75" customHeight="1" x14ac:dyDescent="0.25">
      <c r="A438" s="101"/>
      <c r="B438" s="101"/>
      <c r="C438" s="101"/>
      <c r="D438" s="102"/>
      <c r="E438" s="102"/>
      <c r="F438" s="103"/>
      <c r="G438" s="151"/>
      <c r="H438" s="128"/>
      <c r="I438" s="129"/>
      <c r="J438" s="130"/>
      <c r="K438" s="105"/>
      <c r="L438" s="131"/>
      <c r="M438" s="172"/>
      <c r="O438" s="108"/>
      <c r="P438" s="108"/>
      <c r="Q438" s="108"/>
      <c r="S438" s="108"/>
      <c r="T438" s="108"/>
      <c r="V438" s="108"/>
      <c r="W438" s="108"/>
      <c r="AA438" s="105"/>
      <c r="AB438" s="138"/>
      <c r="AF438" s="108"/>
      <c r="AG438" s="108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</row>
    <row r="439" spans="1:96" s="106" customFormat="1" ht="15.75" customHeight="1" x14ac:dyDescent="0.25">
      <c r="A439" s="101"/>
      <c r="B439" s="101"/>
      <c r="C439" s="101"/>
      <c r="D439" s="102"/>
      <c r="E439" s="102"/>
      <c r="F439" s="103"/>
      <c r="G439" s="151"/>
      <c r="H439" s="128"/>
      <c r="I439" s="129"/>
      <c r="J439" s="130"/>
      <c r="K439" s="105"/>
      <c r="L439" s="131"/>
      <c r="M439" s="172"/>
      <c r="O439" s="108"/>
      <c r="P439" s="108"/>
      <c r="Q439" s="108"/>
      <c r="S439" s="108"/>
      <c r="T439" s="108"/>
      <c r="V439" s="108"/>
      <c r="W439" s="108"/>
      <c r="AA439" s="105"/>
      <c r="AB439" s="138"/>
      <c r="AF439" s="108"/>
      <c r="AG439" s="108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</row>
    <row r="440" spans="1:96" s="106" customFormat="1" ht="15.75" customHeight="1" x14ac:dyDescent="0.25">
      <c r="A440" s="101"/>
      <c r="B440" s="101"/>
      <c r="C440" s="101"/>
      <c r="D440" s="102"/>
      <c r="E440" s="102"/>
      <c r="F440" s="103"/>
      <c r="G440" s="151"/>
      <c r="H440" s="128"/>
      <c r="I440" s="129"/>
      <c r="J440" s="130"/>
      <c r="K440" s="105"/>
      <c r="L440" s="131"/>
      <c r="M440" s="172"/>
      <c r="O440" s="108"/>
      <c r="P440" s="108"/>
      <c r="Q440" s="108"/>
      <c r="S440" s="108"/>
      <c r="T440" s="108"/>
      <c r="V440" s="108"/>
      <c r="W440" s="108"/>
      <c r="AA440" s="105"/>
      <c r="AB440" s="138"/>
      <c r="AF440" s="108"/>
      <c r="AG440" s="108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</row>
    <row r="441" spans="1:96" s="106" customFormat="1" ht="15.75" customHeight="1" x14ac:dyDescent="0.25">
      <c r="A441" s="101"/>
      <c r="B441" s="101"/>
      <c r="C441" s="101"/>
      <c r="D441" s="102"/>
      <c r="E441" s="102"/>
      <c r="F441" s="103"/>
      <c r="G441" s="151"/>
      <c r="H441" s="128"/>
      <c r="I441" s="129"/>
      <c r="J441" s="130"/>
      <c r="K441" s="105"/>
      <c r="L441" s="131"/>
      <c r="M441" s="172"/>
      <c r="O441" s="108"/>
      <c r="P441" s="108"/>
      <c r="Q441" s="108"/>
      <c r="S441" s="108"/>
      <c r="T441" s="108"/>
      <c r="V441" s="108"/>
      <c r="W441" s="108"/>
      <c r="AA441" s="105"/>
      <c r="AB441" s="138"/>
      <c r="AF441" s="108"/>
      <c r="AG441" s="108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</row>
    <row r="442" spans="1:96" s="106" customFormat="1" ht="15.75" customHeight="1" x14ac:dyDescent="0.25">
      <c r="A442" s="101"/>
      <c r="B442" s="101"/>
      <c r="C442" s="101"/>
      <c r="D442" s="102"/>
      <c r="E442" s="102"/>
      <c r="F442" s="103"/>
      <c r="G442" s="151"/>
      <c r="H442" s="128"/>
      <c r="I442" s="129"/>
      <c r="J442" s="130"/>
      <c r="K442" s="105"/>
      <c r="L442" s="131"/>
      <c r="M442" s="172"/>
      <c r="O442" s="108"/>
      <c r="P442" s="108"/>
      <c r="Q442" s="108"/>
      <c r="S442" s="108"/>
      <c r="T442" s="108"/>
      <c r="V442" s="108"/>
      <c r="W442" s="108"/>
      <c r="AA442" s="105"/>
      <c r="AB442" s="138"/>
      <c r="AF442" s="108"/>
      <c r="AG442" s="108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</row>
    <row r="443" spans="1:96" s="106" customFormat="1" ht="15.75" customHeight="1" x14ac:dyDescent="0.25">
      <c r="A443" s="101"/>
      <c r="B443" s="101"/>
      <c r="C443" s="101"/>
      <c r="D443" s="102"/>
      <c r="E443" s="102"/>
      <c r="F443" s="103"/>
      <c r="G443" s="151"/>
      <c r="H443" s="128"/>
      <c r="I443" s="129"/>
      <c r="J443" s="130"/>
      <c r="K443" s="105"/>
      <c r="L443" s="131"/>
      <c r="M443" s="172"/>
      <c r="O443" s="108"/>
      <c r="P443" s="108"/>
      <c r="Q443" s="108"/>
      <c r="S443" s="108"/>
      <c r="T443" s="108"/>
      <c r="V443" s="108"/>
      <c r="W443" s="108"/>
      <c r="AA443" s="105"/>
      <c r="AB443" s="138"/>
      <c r="AF443" s="108"/>
      <c r="AG443" s="108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</row>
    <row r="444" spans="1:96" s="106" customFormat="1" ht="15.75" customHeight="1" x14ac:dyDescent="0.25">
      <c r="A444" s="101"/>
      <c r="B444" s="101"/>
      <c r="C444" s="101"/>
      <c r="D444" s="102"/>
      <c r="E444" s="102"/>
      <c r="F444" s="103"/>
      <c r="G444" s="151"/>
      <c r="H444" s="128"/>
      <c r="I444" s="129"/>
      <c r="J444" s="130"/>
      <c r="K444" s="105"/>
      <c r="L444" s="131"/>
      <c r="M444" s="172"/>
      <c r="O444" s="108"/>
      <c r="P444" s="108"/>
      <c r="Q444" s="108"/>
      <c r="S444" s="108"/>
      <c r="T444" s="108"/>
      <c r="V444" s="108"/>
      <c r="W444" s="108"/>
      <c r="AA444" s="105"/>
      <c r="AB444" s="138"/>
      <c r="AF444" s="108"/>
      <c r="AG444" s="108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</row>
    <row r="445" spans="1:96" s="106" customFormat="1" ht="15.75" customHeight="1" x14ac:dyDescent="0.25">
      <c r="A445" s="101"/>
      <c r="B445" s="101"/>
      <c r="C445" s="101"/>
      <c r="D445" s="102"/>
      <c r="E445" s="102"/>
      <c r="F445" s="103"/>
      <c r="G445" s="151"/>
      <c r="H445" s="128"/>
      <c r="I445" s="129"/>
      <c r="J445" s="130"/>
      <c r="K445" s="105"/>
      <c r="L445" s="131"/>
      <c r="M445" s="172"/>
      <c r="O445" s="108"/>
      <c r="P445" s="108"/>
      <c r="Q445" s="108"/>
      <c r="S445" s="108"/>
      <c r="T445" s="108"/>
      <c r="V445" s="108"/>
      <c r="W445" s="108"/>
      <c r="AA445" s="105"/>
      <c r="AB445" s="138"/>
      <c r="AF445" s="108"/>
      <c r="AG445" s="108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</row>
    <row r="446" spans="1:96" s="106" customFormat="1" ht="15.75" customHeight="1" x14ac:dyDescent="0.25">
      <c r="A446" s="101"/>
      <c r="B446" s="101"/>
      <c r="C446" s="101"/>
      <c r="D446" s="102"/>
      <c r="E446" s="102"/>
      <c r="F446" s="103"/>
      <c r="G446" s="151"/>
      <c r="H446" s="128"/>
      <c r="I446" s="129"/>
      <c r="J446" s="130"/>
      <c r="K446" s="105"/>
      <c r="L446" s="131"/>
      <c r="M446" s="172"/>
      <c r="O446" s="108"/>
      <c r="P446" s="108"/>
      <c r="Q446" s="108"/>
      <c r="S446" s="108"/>
      <c r="T446" s="108"/>
      <c r="V446" s="108"/>
      <c r="W446" s="108"/>
      <c r="AA446" s="105"/>
      <c r="AB446" s="138"/>
      <c r="AF446" s="108"/>
      <c r="AG446" s="108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</row>
    <row r="447" spans="1:96" s="106" customFormat="1" ht="15.75" customHeight="1" x14ac:dyDescent="0.25">
      <c r="A447" s="101"/>
      <c r="B447" s="101"/>
      <c r="C447" s="101"/>
      <c r="D447" s="102"/>
      <c r="E447" s="102"/>
      <c r="F447" s="103"/>
      <c r="G447" s="151"/>
      <c r="H447" s="128"/>
      <c r="I447" s="129"/>
      <c r="J447" s="130"/>
      <c r="K447" s="105"/>
      <c r="L447" s="131"/>
      <c r="M447" s="172"/>
      <c r="O447" s="108"/>
      <c r="P447" s="108"/>
      <c r="Q447" s="108"/>
      <c r="S447" s="108"/>
      <c r="T447" s="108"/>
      <c r="V447" s="108"/>
      <c r="W447" s="108"/>
      <c r="AA447" s="105"/>
      <c r="AB447" s="138"/>
      <c r="AF447" s="108"/>
      <c r="AG447" s="108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</row>
    <row r="448" spans="1:96" s="106" customFormat="1" ht="15.75" customHeight="1" x14ac:dyDescent="0.25">
      <c r="A448" s="101"/>
      <c r="B448" s="101"/>
      <c r="C448" s="101"/>
      <c r="D448" s="102"/>
      <c r="E448" s="102"/>
      <c r="F448" s="103"/>
      <c r="G448" s="151"/>
      <c r="H448" s="128"/>
      <c r="I448" s="129"/>
      <c r="J448" s="130"/>
      <c r="K448" s="105"/>
      <c r="L448" s="131"/>
      <c r="M448" s="172"/>
      <c r="O448" s="108"/>
      <c r="P448" s="108"/>
      <c r="Q448" s="108"/>
      <c r="S448" s="108"/>
      <c r="T448" s="108"/>
      <c r="V448" s="108"/>
      <c r="W448" s="108"/>
      <c r="AA448" s="105"/>
      <c r="AB448" s="138"/>
      <c r="AF448" s="108"/>
      <c r="AG448" s="108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</row>
    <row r="449" spans="1:96" s="106" customFormat="1" ht="15.75" customHeight="1" x14ac:dyDescent="0.25">
      <c r="A449" s="101"/>
      <c r="B449" s="101"/>
      <c r="C449" s="101"/>
      <c r="D449" s="102"/>
      <c r="E449" s="102"/>
      <c r="F449" s="103"/>
      <c r="G449" s="151"/>
      <c r="H449" s="128"/>
      <c r="I449" s="129"/>
      <c r="J449" s="130"/>
      <c r="K449" s="105"/>
      <c r="L449" s="131"/>
      <c r="M449" s="172"/>
      <c r="O449" s="108"/>
      <c r="P449" s="108"/>
      <c r="Q449" s="108"/>
      <c r="S449" s="108"/>
      <c r="T449" s="108"/>
      <c r="V449" s="108"/>
      <c r="W449" s="108"/>
      <c r="AA449" s="105"/>
      <c r="AB449" s="138"/>
      <c r="AF449" s="108"/>
      <c r="AG449" s="108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</row>
    <row r="450" spans="1:96" s="106" customFormat="1" ht="15.75" customHeight="1" x14ac:dyDescent="0.25">
      <c r="A450" s="101"/>
      <c r="B450" s="101"/>
      <c r="C450" s="101"/>
      <c r="D450" s="102"/>
      <c r="E450" s="102"/>
      <c r="F450" s="103"/>
      <c r="G450" s="151"/>
      <c r="H450" s="128"/>
      <c r="I450" s="129"/>
      <c r="J450" s="130"/>
      <c r="K450" s="105"/>
      <c r="L450" s="131"/>
      <c r="M450" s="172"/>
      <c r="O450" s="108"/>
      <c r="P450" s="108"/>
      <c r="Q450" s="108"/>
      <c r="S450" s="108"/>
      <c r="T450" s="108"/>
      <c r="V450" s="108"/>
      <c r="W450" s="108"/>
      <c r="AA450" s="105"/>
      <c r="AB450" s="138"/>
      <c r="AF450" s="108"/>
      <c r="AG450" s="108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</row>
    <row r="451" spans="1:96" s="106" customFormat="1" ht="15.75" customHeight="1" x14ac:dyDescent="0.25">
      <c r="A451" s="101"/>
      <c r="B451" s="101"/>
      <c r="C451" s="101"/>
      <c r="D451" s="102"/>
      <c r="E451" s="102"/>
      <c r="F451" s="103"/>
      <c r="G451" s="151"/>
      <c r="H451" s="128"/>
      <c r="I451" s="129"/>
      <c r="J451" s="130"/>
      <c r="K451" s="105"/>
      <c r="L451" s="131"/>
      <c r="M451" s="172"/>
      <c r="O451" s="108"/>
      <c r="P451" s="108"/>
      <c r="Q451" s="108"/>
      <c r="S451" s="108"/>
      <c r="T451" s="108"/>
      <c r="V451" s="108"/>
      <c r="W451" s="108"/>
      <c r="AA451" s="105"/>
      <c r="AB451" s="138"/>
      <c r="AF451" s="108"/>
      <c r="AG451" s="108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</row>
    <row r="452" spans="1:96" s="106" customFormat="1" ht="15.75" customHeight="1" x14ac:dyDescent="0.25">
      <c r="A452" s="101"/>
      <c r="B452" s="101"/>
      <c r="C452" s="101"/>
      <c r="D452" s="102"/>
      <c r="E452" s="102"/>
      <c r="F452" s="103"/>
      <c r="G452" s="151"/>
      <c r="H452" s="128"/>
      <c r="I452" s="129"/>
      <c r="J452" s="130"/>
      <c r="K452" s="105"/>
      <c r="L452" s="131"/>
      <c r="M452" s="172"/>
      <c r="O452" s="108"/>
      <c r="P452" s="108"/>
      <c r="Q452" s="108"/>
      <c r="S452" s="108"/>
      <c r="T452" s="108"/>
      <c r="V452" s="108"/>
      <c r="W452" s="108"/>
      <c r="AA452" s="105"/>
      <c r="AB452" s="138"/>
      <c r="AF452" s="108"/>
      <c r="AG452" s="108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</row>
    <row r="453" spans="1:96" s="106" customFormat="1" ht="15.75" customHeight="1" x14ac:dyDescent="0.25">
      <c r="A453" s="101"/>
      <c r="B453" s="101"/>
      <c r="C453" s="101"/>
      <c r="D453" s="102"/>
      <c r="E453" s="102"/>
      <c r="F453" s="103"/>
      <c r="G453" s="151"/>
      <c r="H453" s="128"/>
      <c r="I453" s="129"/>
      <c r="J453" s="130"/>
      <c r="K453" s="105"/>
      <c r="L453" s="131"/>
      <c r="M453" s="172"/>
      <c r="O453" s="108"/>
      <c r="P453" s="108"/>
      <c r="Q453" s="108"/>
      <c r="S453" s="108"/>
      <c r="T453" s="108"/>
      <c r="V453" s="108"/>
      <c r="W453" s="108"/>
      <c r="AA453" s="105"/>
      <c r="AB453" s="138"/>
      <c r="AF453" s="108"/>
      <c r="AG453" s="108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</row>
    <row r="454" spans="1:96" s="106" customFormat="1" ht="15.75" customHeight="1" x14ac:dyDescent="0.25">
      <c r="A454" s="101"/>
      <c r="B454" s="101"/>
      <c r="C454" s="101"/>
      <c r="D454" s="102"/>
      <c r="E454" s="102"/>
      <c r="F454" s="103"/>
      <c r="G454" s="151"/>
      <c r="H454" s="128"/>
      <c r="I454" s="129"/>
      <c r="J454" s="130"/>
      <c r="K454" s="105"/>
      <c r="L454" s="131"/>
      <c r="M454" s="172"/>
      <c r="O454" s="108"/>
      <c r="P454" s="108"/>
      <c r="Q454" s="108"/>
      <c r="S454" s="108"/>
      <c r="T454" s="108"/>
      <c r="V454" s="108"/>
      <c r="W454" s="108"/>
      <c r="AA454" s="105"/>
      <c r="AB454" s="138"/>
      <c r="AF454" s="108"/>
      <c r="AG454" s="108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</row>
    <row r="455" spans="1:96" s="106" customFormat="1" ht="15.75" customHeight="1" x14ac:dyDescent="0.25">
      <c r="A455" s="101"/>
      <c r="B455" s="101"/>
      <c r="C455" s="101"/>
      <c r="D455" s="102"/>
      <c r="E455" s="102"/>
      <c r="F455" s="103"/>
      <c r="G455" s="151"/>
      <c r="H455" s="128"/>
      <c r="I455" s="129"/>
      <c r="J455" s="130"/>
      <c r="K455" s="105"/>
      <c r="L455" s="131"/>
      <c r="M455" s="172"/>
      <c r="O455" s="108"/>
      <c r="P455" s="108"/>
      <c r="Q455" s="108"/>
      <c r="S455" s="108"/>
      <c r="T455" s="108"/>
      <c r="V455" s="108"/>
      <c r="W455" s="108"/>
      <c r="AA455" s="105"/>
      <c r="AB455" s="138"/>
      <c r="AF455" s="108"/>
      <c r="AG455" s="108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</row>
    <row r="456" spans="1:96" s="106" customFormat="1" ht="15.75" customHeight="1" x14ac:dyDescent="0.25">
      <c r="A456" s="101"/>
      <c r="B456" s="101"/>
      <c r="C456" s="101"/>
      <c r="D456" s="102"/>
      <c r="E456" s="102"/>
      <c r="F456" s="103"/>
      <c r="G456" s="151"/>
      <c r="H456" s="128"/>
      <c r="I456" s="129"/>
      <c r="J456" s="130"/>
      <c r="K456" s="105"/>
      <c r="L456" s="131"/>
      <c r="M456" s="172"/>
      <c r="O456" s="108"/>
      <c r="P456" s="108"/>
      <c r="Q456" s="108"/>
      <c r="S456" s="108"/>
      <c r="T456" s="108"/>
      <c r="V456" s="108"/>
      <c r="W456" s="108"/>
      <c r="AA456" s="105"/>
      <c r="AB456" s="138"/>
      <c r="AF456" s="108"/>
      <c r="AG456" s="108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</row>
    <row r="457" spans="1:96" s="106" customFormat="1" ht="15.75" customHeight="1" x14ac:dyDescent="0.25">
      <c r="A457" s="101"/>
      <c r="B457" s="101"/>
      <c r="C457" s="101"/>
      <c r="D457" s="102"/>
      <c r="E457" s="102"/>
      <c r="F457" s="103"/>
      <c r="G457" s="151"/>
      <c r="H457" s="128"/>
      <c r="I457" s="129"/>
      <c r="J457" s="130"/>
      <c r="K457" s="105"/>
      <c r="L457" s="131"/>
      <c r="M457" s="172"/>
      <c r="O457" s="108"/>
      <c r="P457" s="108"/>
      <c r="Q457" s="108"/>
      <c r="S457" s="108"/>
      <c r="T457" s="108"/>
      <c r="V457" s="108"/>
      <c r="W457" s="108"/>
      <c r="AA457" s="105"/>
      <c r="AB457" s="138"/>
      <c r="AF457" s="108"/>
      <c r="AG457" s="108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</row>
    <row r="458" spans="1:96" s="106" customFormat="1" ht="15.75" customHeight="1" x14ac:dyDescent="0.25">
      <c r="A458" s="101"/>
      <c r="B458" s="101"/>
      <c r="C458" s="101"/>
      <c r="D458" s="102"/>
      <c r="E458" s="102"/>
      <c r="F458" s="103"/>
      <c r="G458" s="151"/>
      <c r="H458" s="128"/>
      <c r="I458" s="129"/>
      <c r="J458" s="130"/>
      <c r="K458" s="105"/>
      <c r="L458" s="131"/>
      <c r="M458" s="172"/>
      <c r="O458" s="108"/>
      <c r="P458" s="108"/>
      <c r="Q458" s="108"/>
      <c r="S458" s="108"/>
      <c r="T458" s="108"/>
      <c r="V458" s="108"/>
      <c r="W458" s="108"/>
      <c r="AA458" s="105"/>
      <c r="AB458" s="138"/>
      <c r="AF458" s="108"/>
      <c r="AG458" s="108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</row>
    <row r="459" spans="1:96" s="106" customFormat="1" ht="15.75" customHeight="1" x14ac:dyDescent="0.25">
      <c r="A459" s="101"/>
      <c r="B459" s="101"/>
      <c r="C459" s="101"/>
      <c r="D459" s="102"/>
      <c r="E459" s="102"/>
      <c r="F459" s="103"/>
      <c r="G459" s="151"/>
      <c r="H459" s="128"/>
      <c r="I459" s="129"/>
      <c r="J459" s="130"/>
      <c r="K459" s="105"/>
      <c r="L459" s="131"/>
      <c r="M459" s="172"/>
      <c r="O459" s="108"/>
      <c r="P459" s="108"/>
      <c r="Q459" s="108"/>
      <c r="S459" s="108"/>
      <c r="T459" s="108"/>
      <c r="V459" s="108"/>
      <c r="W459" s="108"/>
      <c r="AA459" s="105"/>
      <c r="AB459" s="138"/>
      <c r="AF459" s="108"/>
      <c r="AG459" s="108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</row>
    <row r="460" spans="1:96" s="106" customFormat="1" ht="15.75" customHeight="1" x14ac:dyDescent="0.25">
      <c r="A460" s="101"/>
      <c r="B460" s="101"/>
      <c r="C460" s="101"/>
      <c r="D460" s="102"/>
      <c r="E460" s="102"/>
      <c r="F460" s="103"/>
      <c r="G460" s="151"/>
      <c r="H460" s="128"/>
      <c r="I460" s="129"/>
      <c r="J460" s="130"/>
      <c r="K460" s="105"/>
      <c r="L460" s="131"/>
      <c r="M460" s="172"/>
      <c r="O460" s="108"/>
      <c r="P460" s="108"/>
      <c r="Q460" s="108"/>
      <c r="S460" s="108"/>
      <c r="T460" s="108"/>
      <c r="V460" s="108"/>
      <c r="W460" s="108"/>
      <c r="AA460" s="105"/>
      <c r="AB460" s="138"/>
      <c r="AF460" s="108"/>
      <c r="AG460" s="108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</row>
    <row r="461" spans="1:96" s="106" customFormat="1" ht="15.75" customHeight="1" x14ac:dyDescent="0.25">
      <c r="A461" s="101"/>
      <c r="B461" s="101"/>
      <c r="C461" s="101"/>
      <c r="D461" s="102"/>
      <c r="E461" s="102"/>
      <c r="F461" s="103"/>
      <c r="G461" s="151"/>
      <c r="H461" s="128"/>
      <c r="I461" s="129"/>
      <c r="J461" s="130"/>
      <c r="K461" s="105"/>
      <c r="L461" s="131"/>
      <c r="M461" s="172"/>
      <c r="O461" s="108"/>
      <c r="P461" s="108"/>
      <c r="Q461" s="108"/>
      <c r="S461" s="108"/>
      <c r="T461" s="108"/>
      <c r="V461" s="108"/>
      <c r="W461" s="108"/>
      <c r="AA461" s="105"/>
      <c r="AB461" s="138"/>
      <c r="AF461" s="108"/>
      <c r="AG461" s="108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</row>
    <row r="462" spans="1:96" s="106" customFormat="1" ht="15.75" customHeight="1" x14ac:dyDescent="0.25">
      <c r="A462" s="101"/>
      <c r="B462" s="101"/>
      <c r="C462" s="101"/>
      <c r="D462" s="102"/>
      <c r="E462" s="102"/>
      <c r="F462" s="103"/>
      <c r="G462" s="151"/>
      <c r="H462" s="128"/>
      <c r="I462" s="129"/>
      <c r="J462" s="130"/>
      <c r="K462" s="105"/>
      <c r="L462" s="131"/>
      <c r="M462" s="172"/>
      <c r="O462" s="108"/>
      <c r="P462" s="108"/>
      <c r="Q462" s="108"/>
      <c r="S462" s="108"/>
      <c r="T462" s="108"/>
      <c r="V462" s="108"/>
      <c r="W462" s="108"/>
      <c r="AA462" s="105"/>
      <c r="AB462" s="138"/>
      <c r="AF462" s="108"/>
      <c r="AG462" s="108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</row>
    <row r="463" spans="1:96" s="106" customFormat="1" ht="15.75" customHeight="1" x14ac:dyDescent="0.25">
      <c r="A463" s="101"/>
      <c r="B463" s="101"/>
      <c r="C463" s="101"/>
      <c r="D463" s="102"/>
      <c r="E463" s="102"/>
      <c r="F463" s="103"/>
      <c r="G463" s="151"/>
      <c r="H463" s="128"/>
      <c r="I463" s="129"/>
      <c r="J463" s="130"/>
      <c r="K463" s="105"/>
      <c r="L463" s="131"/>
      <c r="M463" s="172"/>
      <c r="O463" s="108"/>
      <c r="P463" s="108"/>
      <c r="Q463" s="108"/>
      <c r="S463" s="108"/>
      <c r="T463" s="108"/>
      <c r="V463" s="108"/>
      <c r="W463" s="108"/>
      <c r="AA463" s="105"/>
      <c r="AB463" s="138"/>
      <c r="AF463" s="108"/>
      <c r="AG463" s="108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</row>
    <row r="464" spans="1:96" s="106" customFormat="1" ht="15.75" customHeight="1" x14ac:dyDescent="0.25">
      <c r="A464" s="101"/>
      <c r="B464" s="101"/>
      <c r="C464" s="101"/>
      <c r="D464" s="102"/>
      <c r="E464" s="102"/>
      <c r="F464" s="103"/>
      <c r="G464" s="151"/>
      <c r="H464" s="128"/>
      <c r="I464" s="129"/>
      <c r="J464" s="130"/>
      <c r="K464" s="105"/>
      <c r="L464" s="131"/>
      <c r="M464" s="172"/>
      <c r="O464" s="108"/>
      <c r="P464" s="108"/>
      <c r="Q464" s="108"/>
      <c r="S464" s="108"/>
      <c r="T464" s="108"/>
      <c r="V464" s="108"/>
      <c r="W464" s="108"/>
      <c r="AA464" s="105"/>
      <c r="AB464" s="138"/>
      <c r="AF464" s="108"/>
      <c r="AG464" s="108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</row>
    <row r="465" spans="1:96" s="106" customFormat="1" ht="15.75" customHeight="1" x14ac:dyDescent="0.25">
      <c r="A465" s="101"/>
      <c r="B465" s="101"/>
      <c r="C465" s="101"/>
      <c r="D465" s="102"/>
      <c r="E465" s="102"/>
      <c r="F465" s="103"/>
      <c r="G465" s="151"/>
      <c r="H465" s="128"/>
      <c r="I465" s="129"/>
      <c r="J465" s="130"/>
      <c r="K465" s="105"/>
      <c r="L465" s="131"/>
      <c r="M465" s="172"/>
      <c r="O465" s="108"/>
      <c r="P465" s="108"/>
      <c r="Q465" s="108"/>
      <c r="S465" s="108"/>
      <c r="T465" s="108"/>
      <c r="V465" s="108"/>
      <c r="W465" s="108"/>
      <c r="AA465" s="105"/>
      <c r="AB465" s="138"/>
      <c r="AF465" s="108"/>
      <c r="AG465" s="108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</row>
    <row r="466" spans="1:96" s="106" customFormat="1" ht="15.75" customHeight="1" x14ac:dyDescent="0.25">
      <c r="A466" s="101"/>
      <c r="B466" s="101"/>
      <c r="C466" s="101"/>
      <c r="D466" s="102"/>
      <c r="E466" s="102"/>
      <c r="F466" s="103"/>
      <c r="G466" s="151"/>
      <c r="H466" s="128"/>
      <c r="I466" s="129"/>
      <c r="J466" s="130"/>
      <c r="K466" s="105"/>
      <c r="L466" s="131"/>
      <c r="M466" s="172"/>
      <c r="O466" s="108"/>
      <c r="P466" s="108"/>
      <c r="Q466" s="108"/>
      <c r="S466" s="108"/>
      <c r="T466" s="108"/>
      <c r="V466" s="108"/>
      <c r="W466" s="108"/>
      <c r="AA466" s="105"/>
      <c r="AB466" s="138"/>
      <c r="AF466" s="108"/>
      <c r="AG466" s="108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</row>
    <row r="467" spans="1:96" s="106" customFormat="1" ht="15.75" customHeight="1" x14ac:dyDescent="0.25">
      <c r="A467" s="101"/>
      <c r="B467" s="101"/>
      <c r="C467" s="101"/>
      <c r="D467" s="102"/>
      <c r="E467" s="102"/>
      <c r="F467" s="103"/>
      <c r="G467" s="151"/>
      <c r="H467" s="128"/>
      <c r="I467" s="129"/>
      <c r="J467" s="130"/>
      <c r="K467" s="105"/>
      <c r="L467" s="131"/>
      <c r="M467" s="172"/>
      <c r="O467" s="108"/>
      <c r="P467" s="108"/>
      <c r="Q467" s="108"/>
      <c r="S467" s="108"/>
      <c r="T467" s="108"/>
      <c r="V467" s="108"/>
      <c r="W467" s="108"/>
      <c r="AA467" s="105"/>
      <c r="AB467" s="138"/>
      <c r="AF467" s="108"/>
      <c r="AG467" s="108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</row>
    <row r="468" spans="1:96" s="106" customFormat="1" ht="15.75" customHeight="1" x14ac:dyDescent="0.25">
      <c r="A468" s="101"/>
      <c r="B468" s="101"/>
      <c r="C468" s="101"/>
      <c r="D468" s="102"/>
      <c r="E468" s="102"/>
      <c r="F468" s="103"/>
      <c r="G468" s="151"/>
      <c r="H468" s="128"/>
      <c r="I468" s="129"/>
      <c r="J468" s="130"/>
      <c r="K468" s="105"/>
      <c r="L468" s="131"/>
      <c r="M468" s="172"/>
      <c r="O468" s="108"/>
      <c r="P468" s="108"/>
      <c r="Q468" s="108"/>
      <c r="S468" s="108"/>
      <c r="T468" s="108"/>
      <c r="V468" s="108"/>
      <c r="W468" s="108"/>
      <c r="AA468" s="105"/>
      <c r="AB468" s="138"/>
      <c r="AF468" s="108"/>
      <c r="AG468" s="108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</row>
    <row r="469" spans="1:96" s="106" customFormat="1" ht="15.75" customHeight="1" x14ac:dyDescent="0.25">
      <c r="A469" s="101"/>
      <c r="B469" s="101"/>
      <c r="C469" s="101"/>
      <c r="D469" s="102"/>
      <c r="E469" s="102"/>
      <c r="F469" s="103"/>
      <c r="G469" s="151"/>
      <c r="H469" s="128"/>
      <c r="I469" s="129"/>
      <c r="J469" s="130"/>
      <c r="K469" s="105"/>
      <c r="L469" s="131"/>
      <c r="M469" s="172"/>
      <c r="O469" s="108"/>
      <c r="P469" s="108"/>
      <c r="Q469" s="108"/>
      <c r="S469" s="108"/>
      <c r="T469" s="108"/>
      <c r="V469" s="108"/>
      <c r="W469" s="108"/>
      <c r="AA469" s="105"/>
      <c r="AB469" s="138"/>
      <c r="AF469" s="108"/>
      <c r="AG469" s="108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</row>
    <row r="470" spans="1:96" s="106" customFormat="1" ht="15.75" customHeight="1" x14ac:dyDescent="0.25">
      <c r="A470" s="101"/>
      <c r="B470" s="101"/>
      <c r="C470" s="101"/>
      <c r="D470" s="102"/>
      <c r="E470" s="102"/>
      <c r="F470" s="103"/>
      <c r="G470" s="151"/>
      <c r="H470" s="128"/>
      <c r="I470" s="129"/>
      <c r="J470" s="130"/>
      <c r="K470" s="105"/>
      <c r="L470" s="131"/>
      <c r="M470" s="172"/>
      <c r="O470" s="108"/>
      <c r="P470" s="108"/>
      <c r="Q470" s="108"/>
      <c r="S470" s="108"/>
      <c r="T470" s="108"/>
      <c r="V470" s="108"/>
      <c r="W470" s="108"/>
      <c r="AA470" s="105"/>
      <c r="AB470" s="138"/>
      <c r="AF470" s="108"/>
      <c r="AG470" s="108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</row>
    <row r="471" spans="1:96" s="106" customFormat="1" ht="15.75" customHeight="1" x14ac:dyDescent="0.25">
      <c r="A471" s="101"/>
      <c r="B471" s="101"/>
      <c r="C471" s="101"/>
      <c r="D471" s="102"/>
      <c r="E471" s="102"/>
      <c r="F471" s="103"/>
      <c r="G471" s="151"/>
      <c r="H471" s="128"/>
      <c r="I471" s="129"/>
      <c r="J471" s="130"/>
      <c r="K471" s="105"/>
      <c r="L471" s="131"/>
      <c r="M471" s="172"/>
      <c r="O471" s="108"/>
      <c r="P471" s="108"/>
      <c r="Q471" s="108"/>
      <c r="S471" s="108"/>
      <c r="T471" s="108"/>
      <c r="V471" s="108"/>
      <c r="W471" s="108"/>
      <c r="AA471" s="105"/>
      <c r="AB471" s="138"/>
      <c r="AF471" s="108"/>
      <c r="AG471" s="108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</row>
    <row r="472" spans="1:96" s="106" customFormat="1" ht="15.75" customHeight="1" x14ac:dyDescent="0.25">
      <c r="A472" s="101"/>
      <c r="B472" s="101"/>
      <c r="C472" s="101"/>
      <c r="D472" s="102"/>
      <c r="E472" s="102"/>
      <c r="F472" s="103"/>
      <c r="G472" s="151"/>
      <c r="H472" s="128"/>
      <c r="I472" s="129"/>
      <c r="J472" s="130"/>
      <c r="K472" s="105"/>
      <c r="L472" s="131"/>
      <c r="M472" s="172"/>
      <c r="O472" s="108"/>
      <c r="P472" s="108"/>
      <c r="Q472" s="108"/>
      <c r="S472" s="108"/>
      <c r="T472" s="108"/>
      <c r="V472" s="108"/>
      <c r="W472" s="108"/>
      <c r="AA472" s="105"/>
      <c r="AB472" s="138"/>
      <c r="AF472" s="108"/>
      <c r="AG472" s="108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</row>
    <row r="473" spans="1:96" s="106" customFormat="1" ht="15.75" customHeight="1" x14ac:dyDescent="0.25">
      <c r="A473" s="101"/>
      <c r="B473" s="101"/>
      <c r="C473" s="101"/>
      <c r="D473" s="102"/>
      <c r="E473" s="102"/>
      <c r="F473" s="103"/>
      <c r="G473" s="151"/>
      <c r="H473" s="128"/>
      <c r="I473" s="129"/>
      <c r="J473" s="130"/>
      <c r="K473" s="105"/>
      <c r="L473" s="131"/>
      <c r="M473" s="172"/>
      <c r="O473" s="108"/>
      <c r="P473" s="108"/>
      <c r="Q473" s="108"/>
      <c r="S473" s="108"/>
      <c r="T473" s="108"/>
      <c r="V473" s="108"/>
      <c r="W473" s="108"/>
      <c r="AA473" s="105"/>
      <c r="AB473" s="138"/>
      <c r="AF473" s="108"/>
      <c r="AG473" s="108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</row>
    <row r="474" spans="1:96" s="106" customFormat="1" ht="15.75" customHeight="1" x14ac:dyDescent="0.25">
      <c r="A474" s="101"/>
      <c r="B474" s="101"/>
      <c r="C474" s="101"/>
      <c r="D474" s="102"/>
      <c r="E474" s="102"/>
      <c r="F474" s="103"/>
      <c r="G474" s="151"/>
      <c r="H474" s="128"/>
      <c r="I474" s="129"/>
      <c r="J474" s="130"/>
      <c r="K474" s="105"/>
      <c r="L474" s="131"/>
      <c r="M474" s="172"/>
      <c r="O474" s="108"/>
      <c r="P474" s="108"/>
      <c r="Q474" s="108"/>
      <c r="S474" s="108"/>
      <c r="T474" s="108"/>
      <c r="V474" s="108"/>
      <c r="W474" s="108"/>
      <c r="AA474" s="105"/>
      <c r="AB474" s="138"/>
      <c r="AF474" s="108"/>
      <c r="AG474" s="108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</row>
    <row r="475" spans="1:96" s="106" customFormat="1" ht="15.75" customHeight="1" x14ac:dyDescent="0.25">
      <c r="A475" s="101"/>
      <c r="B475" s="101"/>
      <c r="C475" s="101"/>
      <c r="D475" s="102"/>
      <c r="E475" s="102"/>
      <c r="F475" s="103"/>
      <c r="G475" s="151"/>
      <c r="H475" s="128"/>
      <c r="I475" s="129"/>
      <c r="J475" s="130"/>
      <c r="K475" s="105"/>
      <c r="L475" s="131"/>
      <c r="M475" s="172"/>
      <c r="O475" s="108"/>
      <c r="P475" s="108"/>
      <c r="Q475" s="108"/>
      <c r="S475" s="108"/>
      <c r="T475" s="108"/>
      <c r="V475" s="108"/>
      <c r="W475" s="108"/>
      <c r="AA475" s="105"/>
      <c r="AB475" s="138"/>
      <c r="AF475" s="108"/>
      <c r="AG475" s="108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</row>
    <row r="476" spans="1:96" s="106" customFormat="1" ht="15.75" customHeight="1" x14ac:dyDescent="0.25">
      <c r="A476" s="101"/>
      <c r="B476" s="101"/>
      <c r="C476" s="101"/>
      <c r="D476" s="102"/>
      <c r="E476" s="102"/>
      <c r="F476" s="103"/>
      <c r="G476" s="151"/>
      <c r="H476" s="128"/>
      <c r="I476" s="129"/>
      <c r="J476" s="130"/>
      <c r="K476" s="105"/>
      <c r="L476" s="131"/>
      <c r="M476" s="172"/>
      <c r="O476" s="108"/>
      <c r="P476" s="108"/>
      <c r="Q476" s="108"/>
      <c r="S476" s="108"/>
      <c r="T476" s="108"/>
      <c r="V476" s="108"/>
      <c r="W476" s="108"/>
      <c r="AA476" s="105"/>
      <c r="AB476" s="138"/>
      <c r="AF476" s="108"/>
      <c r="AG476" s="108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</row>
    <row r="477" spans="1:96" s="106" customFormat="1" ht="15.75" customHeight="1" x14ac:dyDescent="0.25">
      <c r="A477" s="101"/>
      <c r="B477" s="101"/>
      <c r="C477" s="101"/>
      <c r="D477" s="102"/>
      <c r="E477" s="102"/>
      <c r="F477" s="103"/>
      <c r="G477" s="151"/>
      <c r="H477" s="128"/>
      <c r="I477" s="129"/>
      <c r="J477" s="130"/>
      <c r="K477" s="105"/>
      <c r="L477" s="131"/>
      <c r="M477" s="172"/>
      <c r="O477" s="108"/>
      <c r="P477" s="108"/>
      <c r="Q477" s="108"/>
      <c r="S477" s="108"/>
      <c r="T477" s="108"/>
      <c r="V477" s="108"/>
      <c r="W477" s="108"/>
      <c r="AA477" s="105"/>
      <c r="AB477" s="138"/>
      <c r="AF477" s="108"/>
      <c r="AG477" s="108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</row>
    <row r="478" spans="1:96" s="106" customFormat="1" ht="15.75" customHeight="1" x14ac:dyDescent="0.25">
      <c r="A478" s="101"/>
      <c r="B478" s="101"/>
      <c r="C478" s="101"/>
      <c r="D478" s="102"/>
      <c r="E478" s="102"/>
      <c r="F478" s="103"/>
      <c r="G478" s="151"/>
      <c r="H478" s="128"/>
      <c r="I478" s="129"/>
      <c r="J478" s="130"/>
      <c r="K478" s="105"/>
      <c r="L478" s="131"/>
      <c r="M478" s="172"/>
      <c r="O478" s="108"/>
      <c r="P478" s="108"/>
      <c r="Q478" s="108"/>
      <c r="S478" s="108"/>
      <c r="T478" s="108"/>
      <c r="V478" s="108"/>
      <c r="W478" s="108"/>
      <c r="AA478" s="105"/>
      <c r="AB478" s="138"/>
      <c r="AF478" s="108"/>
      <c r="AG478" s="108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</row>
    <row r="479" spans="1:96" s="106" customFormat="1" ht="15.75" customHeight="1" x14ac:dyDescent="0.25">
      <c r="A479" s="101"/>
      <c r="B479" s="101"/>
      <c r="C479" s="101"/>
      <c r="D479" s="102"/>
      <c r="E479" s="102"/>
      <c r="F479" s="103"/>
      <c r="G479" s="151"/>
      <c r="H479" s="128"/>
      <c r="I479" s="129"/>
      <c r="J479" s="130"/>
      <c r="K479" s="105"/>
      <c r="L479" s="131"/>
      <c r="M479" s="172"/>
      <c r="O479" s="108"/>
      <c r="P479" s="108"/>
      <c r="Q479" s="108"/>
      <c r="S479" s="108"/>
      <c r="T479" s="108"/>
      <c r="V479" s="108"/>
      <c r="W479" s="108"/>
      <c r="AA479" s="105"/>
      <c r="AB479" s="138"/>
      <c r="AF479" s="108"/>
      <c r="AG479" s="108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</row>
    <row r="480" spans="1:96" s="106" customFormat="1" ht="15.75" customHeight="1" x14ac:dyDescent="0.25">
      <c r="A480" s="101"/>
      <c r="B480" s="101"/>
      <c r="C480" s="101"/>
      <c r="D480" s="102"/>
      <c r="E480" s="102"/>
      <c r="F480" s="103"/>
      <c r="G480" s="151"/>
      <c r="H480" s="128"/>
      <c r="I480" s="129"/>
      <c r="J480" s="130"/>
      <c r="K480" s="105"/>
      <c r="L480" s="131"/>
      <c r="M480" s="172"/>
      <c r="O480" s="108"/>
      <c r="P480" s="108"/>
      <c r="Q480" s="108"/>
      <c r="S480" s="108"/>
      <c r="T480" s="108"/>
      <c r="V480" s="108"/>
      <c r="W480" s="108"/>
      <c r="AA480" s="105"/>
      <c r="AB480" s="138"/>
      <c r="AF480" s="108"/>
      <c r="AG480" s="108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</row>
    <row r="481" spans="1:96" s="106" customFormat="1" ht="15.75" customHeight="1" x14ac:dyDescent="0.25">
      <c r="A481" s="101"/>
      <c r="B481" s="101"/>
      <c r="C481" s="101"/>
      <c r="D481" s="102"/>
      <c r="E481" s="102"/>
      <c r="F481" s="103"/>
      <c r="G481" s="151"/>
      <c r="H481" s="128"/>
      <c r="I481" s="129"/>
      <c r="J481" s="130"/>
      <c r="K481" s="105"/>
      <c r="L481" s="131"/>
      <c r="M481" s="172"/>
      <c r="O481" s="108"/>
      <c r="P481" s="108"/>
      <c r="Q481" s="108"/>
      <c r="S481" s="108"/>
      <c r="T481" s="108"/>
      <c r="V481" s="108"/>
      <c r="W481" s="108"/>
      <c r="AA481" s="105"/>
      <c r="AB481" s="138"/>
      <c r="AF481" s="108"/>
      <c r="AG481" s="108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</row>
    <row r="482" spans="1:96" s="106" customFormat="1" ht="15.75" customHeight="1" x14ac:dyDescent="0.25">
      <c r="A482" s="101"/>
      <c r="B482" s="101"/>
      <c r="C482" s="101"/>
      <c r="D482" s="102"/>
      <c r="E482" s="102"/>
      <c r="F482" s="103"/>
      <c r="G482" s="151"/>
      <c r="H482" s="128"/>
      <c r="I482" s="129"/>
      <c r="J482" s="130"/>
      <c r="K482" s="105"/>
      <c r="L482" s="131"/>
      <c r="M482" s="172"/>
      <c r="O482" s="108"/>
      <c r="P482" s="108"/>
      <c r="Q482" s="108"/>
      <c r="S482" s="108"/>
      <c r="T482" s="108"/>
      <c r="V482" s="108"/>
      <c r="W482" s="108"/>
      <c r="AA482" s="105"/>
      <c r="AB482" s="138"/>
      <c r="AF482" s="108"/>
      <c r="AG482" s="108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</row>
    <row r="483" spans="1:96" s="106" customFormat="1" ht="15.75" customHeight="1" x14ac:dyDescent="0.25">
      <c r="A483" s="101"/>
      <c r="B483" s="101"/>
      <c r="C483" s="101"/>
      <c r="D483" s="102"/>
      <c r="E483" s="102"/>
      <c r="F483" s="103"/>
      <c r="G483" s="151"/>
      <c r="H483" s="128"/>
      <c r="I483" s="129"/>
      <c r="J483" s="130"/>
      <c r="K483" s="105"/>
      <c r="L483" s="131"/>
      <c r="M483" s="172"/>
      <c r="O483" s="108"/>
      <c r="P483" s="108"/>
      <c r="Q483" s="108"/>
      <c r="S483" s="108"/>
      <c r="T483" s="108"/>
      <c r="V483" s="108"/>
      <c r="W483" s="108"/>
      <c r="AA483" s="105"/>
      <c r="AB483" s="138"/>
      <c r="AF483" s="108"/>
      <c r="AG483" s="108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</row>
    <row r="484" spans="1:96" s="106" customFormat="1" ht="15.75" customHeight="1" x14ac:dyDescent="0.25">
      <c r="A484" s="101"/>
      <c r="B484" s="101"/>
      <c r="C484" s="101"/>
      <c r="D484" s="102"/>
      <c r="E484" s="102"/>
      <c r="F484" s="103"/>
      <c r="G484" s="151"/>
      <c r="H484" s="128"/>
      <c r="I484" s="129"/>
      <c r="J484" s="130"/>
      <c r="K484" s="105"/>
      <c r="L484" s="131"/>
      <c r="M484" s="172"/>
      <c r="O484" s="108"/>
      <c r="P484" s="108"/>
      <c r="Q484" s="108"/>
      <c r="S484" s="108"/>
      <c r="T484" s="108"/>
      <c r="V484" s="108"/>
      <c r="W484" s="108"/>
      <c r="AA484" s="105"/>
      <c r="AB484" s="138"/>
      <c r="AF484" s="108"/>
      <c r="AG484" s="108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</row>
    <row r="485" spans="1:96" s="106" customFormat="1" ht="15.75" customHeight="1" x14ac:dyDescent="0.25">
      <c r="A485" s="101"/>
      <c r="B485" s="101"/>
      <c r="C485" s="101"/>
      <c r="D485" s="102"/>
      <c r="E485" s="102"/>
      <c r="F485" s="103"/>
      <c r="G485" s="151"/>
      <c r="H485" s="128"/>
      <c r="I485" s="129"/>
      <c r="J485" s="130"/>
      <c r="K485" s="105"/>
      <c r="L485" s="131"/>
      <c r="M485" s="172"/>
      <c r="O485" s="108"/>
      <c r="P485" s="108"/>
      <c r="Q485" s="108"/>
      <c r="S485" s="108"/>
      <c r="T485" s="108"/>
      <c r="V485" s="108"/>
      <c r="W485" s="108"/>
      <c r="AA485" s="105"/>
      <c r="AB485" s="138"/>
      <c r="AF485" s="108"/>
      <c r="AG485" s="108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</row>
    <row r="486" spans="1:96" s="106" customFormat="1" ht="15.75" customHeight="1" x14ac:dyDescent="0.25">
      <c r="A486" s="101"/>
      <c r="B486" s="101"/>
      <c r="C486" s="101"/>
      <c r="D486" s="102"/>
      <c r="E486" s="102"/>
      <c r="F486" s="103"/>
      <c r="G486" s="151"/>
      <c r="H486" s="128"/>
      <c r="I486" s="129"/>
      <c r="J486" s="130"/>
      <c r="K486" s="105"/>
      <c r="L486" s="131"/>
      <c r="M486" s="172"/>
      <c r="O486" s="108"/>
      <c r="P486" s="108"/>
      <c r="Q486" s="108"/>
      <c r="S486" s="108"/>
      <c r="T486" s="108"/>
      <c r="V486" s="108"/>
      <c r="W486" s="108"/>
      <c r="AA486" s="105"/>
      <c r="AB486" s="138"/>
      <c r="AF486" s="108"/>
      <c r="AG486" s="108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</row>
    <row r="487" spans="1:96" s="106" customFormat="1" ht="15.75" customHeight="1" x14ac:dyDescent="0.25">
      <c r="A487" s="101"/>
      <c r="B487" s="101"/>
      <c r="C487" s="101"/>
      <c r="D487" s="102"/>
      <c r="E487" s="102"/>
      <c r="F487" s="103"/>
      <c r="G487" s="151"/>
      <c r="H487" s="128"/>
      <c r="I487" s="129"/>
      <c r="J487" s="130"/>
      <c r="K487" s="105"/>
      <c r="L487" s="131"/>
      <c r="M487" s="172"/>
      <c r="O487" s="108"/>
      <c r="P487" s="108"/>
      <c r="Q487" s="108"/>
      <c r="S487" s="108"/>
      <c r="T487" s="108"/>
      <c r="V487" s="108"/>
      <c r="W487" s="108"/>
      <c r="AA487" s="105"/>
      <c r="AB487" s="138"/>
      <c r="AF487" s="108"/>
      <c r="AG487" s="108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</row>
    <row r="488" spans="1:96" s="106" customFormat="1" ht="15.75" customHeight="1" x14ac:dyDescent="0.25">
      <c r="A488" s="101"/>
      <c r="B488" s="101"/>
      <c r="C488" s="101"/>
      <c r="D488" s="102"/>
      <c r="E488" s="102"/>
      <c r="F488" s="103"/>
      <c r="G488" s="151"/>
      <c r="H488" s="128"/>
      <c r="I488" s="129"/>
      <c r="J488" s="130"/>
      <c r="K488" s="105"/>
      <c r="L488" s="131"/>
      <c r="M488" s="172"/>
      <c r="O488" s="108"/>
      <c r="P488" s="108"/>
      <c r="Q488" s="108"/>
      <c r="S488" s="108"/>
      <c r="T488" s="108"/>
      <c r="V488" s="108"/>
      <c r="W488" s="108"/>
      <c r="AA488" s="105"/>
      <c r="AB488" s="138"/>
      <c r="AF488" s="108"/>
      <c r="AG488" s="108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</row>
    <row r="489" spans="1:96" s="106" customFormat="1" ht="15.75" customHeight="1" x14ac:dyDescent="0.25">
      <c r="A489" s="101"/>
      <c r="B489" s="101"/>
      <c r="C489" s="101"/>
      <c r="D489" s="102"/>
      <c r="E489" s="102"/>
      <c r="F489" s="103"/>
      <c r="G489" s="151"/>
      <c r="H489" s="128"/>
      <c r="I489" s="129"/>
      <c r="J489" s="130"/>
      <c r="K489" s="105"/>
      <c r="L489" s="131"/>
      <c r="M489" s="172"/>
      <c r="O489" s="108"/>
      <c r="P489" s="108"/>
      <c r="Q489" s="108"/>
      <c r="S489" s="108"/>
      <c r="T489" s="108"/>
      <c r="V489" s="108"/>
      <c r="W489" s="108"/>
      <c r="AA489" s="105"/>
      <c r="AB489" s="138"/>
      <c r="AF489" s="108"/>
      <c r="AG489" s="108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</row>
    <row r="490" spans="1:96" s="106" customFormat="1" ht="15.75" customHeight="1" x14ac:dyDescent="0.25">
      <c r="A490" s="101"/>
      <c r="B490" s="101"/>
      <c r="C490" s="101"/>
      <c r="D490" s="102"/>
      <c r="E490" s="102"/>
      <c r="F490" s="103"/>
      <c r="G490" s="151"/>
      <c r="H490" s="128"/>
      <c r="I490" s="129"/>
      <c r="J490" s="130"/>
      <c r="K490" s="105"/>
      <c r="L490" s="131"/>
      <c r="M490" s="172"/>
      <c r="O490" s="108"/>
      <c r="P490" s="108"/>
      <c r="Q490" s="108"/>
      <c r="S490" s="108"/>
      <c r="T490" s="108"/>
      <c r="V490" s="108"/>
      <c r="W490" s="108"/>
      <c r="AA490" s="105"/>
      <c r="AB490" s="138"/>
      <c r="AF490" s="108"/>
      <c r="AG490" s="108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</row>
    <row r="491" spans="1:96" s="106" customFormat="1" ht="15.75" customHeight="1" x14ac:dyDescent="0.25">
      <c r="A491" s="101"/>
      <c r="B491" s="101"/>
      <c r="C491" s="101"/>
      <c r="D491" s="102"/>
      <c r="E491" s="102"/>
      <c r="F491" s="103"/>
      <c r="G491" s="151"/>
      <c r="H491" s="128"/>
      <c r="I491" s="129"/>
      <c r="J491" s="130"/>
      <c r="K491" s="105"/>
      <c r="L491" s="131"/>
      <c r="M491" s="172"/>
      <c r="O491" s="108"/>
      <c r="P491" s="108"/>
      <c r="Q491" s="108"/>
      <c r="S491" s="108"/>
      <c r="T491" s="108"/>
      <c r="V491" s="108"/>
      <c r="W491" s="108"/>
      <c r="AA491" s="105"/>
      <c r="AB491" s="138"/>
      <c r="AF491" s="108"/>
      <c r="AG491" s="108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</row>
    <row r="492" spans="1:96" s="106" customFormat="1" ht="15.75" customHeight="1" x14ac:dyDescent="0.25">
      <c r="A492" s="101"/>
      <c r="B492" s="101"/>
      <c r="C492" s="101"/>
      <c r="D492" s="102"/>
      <c r="E492" s="102"/>
      <c r="F492" s="103"/>
      <c r="G492" s="151"/>
      <c r="H492" s="128"/>
      <c r="I492" s="129"/>
      <c r="J492" s="130"/>
      <c r="K492" s="105"/>
      <c r="L492" s="131"/>
      <c r="M492" s="172"/>
      <c r="O492" s="108"/>
      <c r="P492" s="108"/>
      <c r="Q492" s="108"/>
      <c r="S492" s="108"/>
      <c r="T492" s="108"/>
      <c r="V492" s="108"/>
      <c r="W492" s="108"/>
      <c r="AA492" s="105"/>
      <c r="AB492" s="138"/>
      <c r="AF492" s="108"/>
      <c r="AG492" s="108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</row>
    <row r="493" spans="1:96" s="106" customFormat="1" ht="15.75" customHeight="1" x14ac:dyDescent="0.25">
      <c r="A493" s="101"/>
      <c r="B493" s="101"/>
      <c r="C493" s="101"/>
      <c r="D493" s="102"/>
      <c r="E493" s="102"/>
      <c r="F493" s="103"/>
      <c r="G493" s="151"/>
      <c r="H493" s="128"/>
      <c r="I493" s="129"/>
      <c r="J493" s="130"/>
      <c r="K493" s="105"/>
      <c r="L493" s="131"/>
      <c r="M493" s="172"/>
      <c r="O493" s="108"/>
      <c r="P493" s="108"/>
      <c r="Q493" s="108"/>
      <c r="S493" s="108"/>
      <c r="T493" s="108"/>
      <c r="V493" s="108"/>
      <c r="W493" s="108"/>
      <c r="AA493" s="105"/>
      <c r="AB493" s="138"/>
      <c r="AF493" s="108"/>
      <c r="AG493" s="108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</row>
    <row r="494" spans="1:96" s="106" customFormat="1" ht="15.75" customHeight="1" x14ac:dyDescent="0.25">
      <c r="A494" s="101"/>
      <c r="B494" s="101"/>
      <c r="C494" s="101"/>
      <c r="D494" s="102"/>
      <c r="E494" s="102"/>
      <c r="F494" s="103"/>
      <c r="G494" s="151"/>
      <c r="H494" s="128"/>
      <c r="I494" s="129"/>
      <c r="J494" s="130"/>
      <c r="K494" s="105"/>
      <c r="L494" s="131"/>
      <c r="M494" s="172"/>
      <c r="O494" s="108"/>
      <c r="P494" s="108"/>
      <c r="Q494" s="108"/>
      <c r="S494" s="108"/>
      <c r="T494" s="108"/>
      <c r="V494" s="108"/>
      <c r="W494" s="108"/>
      <c r="AA494" s="105"/>
      <c r="AB494" s="138"/>
      <c r="AF494" s="108"/>
      <c r="AG494" s="108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</row>
    <row r="495" spans="1:96" s="106" customFormat="1" ht="15.75" customHeight="1" x14ac:dyDescent="0.25">
      <c r="A495" s="101"/>
      <c r="B495" s="101"/>
      <c r="C495" s="101"/>
      <c r="D495" s="102"/>
      <c r="E495" s="102"/>
      <c r="F495" s="103"/>
      <c r="G495" s="151"/>
      <c r="H495" s="128"/>
      <c r="I495" s="129"/>
      <c r="J495" s="130"/>
      <c r="K495" s="105"/>
      <c r="L495" s="131"/>
      <c r="M495" s="172"/>
      <c r="O495" s="108"/>
      <c r="P495" s="108"/>
      <c r="Q495" s="108"/>
      <c r="S495" s="108"/>
      <c r="T495" s="108"/>
      <c r="V495" s="108"/>
      <c r="W495" s="108"/>
      <c r="AA495" s="105"/>
      <c r="AB495" s="138"/>
      <c r="AF495" s="108"/>
      <c r="AG495" s="108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</row>
    <row r="496" spans="1:96" s="106" customFormat="1" ht="15.75" customHeight="1" x14ac:dyDescent="0.25">
      <c r="A496" s="101"/>
      <c r="B496" s="101"/>
      <c r="C496" s="101"/>
      <c r="D496" s="102"/>
      <c r="E496" s="102"/>
      <c r="F496" s="103"/>
      <c r="G496" s="151"/>
      <c r="H496" s="128"/>
      <c r="I496" s="129"/>
      <c r="J496" s="130"/>
      <c r="K496" s="105"/>
      <c r="L496" s="131"/>
      <c r="M496" s="172"/>
      <c r="O496" s="108"/>
      <c r="P496" s="108"/>
      <c r="Q496" s="108"/>
      <c r="S496" s="108"/>
      <c r="T496" s="108"/>
      <c r="V496" s="108"/>
      <c r="W496" s="108"/>
      <c r="AA496" s="105"/>
      <c r="AB496" s="138"/>
      <c r="AF496" s="108"/>
      <c r="AG496" s="108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</row>
    <row r="497" spans="1:96" s="106" customFormat="1" ht="15.75" customHeight="1" x14ac:dyDescent="0.25">
      <c r="A497" s="101"/>
      <c r="B497" s="101"/>
      <c r="C497" s="101"/>
      <c r="D497" s="102"/>
      <c r="E497" s="102"/>
      <c r="F497" s="103"/>
      <c r="G497" s="151"/>
      <c r="H497" s="128"/>
      <c r="I497" s="129"/>
      <c r="J497" s="130"/>
      <c r="K497" s="105"/>
      <c r="L497" s="131"/>
      <c r="M497" s="172"/>
      <c r="O497" s="108"/>
      <c r="P497" s="108"/>
      <c r="Q497" s="108"/>
      <c r="S497" s="108"/>
      <c r="T497" s="108"/>
      <c r="V497" s="108"/>
      <c r="W497" s="108"/>
      <c r="AA497" s="105"/>
      <c r="AB497" s="138"/>
      <c r="AF497" s="108"/>
      <c r="AG497" s="108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</row>
    <row r="498" spans="1:96" s="106" customFormat="1" ht="15.75" customHeight="1" x14ac:dyDescent="0.25">
      <c r="A498" s="101"/>
      <c r="B498" s="101"/>
      <c r="C498" s="101"/>
      <c r="D498" s="102"/>
      <c r="E498" s="102"/>
      <c r="F498" s="103"/>
      <c r="G498" s="151"/>
      <c r="H498" s="128"/>
      <c r="I498" s="129"/>
      <c r="J498" s="130"/>
      <c r="K498" s="105"/>
      <c r="L498" s="131"/>
      <c r="M498" s="172"/>
      <c r="O498" s="108"/>
      <c r="P498" s="108"/>
      <c r="Q498" s="108"/>
      <c r="S498" s="108"/>
      <c r="T498" s="108"/>
      <c r="V498" s="108"/>
      <c r="W498" s="108"/>
      <c r="AA498" s="105"/>
      <c r="AB498" s="138"/>
      <c r="AF498" s="108"/>
      <c r="AG498" s="108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</row>
    <row r="499" spans="1:96" s="106" customFormat="1" ht="15.75" customHeight="1" x14ac:dyDescent="0.25">
      <c r="A499" s="101"/>
      <c r="B499" s="101"/>
      <c r="C499" s="101"/>
      <c r="D499" s="102"/>
      <c r="E499" s="102"/>
      <c r="F499" s="103"/>
      <c r="G499" s="151"/>
      <c r="H499" s="128"/>
      <c r="I499" s="129"/>
      <c r="J499" s="130"/>
      <c r="K499" s="105"/>
      <c r="L499" s="131"/>
      <c r="M499" s="172"/>
      <c r="O499" s="108"/>
      <c r="P499" s="108"/>
      <c r="Q499" s="108"/>
      <c r="S499" s="108"/>
      <c r="T499" s="108"/>
      <c r="V499" s="108"/>
      <c r="W499" s="108"/>
      <c r="AA499" s="105"/>
      <c r="AB499" s="138"/>
      <c r="AF499" s="108"/>
      <c r="AG499" s="108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</row>
    <row r="500" spans="1:96" s="106" customFormat="1" ht="15.75" customHeight="1" x14ac:dyDescent="0.25">
      <c r="A500" s="101"/>
      <c r="B500" s="101"/>
      <c r="C500" s="101"/>
      <c r="D500" s="102"/>
      <c r="E500" s="102"/>
      <c r="F500" s="103"/>
      <c r="G500" s="151"/>
      <c r="H500" s="128"/>
      <c r="I500" s="129"/>
      <c r="J500" s="130"/>
      <c r="K500" s="105"/>
      <c r="L500" s="131"/>
      <c r="M500" s="172"/>
      <c r="O500" s="108"/>
      <c r="P500" s="108"/>
      <c r="Q500" s="108"/>
      <c r="S500" s="108"/>
      <c r="T500" s="108"/>
      <c r="V500" s="108"/>
      <c r="W500" s="108"/>
      <c r="AA500" s="105"/>
      <c r="AB500" s="138"/>
      <c r="AF500" s="108"/>
      <c r="AG500" s="108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</row>
    <row r="501" spans="1:96" s="106" customFormat="1" ht="15.75" customHeight="1" x14ac:dyDescent="0.25">
      <c r="A501" s="101"/>
      <c r="B501" s="101"/>
      <c r="C501" s="101"/>
      <c r="D501" s="102"/>
      <c r="E501" s="102"/>
      <c r="F501" s="103"/>
      <c r="G501" s="151"/>
      <c r="H501" s="128"/>
      <c r="I501" s="129"/>
      <c r="J501" s="130"/>
      <c r="K501" s="105"/>
      <c r="L501" s="131"/>
      <c r="M501" s="172"/>
      <c r="O501" s="108"/>
      <c r="P501" s="108"/>
      <c r="Q501" s="108"/>
      <c r="S501" s="108"/>
      <c r="T501" s="108"/>
      <c r="V501" s="108"/>
      <c r="W501" s="108"/>
      <c r="AA501" s="105"/>
      <c r="AB501" s="138"/>
      <c r="AF501" s="108"/>
      <c r="AG501" s="108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</row>
    <row r="502" spans="1:96" s="106" customFormat="1" ht="15.75" customHeight="1" x14ac:dyDescent="0.25">
      <c r="A502" s="101"/>
      <c r="B502" s="101"/>
      <c r="C502" s="101"/>
      <c r="D502" s="102"/>
      <c r="E502" s="102"/>
      <c r="F502" s="103"/>
      <c r="G502" s="151"/>
      <c r="H502" s="128"/>
      <c r="I502" s="129"/>
      <c r="J502" s="130"/>
      <c r="K502" s="105"/>
      <c r="L502" s="131"/>
      <c r="M502" s="172"/>
      <c r="O502" s="108"/>
      <c r="P502" s="108"/>
      <c r="Q502" s="108"/>
      <c r="S502" s="108"/>
      <c r="T502" s="108"/>
      <c r="V502" s="108"/>
      <c r="W502" s="108"/>
      <c r="AA502" s="105"/>
      <c r="AB502" s="138"/>
      <c r="AF502" s="108"/>
      <c r="AG502" s="108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</row>
    <row r="503" spans="1:96" s="106" customFormat="1" ht="15.75" customHeight="1" x14ac:dyDescent="0.25">
      <c r="A503" s="101"/>
      <c r="B503" s="101"/>
      <c r="C503" s="101"/>
      <c r="D503" s="102"/>
      <c r="E503" s="102"/>
      <c r="F503" s="103"/>
      <c r="G503" s="151"/>
      <c r="H503" s="128"/>
      <c r="I503" s="129"/>
      <c r="J503" s="130"/>
      <c r="K503" s="105"/>
      <c r="L503" s="131"/>
      <c r="M503" s="172"/>
      <c r="O503" s="108"/>
      <c r="P503" s="108"/>
      <c r="Q503" s="108"/>
      <c r="S503" s="108"/>
      <c r="T503" s="108"/>
      <c r="V503" s="108"/>
      <c r="W503" s="108"/>
      <c r="AA503" s="105"/>
      <c r="AB503" s="138"/>
      <c r="AF503" s="108"/>
      <c r="AG503" s="108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</row>
    <row r="504" spans="1:96" s="106" customFormat="1" ht="15.75" customHeight="1" x14ac:dyDescent="0.25">
      <c r="A504" s="101"/>
      <c r="B504" s="101"/>
      <c r="C504" s="101"/>
      <c r="D504" s="102"/>
      <c r="E504" s="102"/>
      <c r="F504" s="103"/>
      <c r="G504" s="151"/>
      <c r="H504" s="128"/>
      <c r="I504" s="129"/>
      <c r="J504" s="130"/>
      <c r="K504" s="105"/>
      <c r="L504" s="131"/>
      <c r="M504" s="172"/>
      <c r="O504" s="108"/>
      <c r="P504" s="108"/>
      <c r="Q504" s="108"/>
      <c r="S504" s="108"/>
      <c r="T504" s="108"/>
      <c r="V504" s="108"/>
      <c r="W504" s="108"/>
      <c r="AA504" s="105"/>
      <c r="AB504" s="138"/>
      <c r="AF504" s="108"/>
      <c r="AG504" s="108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</row>
    <row r="505" spans="1:96" s="106" customFormat="1" ht="15.75" customHeight="1" x14ac:dyDescent="0.25">
      <c r="A505" s="101"/>
      <c r="B505" s="101"/>
      <c r="C505" s="101"/>
      <c r="D505" s="102"/>
      <c r="E505" s="102"/>
      <c r="F505" s="103"/>
      <c r="G505" s="151"/>
      <c r="H505" s="128"/>
      <c r="I505" s="129"/>
      <c r="J505" s="130"/>
      <c r="K505" s="105"/>
      <c r="L505" s="131"/>
      <c r="M505" s="172"/>
      <c r="O505" s="108"/>
      <c r="P505" s="108"/>
      <c r="Q505" s="108"/>
      <c r="S505" s="108"/>
      <c r="T505" s="108"/>
      <c r="V505" s="108"/>
      <c r="W505" s="108"/>
      <c r="AA505" s="105"/>
      <c r="AB505" s="138"/>
      <c r="AF505" s="108"/>
      <c r="AG505" s="108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</row>
    <row r="506" spans="1:96" s="106" customFormat="1" ht="15.75" customHeight="1" x14ac:dyDescent="0.25">
      <c r="A506" s="101"/>
      <c r="B506" s="101"/>
      <c r="C506" s="101"/>
      <c r="D506" s="102"/>
      <c r="E506" s="102"/>
      <c r="F506" s="103"/>
      <c r="G506" s="151"/>
      <c r="H506" s="128"/>
      <c r="I506" s="129"/>
      <c r="J506" s="130"/>
      <c r="K506" s="105"/>
      <c r="L506" s="131"/>
      <c r="M506" s="172"/>
      <c r="O506" s="108"/>
      <c r="P506" s="108"/>
      <c r="Q506" s="108"/>
      <c r="S506" s="108"/>
      <c r="T506" s="108"/>
      <c r="V506" s="108"/>
      <c r="W506" s="108"/>
      <c r="AA506" s="105"/>
      <c r="AB506" s="138"/>
      <c r="AF506" s="108"/>
      <c r="AG506" s="108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</row>
    <row r="507" spans="1:96" s="106" customFormat="1" ht="15.75" customHeight="1" x14ac:dyDescent="0.25">
      <c r="A507" s="101"/>
      <c r="B507" s="101"/>
      <c r="C507" s="101"/>
      <c r="D507" s="102"/>
      <c r="E507" s="102"/>
      <c r="F507" s="103"/>
      <c r="G507" s="151"/>
      <c r="H507" s="128"/>
      <c r="I507" s="129"/>
      <c r="J507" s="130"/>
      <c r="K507" s="105"/>
      <c r="L507" s="131"/>
      <c r="M507" s="172"/>
      <c r="O507" s="108"/>
      <c r="P507" s="108"/>
      <c r="Q507" s="108"/>
      <c r="S507" s="108"/>
      <c r="T507" s="108"/>
      <c r="V507" s="108"/>
      <c r="W507" s="108"/>
      <c r="AA507" s="105"/>
      <c r="AB507" s="138"/>
      <c r="AF507" s="108"/>
      <c r="AG507" s="108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</row>
    <row r="508" spans="1:96" s="106" customFormat="1" ht="15.75" customHeight="1" x14ac:dyDescent="0.25">
      <c r="A508" s="101"/>
      <c r="B508" s="101"/>
      <c r="C508" s="101"/>
      <c r="D508" s="102"/>
      <c r="E508" s="102"/>
      <c r="F508" s="103"/>
      <c r="G508" s="151"/>
      <c r="H508" s="128"/>
      <c r="I508" s="129"/>
      <c r="J508" s="130"/>
      <c r="K508" s="105"/>
      <c r="L508" s="131"/>
      <c r="M508" s="172"/>
      <c r="O508" s="108"/>
      <c r="P508" s="108"/>
      <c r="Q508" s="108"/>
      <c r="S508" s="108"/>
      <c r="T508" s="108"/>
      <c r="V508" s="108"/>
      <c r="W508" s="108"/>
      <c r="AA508" s="105"/>
      <c r="AB508" s="138"/>
      <c r="AF508" s="108"/>
      <c r="AG508" s="108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</row>
    <row r="509" spans="1:96" s="106" customFormat="1" ht="15.75" customHeight="1" x14ac:dyDescent="0.25">
      <c r="A509" s="101"/>
      <c r="B509" s="101"/>
      <c r="C509" s="101"/>
      <c r="D509" s="102"/>
      <c r="E509" s="102"/>
      <c r="F509" s="103"/>
      <c r="G509" s="151"/>
      <c r="H509" s="128"/>
      <c r="I509" s="129"/>
      <c r="J509" s="130"/>
      <c r="K509" s="105"/>
      <c r="L509" s="131"/>
      <c r="M509" s="172"/>
      <c r="O509" s="108"/>
      <c r="P509" s="108"/>
      <c r="Q509" s="108"/>
      <c r="S509" s="108"/>
      <c r="T509" s="108"/>
      <c r="V509" s="108"/>
      <c r="W509" s="108"/>
      <c r="AA509" s="105"/>
      <c r="AB509" s="138"/>
      <c r="AF509" s="108"/>
      <c r="AG509" s="108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</row>
    <row r="510" spans="1:96" s="106" customFormat="1" ht="15.75" customHeight="1" x14ac:dyDescent="0.25">
      <c r="A510" s="101"/>
      <c r="B510" s="101"/>
      <c r="C510" s="101"/>
      <c r="D510" s="102"/>
      <c r="E510" s="102"/>
      <c r="F510" s="103"/>
      <c r="G510" s="151"/>
      <c r="H510" s="128"/>
      <c r="I510" s="129"/>
      <c r="J510" s="130"/>
      <c r="K510" s="105"/>
      <c r="L510" s="131"/>
      <c r="M510" s="172"/>
      <c r="O510" s="108"/>
      <c r="P510" s="108"/>
      <c r="Q510" s="108"/>
      <c r="S510" s="108"/>
      <c r="T510" s="108"/>
      <c r="V510" s="108"/>
      <c r="W510" s="108"/>
      <c r="AA510" s="105"/>
      <c r="AB510" s="138"/>
      <c r="AF510" s="108"/>
      <c r="AG510" s="108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</row>
    <row r="511" spans="1:96" s="106" customFormat="1" ht="15.75" customHeight="1" x14ac:dyDescent="0.25">
      <c r="A511" s="101"/>
      <c r="B511" s="101"/>
      <c r="C511" s="101"/>
      <c r="D511" s="102"/>
      <c r="E511" s="102"/>
      <c r="F511" s="103"/>
      <c r="G511" s="151"/>
      <c r="H511" s="128"/>
      <c r="I511" s="129"/>
      <c r="J511" s="130"/>
      <c r="K511" s="105"/>
      <c r="L511" s="131"/>
      <c r="M511" s="172"/>
      <c r="O511" s="108"/>
      <c r="P511" s="108"/>
      <c r="Q511" s="108"/>
      <c r="S511" s="108"/>
      <c r="T511" s="108"/>
      <c r="V511" s="108"/>
      <c r="W511" s="108"/>
      <c r="AA511" s="105"/>
      <c r="AB511" s="138"/>
      <c r="AF511" s="108"/>
      <c r="AG511" s="108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</row>
    <row r="512" spans="1:96" s="106" customFormat="1" ht="15.75" customHeight="1" x14ac:dyDescent="0.25">
      <c r="A512" s="101"/>
      <c r="B512" s="101"/>
      <c r="C512" s="101"/>
      <c r="D512" s="102"/>
      <c r="E512" s="102"/>
      <c r="F512" s="103"/>
      <c r="G512" s="151"/>
      <c r="H512" s="128"/>
      <c r="I512" s="129"/>
      <c r="J512" s="130"/>
      <c r="K512" s="105"/>
      <c r="L512" s="131"/>
      <c r="M512" s="172"/>
      <c r="O512" s="108"/>
      <c r="P512" s="108"/>
      <c r="Q512" s="108"/>
      <c r="S512" s="108"/>
      <c r="T512" s="108"/>
      <c r="V512" s="108"/>
      <c r="W512" s="108"/>
      <c r="AA512" s="105"/>
      <c r="AB512" s="138"/>
      <c r="AF512" s="108"/>
      <c r="AG512" s="108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</row>
    <row r="513" spans="1:96" s="106" customFormat="1" ht="15.75" customHeight="1" x14ac:dyDescent="0.25">
      <c r="A513" s="101"/>
      <c r="B513" s="101"/>
      <c r="C513" s="101"/>
      <c r="D513" s="102"/>
      <c r="E513" s="102"/>
      <c r="F513" s="103"/>
      <c r="G513" s="151"/>
      <c r="H513" s="128"/>
      <c r="I513" s="129"/>
      <c r="J513" s="130"/>
      <c r="K513" s="105"/>
      <c r="L513" s="131"/>
      <c r="M513" s="172"/>
      <c r="O513" s="108"/>
      <c r="P513" s="108"/>
      <c r="Q513" s="108"/>
      <c r="S513" s="108"/>
      <c r="T513" s="108"/>
      <c r="V513" s="108"/>
      <c r="W513" s="108"/>
      <c r="AA513" s="105"/>
      <c r="AB513" s="138"/>
      <c r="AF513" s="108"/>
      <c r="AG513" s="108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</row>
    <row r="514" spans="1:96" s="106" customFormat="1" ht="15.75" customHeight="1" x14ac:dyDescent="0.25">
      <c r="A514" s="101"/>
      <c r="B514" s="101"/>
      <c r="C514" s="101"/>
      <c r="D514" s="102"/>
      <c r="E514" s="102"/>
      <c r="F514" s="103"/>
      <c r="G514" s="151"/>
      <c r="H514" s="128"/>
      <c r="I514" s="129"/>
      <c r="J514" s="130"/>
      <c r="K514" s="105"/>
      <c r="L514" s="131"/>
      <c r="M514" s="172"/>
      <c r="O514" s="108"/>
      <c r="P514" s="108"/>
      <c r="Q514" s="108"/>
      <c r="S514" s="108"/>
      <c r="T514" s="108"/>
      <c r="V514" s="108"/>
      <c r="W514" s="108"/>
      <c r="AA514" s="105"/>
      <c r="AB514" s="138"/>
      <c r="AF514" s="108"/>
      <c r="AG514" s="108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</row>
    <row r="515" spans="1:96" s="106" customFormat="1" ht="15.75" customHeight="1" x14ac:dyDescent="0.25">
      <c r="A515" s="101"/>
      <c r="B515" s="101"/>
      <c r="C515" s="101"/>
      <c r="D515" s="102"/>
      <c r="E515" s="102"/>
      <c r="F515" s="103"/>
      <c r="G515" s="151"/>
      <c r="H515" s="128"/>
      <c r="I515" s="129"/>
      <c r="J515" s="130"/>
      <c r="K515" s="105"/>
      <c r="L515" s="131"/>
      <c r="M515" s="172"/>
      <c r="O515" s="108"/>
      <c r="P515" s="108"/>
      <c r="Q515" s="108"/>
      <c r="S515" s="108"/>
      <c r="T515" s="108"/>
      <c r="V515" s="108"/>
      <c r="W515" s="108"/>
      <c r="AA515" s="105"/>
      <c r="AB515" s="138"/>
      <c r="AF515" s="108"/>
      <c r="AG515" s="108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</row>
    <row r="516" spans="1:96" s="106" customFormat="1" ht="15.75" customHeight="1" x14ac:dyDescent="0.25">
      <c r="A516" s="101"/>
      <c r="B516" s="101"/>
      <c r="C516" s="101"/>
      <c r="D516" s="102"/>
      <c r="E516" s="102"/>
      <c r="F516" s="103"/>
      <c r="G516" s="151"/>
      <c r="H516" s="128"/>
      <c r="I516" s="129"/>
      <c r="J516" s="130"/>
      <c r="K516" s="105"/>
      <c r="L516" s="131"/>
      <c r="M516" s="172"/>
      <c r="O516" s="108"/>
      <c r="P516" s="108"/>
      <c r="Q516" s="108"/>
      <c r="S516" s="108"/>
      <c r="T516" s="108"/>
      <c r="V516" s="108"/>
      <c r="W516" s="108"/>
      <c r="AA516" s="105"/>
      <c r="AB516" s="138"/>
      <c r="AF516" s="108"/>
      <c r="AG516" s="108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</row>
    <row r="517" spans="1:96" s="106" customFormat="1" ht="15.75" customHeight="1" x14ac:dyDescent="0.25">
      <c r="A517" s="101"/>
      <c r="B517" s="101"/>
      <c r="C517" s="101"/>
      <c r="D517" s="102"/>
      <c r="E517" s="102"/>
      <c r="F517" s="103"/>
      <c r="G517" s="151"/>
      <c r="H517" s="128"/>
      <c r="I517" s="129"/>
      <c r="J517" s="130"/>
      <c r="K517" s="105"/>
      <c r="L517" s="131"/>
      <c r="M517" s="172"/>
      <c r="O517" s="108"/>
      <c r="P517" s="108"/>
      <c r="Q517" s="108"/>
      <c r="S517" s="108"/>
      <c r="T517" s="108"/>
      <c r="V517" s="108"/>
      <c r="W517" s="108"/>
      <c r="AA517" s="105"/>
      <c r="AB517" s="138"/>
      <c r="AF517" s="108"/>
      <c r="AG517" s="108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</row>
    <row r="518" spans="1:96" s="106" customFormat="1" ht="15.75" customHeight="1" x14ac:dyDescent="0.25">
      <c r="A518" s="101"/>
      <c r="B518" s="101"/>
      <c r="C518" s="101"/>
      <c r="D518" s="102"/>
      <c r="E518" s="102"/>
      <c r="F518" s="103"/>
      <c r="G518" s="151"/>
      <c r="H518" s="128"/>
      <c r="I518" s="129"/>
      <c r="J518" s="130"/>
      <c r="K518" s="105"/>
      <c r="L518" s="131"/>
      <c r="M518" s="172"/>
      <c r="O518" s="108"/>
      <c r="P518" s="108"/>
      <c r="Q518" s="108"/>
      <c r="S518" s="108"/>
      <c r="T518" s="108"/>
      <c r="V518" s="108"/>
      <c r="W518" s="108"/>
      <c r="AA518" s="105"/>
      <c r="AB518" s="138"/>
      <c r="AF518" s="108"/>
      <c r="AG518" s="108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</row>
    <row r="519" spans="1:96" s="106" customFormat="1" ht="15.75" customHeight="1" x14ac:dyDescent="0.25">
      <c r="A519" s="101"/>
      <c r="B519" s="101"/>
      <c r="C519" s="101"/>
      <c r="D519" s="102"/>
      <c r="E519" s="102"/>
      <c r="F519" s="103"/>
      <c r="G519" s="151"/>
      <c r="H519" s="128"/>
      <c r="I519" s="129"/>
      <c r="J519" s="130"/>
      <c r="K519" s="105"/>
      <c r="L519" s="131"/>
      <c r="M519" s="172"/>
      <c r="O519" s="108"/>
      <c r="P519" s="108"/>
      <c r="Q519" s="108"/>
      <c r="S519" s="108"/>
      <c r="T519" s="108"/>
      <c r="V519" s="108"/>
      <c r="W519" s="108"/>
      <c r="AA519" s="105"/>
      <c r="AB519" s="138"/>
      <c r="AF519" s="108"/>
      <c r="AG519" s="108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</row>
    <row r="520" spans="1:96" s="106" customFormat="1" ht="15.75" customHeight="1" x14ac:dyDescent="0.25">
      <c r="A520" s="101"/>
      <c r="B520" s="101"/>
      <c r="C520" s="101"/>
      <c r="D520" s="102"/>
      <c r="E520" s="102"/>
      <c r="F520" s="103"/>
      <c r="G520" s="151"/>
      <c r="H520" s="128"/>
      <c r="I520" s="129"/>
      <c r="J520" s="130"/>
      <c r="K520" s="105"/>
      <c r="L520" s="131"/>
      <c r="M520" s="172"/>
      <c r="O520" s="108"/>
      <c r="P520" s="108"/>
      <c r="Q520" s="108"/>
      <c r="S520" s="108"/>
      <c r="T520" s="108"/>
      <c r="V520" s="108"/>
      <c r="W520" s="108"/>
      <c r="AA520" s="105"/>
      <c r="AB520" s="138"/>
      <c r="AF520" s="108"/>
      <c r="AG520" s="108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</row>
    <row r="521" spans="1:96" s="106" customFormat="1" ht="15.75" customHeight="1" x14ac:dyDescent="0.25">
      <c r="A521" s="101"/>
      <c r="B521" s="101"/>
      <c r="C521" s="101"/>
      <c r="D521" s="102"/>
      <c r="E521" s="102"/>
      <c r="F521" s="103"/>
      <c r="G521" s="151"/>
      <c r="H521" s="128"/>
      <c r="I521" s="129"/>
      <c r="J521" s="130"/>
      <c r="K521" s="105"/>
      <c r="L521" s="131"/>
      <c r="M521" s="172"/>
      <c r="O521" s="108"/>
      <c r="P521" s="108"/>
      <c r="Q521" s="108"/>
      <c r="S521" s="108"/>
      <c r="T521" s="108"/>
      <c r="V521" s="108"/>
      <c r="W521" s="108"/>
      <c r="AA521" s="105"/>
      <c r="AB521" s="138"/>
      <c r="AF521" s="108"/>
      <c r="AG521" s="108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</row>
    <row r="522" spans="1:96" s="106" customFormat="1" ht="15.75" customHeight="1" x14ac:dyDescent="0.25">
      <c r="A522" s="101"/>
      <c r="B522" s="101"/>
      <c r="C522" s="101"/>
      <c r="D522" s="102"/>
      <c r="E522" s="102"/>
      <c r="F522" s="103"/>
      <c r="G522" s="151"/>
      <c r="H522" s="128"/>
      <c r="I522" s="129"/>
      <c r="J522" s="130"/>
      <c r="K522" s="105"/>
      <c r="L522" s="131"/>
      <c r="M522" s="172"/>
      <c r="O522" s="108"/>
      <c r="P522" s="108"/>
      <c r="Q522" s="108"/>
      <c r="S522" s="108"/>
      <c r="T522" s="108"/>
      <c r="V522" s="108"/>
      <c r="W522" s="108"/>
      <c r="AA522" s="105"/>
      <c r="AB522" s="138"/>
      <c r="AF522" s="108"/>
      <c r="AG522" s="108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</row>
    <row r="523" spans="1:96" s="106" customFormat="1" ht="15.75" customHeight="1" x14ac:dyDescent="0.25">
      <c r="A523" s="101"/>
      <c r="B523" s="101"/>
      <c r="C523" s="101"/>
      <c r="D523" s="102"/>
      <c r="E523" s="102"/>
      <c r="F523" s="103"/>
      <c r="G523" s="151"/>
      <c r="H523" s="128"/>
      <c r="I523" s="129"/>
      <c r="J523" s="130"/>
      <c r="K523" s="105"/>
      <c r="L523" s="131"/>
      <c r="M523" s="172"/>
      <c r="O523" s="108"/>
      <c r="P523" s="108"/>
      <c r="Q523" s="108"/>
      <c r="S523" s="108"/>
      <c r="T523" s="108"/>
      <c r="V523" s="108"/>
      <c r="W523" s="108"/>
      <c r="AA523" s="105"/>
      <c r="AB523" s="138"/>
      <c r="AF523" s="108"/>
      <c r="AG523" s="108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</row>
    <row r="524" spans="1:96" s="106" customFormat="1" ht="15.75" customHeight="1" x14ac:dyDescent="0.25">
      <c r="A524" s="101"/>
      <c r="B524" s="101"/>
      <c r="C524" s="101"/>
      <c r="D524" s="102"/>
      <c r="E524" s="102"/>
      <c r="F524" s="103"/>
      <c r="G524" s="151"/>
      <c r="H524" s="128"/>
      <c r="I524" s="129"/>
      <c r="J524" s="130"/>
      <c r="K524" s="105"/>
      <c r="L524" s="131"/>
      <c r="M524" s="172"/>
      <c r="O524" s="108"/>
      <c r="P524" s="108"/>
      <c r="Q524" s="108"/>
      <c r="S524" s="108"/>
      <c r="T524" s="108"/>
      <c r="V524" s="108"/>
      <c r="W524" s="108"/>
      <c r="AA524" s="105"/>
      <c r="AB524" s="138"/>
      <c r="AF524" s="108"/>
      <c r="AG524" s="108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</row>
    <row r="525" spans="1:96" s="106" customFormat="1" ht="15.75" customHeight="1" x14ac:dyDescent="0.25">
      <c r="A525" s="101"/>
      <c r="B525" s="101"/>
      <c r="C525" s="101"/>
      <c r="D525" s="102"/>
      <c r="E525" s="102"/>
      <c r="F525" s="103"/>
      <c r="G525" s="151"/>
      <c r="H525" s="128"/>
      <c r="I525" s="129"/>
      <c r="J525" s="130"/>
      <c r="K525" s="105"/>
      <c r="L525" s="131"/>
      <c r="M525" s="172"/>
      <c r="O525" s="108"/>
      <c r="P525" s="108"/>
      <c r="Q525" s="108"/>
      <c r="S525" s="108"/>
      <c r="T525" s="108"/>
      <c r="V525" s="108"/>
      <c r="W525" s="108"/>
      <c r="AA525" s="105"/>
      <c r="AB525" s="138"/>
      <c r="AF525" s="108"/>
      <c r="AG525" s="108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</row>
    <row r="526" spans="1:96" s="106" customFormat="1" ht="15.75" customHeight="1" x14ac:dyDescent="0.25">
      <c r="A526" s="101"/>
      <c r="B526" s="101"/>
      <c r="C526" s="101"/>
      <c r="D526" s="102"/>
      <c r="E526" s="102"/>
      <c r="F526" s="103"/>
      <c r="G526" s="151"/>
      <c r="H526" s="128"/>
      <c r="I526" s="129"/>
      <c r="J526" s="130"/>
      <c r="K526" s="105"/>
      <c r="L526" s="131"/>
      <c r="M526" s="172"/>
      <c r="O526" s="108"/>
      <c r="P526" s="108"/>
      <c r="Q526" s="108"/>
      <c r="S526" s="108"/>
      <c r="T526" s="108"/>
      <c r="V526" s="108"/>
      <c r="W526" s="108"/>
      <c r="AA526" s="105"/>
      <c r="AB526" s="138"/>
      <c r="AF526" s="108"/>
      <c r="AG526" s="108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</row>
    <row r="527" spans="1:96" s="106" customFormat="1" ht="15.75" customHeight="1" x14ac:dyDescent="0.25">
      <c r="A527" s="101"/>
      <c r="B527" s="101"/>
      <c r="C527" s="101"/>
      <c r="D527" s="102"/>
      <c r="E527" s="102"/>
      <c r="F527" s="103"/>
      <c r="G527" s="151"/>
      <c r="H527" s="128"/>
      <c r="I527" s="129"/>
      <c r="J527" s="130"/>
      <c r="K527" s="105"/>
      <c r="L527" s="131"/>
      <c r="M527" s="172"/>
      <c r="O527" s="108"/>
      <c r="P527" s="108"/>
      <c r="Q527" s="108"/>
      <c r="S527" s="108"/>
      <c r="T527" s="108"/>
      <c r="V527" s="108"/>
      <c r="W527" s="108"/>
      <c r="AA527" s="105"/>
      <c r="AB527" s="138"/>
      <c r="AF527" s="108"/>
      <c r="AG527" s="108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</row>
    <row r="528" spans="1:96" s="106" customFormat="1" ht="15.75" customHeight="1" x14ac:dyDescent="0.25">
      <c r="A528" s="101"/>
      <c r="B528" s="101"/>
      <c r="C528" s="101"/>
      <c r="D528" s="102"/>
      <c r="E528" s="102"/>
      <c r="F528" s="103"/>
      <c r="G528" s="151"/>
      <c r="H528" s="128"/>
      <c r="I528" s="129"/>
      <c r="J528" s="130"/>
      <c r="K528" s="105"/>
      <c r="L528" s="131"/>
      <c r="M528" s="172"/>
      <c r="O528" s="108"/>
      <c r="P528" s="108"/>
      <c r="Q528" s="108"/>
      <c r="S528" s="108"/>
      <c r="T528" s="108"/>
      <c r="V528" s="108"/>
      <c r="W528" s="108"/>
      <c r="AA528" s="105"/>
      <c r="AB528" s="138"/>
      <c r="AF528" s="108"/>
      <c r="AG528" s="108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</row>
    <row r="529" spans="1:96" s="106" customFormat="1" ht="15.75" customHeight="1" x14ac:dyDescent="0.25">
      <c r="A529" s="101"/>
      <c r="B529" s="101"/>
      <c r="C529" s="101"/>
      <c r="D529" s="102"/>
      <c r="E529" s="102"/>
      <c r="F529" s="103"/>
      <c r="G529" s="151"/>
      <c r="H529" s="128"/>
      <c r="I529" s="129"/>
      <c r="J529" s="130"/>
      <c r="K529" s="105"/>
      <c r="L529" s="131"/>
      <c r="M529" s="172"/>
      <c r="O529" s="108"/>
      <c r="P529" s="108"/>
      <c r="Q529" s="108"/>
      <c r="S529" s="108"/>
      <c r="T529" s="108"/>
      <c r="V529" s="108"/>
      <c r="W529" s="108"/>
      <c r="AA529" s="105"/>
      <c r="AB529" s="138"/>
      <c r="AF529" s="108"/>
      <c r="AG529" s="108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</row>
    <row r="530" spans="1:96" s="106" customFormat="1" ht="15.75" customHeight="1" x14ac:dyDescent="0.25">
      <c r="A530" s="101"/>
      <c r="B530" s="101"/>
      <c r="C530" s="101"/>
      <c r="D530" s="102"/>
      <c r="E530" s="102"/>
      <c r="F530" s="103"/>
      <c r="G530" s="151"/>
      <c r="H530" s="128"/>
      <c r="I530" s="129"/>
      <c r="J530" s="130"/>
      <c r="K530" s="105"/>
      <c r="L530" s="131"/>
      <c r="M530" s="172"/>
      <c r="O530" s="108"/>
      <c r="P530" s="108"/>
      <c r="Q530" s="108"/>
      <c r="S530" s="108"/>
      <c r="T530" s="108"/>
      <c r="V530" s="108"/>
      <c r="W530" s="108"/>
      <c r="AA530" s="105"/>
      <c r="AB530" s="138"/>
      <c r="AF530" s="108"/>
      <c r="AG530" s="108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</row>
    <row r="531" spans="1:96" s="106" customFormat="1" ht="15.75" customHeight="1" x14ac:dyDescent="0.25">
      <c r="A531" s="101"/>
      <c r="B531" s="101"/>
      <c r="C531" s="101"/>
      <c r="D531" s="102"/>
      <c r="E531" s="102"/>
      <c r="F531" s="103"/>
      <c r="G531" s="151"/>
      <c r="H531" s="128"/>
      <c r="I531" s="129"/>
      <c r="J531" s="130"/>
      <c r="K531" s="105"/>
      <c r="L531" s="131"/>
      <c r="M531" s="172"/>
      <c r="O531" s="108"/>
      <c r="P531" s="108"/>
      <c r="Q531" s="108"/>
      <c r="S531" s="108"/>
      <c r="T531" s="108"/>
      <c r="V531" s="108"/>
      <c r="W531" s="108"/>
      <c r="AA531" s="105"/>
      <c r="AB531" s="138"/>
      <c r="AF531" s="108"/>
      <c r="AG531" s="108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</row>
    <row r="532" spans="1:96" s="106" customFormat="1" ht="15.75" customHeight="1" x14ac:dyDescent="0.25">
      <c r="A532" s="101"/>
      <c r="B532" s="101"/>
      <c r="C532" s="101"/>
      <c r="D532" s="102"/>
      <c r="E532" s="102"/>
      <c r="F532" s="103"/>
      <c r="G532" s="151"/>
      <c r="H532" s="128"/>
      <c r="I532" s="129"/>
      <c r="J532" s="130"/>
      <c r="K532" s="105"/>
      <c r="L532" s="131"/>
      <c r="M532" s="172"/>
      <c r="O532" s="108"/>
      <c r="P532" s="108"/>
      <c r="Q532" s="108"/>
      <c r="S532" s="108"/>
      <c r="T532" s="108"/>
      <c r="V532" s="108"/>
      <c r="W532" s="108"/>
      <c r="AA532" s="105"/>
      <c r="AB532" s="138"/>
      <c r="AF532" s="108"/>
      <c r="AG532" s="108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</row>
    <row r="533" spans="1:96" s="106" customFormat="1" ht="15.75" customHeight="1" x14ac:dyDescent="0.25">
      <c r="A533" s="101"/>
      <c r="B533" s="101"/>
      <c r="C533" s="101"/>
      <c r="D533" s="102"/>
      <c r="E533" s="102"/>
      <c r="F533" s="103"/>
      <c r="G533" s="151"/>
      <c r="H533" s="128"/>
      <c r="I533" s="129"/>
      <c r="J533" s="130"/>
      <c r="K533" s="105"/>
      <c r="L533" s="131"/>
      <c r="M533" s="172"/>
      <c r="O533" s="108"/>
      <c r="P533" s="108"/>
      <c r="Q533" s="108"/>
      <c r="S533" s="108"/>
      <c r="T533" s="108"/>
      <c r="V533" s="108"/>
      <c r="W533" s="108"/>
      <c r="AA533" s="105"/>
      <c r="AB533" s="138"/>
      <c r="AF533" s="108"/>
      <c r="AG533" s="108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</row>
    <row r="534" spans="1:96" s="106" customFormat="1" ht="15.75" customHeight="1" x14ac:dyDescent="0.25">
      <c r="A534" s="101"/>
      <c r="B534" s="101"/>
      <c r="C534" s="101"/>
      <c r="D534" s="102"/>
      <c r="E534" s="102"/>
      <c r="F534" s="103"/>
      <c r="G534" s="151"/>
      <c r="H534" s="128"/>
      <c r="I534" s="129"/>
      <c r="J534" s="130"/>
      <c r="K534" s="105"/>
      <c r="L534" s="131"/>
      <c r="M534" s="172"/>
      <c r="O534" s="108"/>
      <c r="P534" s="108"/>
      <c r="Q534" s="108"/>
      <c r="S534" s="108"/>
      <c r="T534" s="108"/>
      <c r="V534" s="108"/>
      <c r="W534" s="108"/>
      <c r="AA534" s="105"/>
      <c r="AB534" s="138"/>
      <c r="AF534" s="108"/>
      <c r="AG534" s="108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</row>
    <row r="535" spans="1:96" s="106" customFormat="1" ht="15.75" customHeight="1" x14ac:dyDescent="0.25">
      <c r="A535" s="101"/>
      <c r="B535" s="101"/>
      <c r="C535" s="101"/>
      <c r="D535" s="102"/>
      <c r="E535" s="102"/>
      <c r="F535" s="103"/>
      <c r="G535" s="151"/>
      <c r="H535" s="128"/>
      <c r="I535" s="129"/>
      <c r="J535" s="130"/>
      <c r="K535" s="105"/>
      <c r="L535" s="131"/>
      <c r="M535" s="172"/>
      <c r="O535" s="108"/>
      <c r="P535" s="108"/>
      <c r="Q535" s="108"/>
      <c r="S535" s="108"/>
      <c r="T535" s="108"/>
      <c r="V535" s="108"/>
      <c r="W535" s="108"/>
      <c r="AA535" s="105"/>
      <c r="AB535" s="138"/>
      <c r="AF535" s="108"/>
      <c r="AG535" s="108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</row>
    <row r="536" spans="1:96" s="106" customFormat="1" ht="15.75" customHeight="1" x14ac:dyDescent="0.25">
      <c r="A536" s="101"/>
      <c r="B536" s="101"/>
      <c r="C536" s="101"/>
      <c r="D536" s="102"/>
      <c r="E536" s="102"/>
      <c r="F536" s="103"/>
      <c r="G536" s="151"/>
      <c r="H536" s="128"/>
      <c r="I536" s="129"/>
      <c r="J536" s="130"/>
      <c r="K536" s="105"/>
      <c r="L536" s="131"/>
      <c r="M536" s="172"/>
      <c r="O536" s="108"/>
      <c r="P536" s="108"/>
      <c r="Q536" s="108"/>
      <c r="S536" s="108"/>
      <c r="T536" s="108"/>
      <c r="V536" s="108"/>
      <c r="W536" s="108"/>
      <c r="AA536" s="105"/>
      <c r="AB536" s="138"/>
      <c r="AF536" s="108"/>
      <c r="AG536" s="108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</row>
    <row r="537" spans="1:96" s="106" customFormat="1" ht="15.75" customHeight="1" x14ac:dyDescent="0.25">
      <c r="A537" s="101"/>
      <c r="B537" s="101"/>
      <c r="C537" s="101"/>
      <c r="D537" s="102"/>
      <c r="E537" s="102"/>
      <c r="F537" s="103"/>
      <c r="G537" s="151"/>
      <c r="H537" s="128"/>
      <c r="I537" s="129"/>
      <c r="J537" s="130"/>
      <c r="K537" s="105"/>
      <c r="L537" s="131"/>
      <c r="M537" s="172"/>
      <c r="O537" s="108"/>
      <c r="P537" s="108"/>
      <c r="Q537" s="108"/>
      <c r="S537" s="108"/>
      <c r="T537" s="108"/>
      <c r="V537" s="108"/>
      <c r="W537" s="108"/>
      <c r="AA537" s="105"/>
      <c r="AB537" s="138"/>
      <c r="AF537" s="108"/>
      <c r="AG537" s="108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</row>
    <row r="538" spans="1:96" s="106" customFormat="1" ht="15.75" customHeight="1" x14ac:dyDescent="0.25">
      <c r="A538" s="101"/>
      <c r="B538" s="101"/>
      <c r="C538" s="101"/>
      <c r="D538" s="102"/>
      <c r="E538" s="102"/>
      <c r="F538" s="103"/>
      <c r="G538" s="151"/>
      <c r="H538" s="128"/>
      <c r="I538" s="129"/>
      <c r="J538" s="130"/>
      <c r="K538" s="105"/>
      <c r="L538" s="131"/>
      <c r="M538" s="172"/>
      <c r="O538" s="108"/>
      <c r="P538" s="108"/>
      <c r="Q538" s="108"/>
      <c r="S538" s="108"/>
      <c r="T538" s="108"/>
      <c r="V538" s="108"/>
      <c r="W538" s="108"/>
      <c r="AA538" s="105"/>
      <c r="AB538" s="138"/>
      <c r="AF538" s="108"/>
      <c r="AG538" s="108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</row>
    <row r="539" spans="1:96" s="106" customFormat="1" ht="15.75" customHeight="1" x14ac:dyDescent="0.25">
      <c r="A539" s="101"/>
      <c r="B539" s="101"/>
      <c r="C539" s="101"/>
      <c r="D539" s="102"/>
      <c r="E539" s="102"/>
      <c r="F539" s="103"/>
      <c r="G539" s="151"/>
      <c r="H539" s="128"/>
      <c r="I539" s="129"/>
      <c r="J539" s="130"/>
      <c r="K539" s="105"/>
      <c r="L539" s="131"/>
      <c r="M539" s="172"/>
      <c r="O539" s="108"/>
      <c r="P539" s="108"/>
      <c r="Q539" s="108"/>
      <c r="S539" s="108"/>
      <c r="T539" s="108"/>
      <c r="V539" s="108"/>
      <c r="W539" s="108"/>
      <c r="AA539" s="105"/>
      <c r="AB539" s="138"/>
      <c r="AF539" s="108"/>
      <c r="AG539" s="108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</row>
    <row r="540" spans="1:96" s="106" customFormat="1" ht="15.75" customHeight="1" x14ac:dyDescent="0.25">
      <c r="A540" s="101"/>
      <c r="B540" s="101"/>
      <c r="C540" s="101"/>
      <c r="D540" s="102"/>
      <c r="E540" s="102"/>
      <c r="F540" s="103"/>
      <c r="G540" s="151"/>
      <c r="H540" s="128"/>
      <c r="I540" s="129"/>
      <c r="J540" s="130"/>
      <c r="K540" s="105"/>
      <c r="L540" s="131"/>
      <c r="M540" s="172"/>
      <c r="O540" s="108"/>
      <c r="P540" s="108"/>
      <c r="Q540" s="108"/>
      <c r="S540" s="108"/>
      <c r="T540" s="108"/>
      <c r="V540" s="108"/>
      <c r="W540" s="108"/>
      <c r="AA540" s="105"/>
      <c r="AB540" s="138"/>
      <c r="AF540" s="108"/>
      <c r="AG540" s="108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</row>
    <row r="541" spans="1:96" s="106" customFormat="1" ht="15.75" customHeight="1" x14ac:dyDescent="0.25">
      <c r="A541" s="101"/>
      <c r="B541" s="101"/>
      <c r="C541" s="101"/>
      <c r="D541" s="102"/>
      <c r="E541" s="102"/>
      <c r="F541" s="103"/>
      <c r="G541" s="151"/>
      <c r="H541" s="128"/>
      <c r="I541" s="129"/>
      <c r="J541" s="130"/>
      <c r="K541" s="105"/>
      <c r="L541" s="131"/>
      <c r="M541" s="172"/>
      <c r="O541" s="108"/>
      <c r="P541" s="108"/>
      <c r="Q541" s="108"/>
      <c r="S541" s="108"/>
      <c r="T541" s="108"/>
      <c r="V541" s="108"/>
      <c r="W541" s="108"/>
      <c r="AA541" s="105"/>
      <c r="AB541" s="138"/>
      <c r="AF541" s="108"/>
      <c r="AG541" s="108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</row>
    <row r="542" spans="1:96" s="106" customFormat="1" ht="15.75" customHeight="1" x14ac:dyDescent="0.25">
      <c r="A542" s="101"/>
      <c r="B542" s="101"/>
      <c r="C542" s="101"/>
      <c r="D542" s="102"/>
      <c r="E542" s="102"/>
      <c r="F542" s="103"/>
      <c r="G542" s="151"/>
      <c r="H542" s="128"/>
      <c r="I542" s="129"/>
      <c r="J542" s="130"/>
      <c r="K542" s="105"/>
      <c r="L542" s="131"/>
      <c r="M542" s="172"/>
      <c r="O542" s="108"/>
      <c r="P542" s="108"/>
      <c r="Q542" s="108"/>
      <c r="S542" s="108"/>
      <c r="T542" s="108"/>
      <c r="V542" s="108"/>
      <c r="W542" s="108"/>
      <c r="AA542" s="105"/>
      <c r="AB542" s="138"/>
      <c r="AF542" s="108"/>
      <c r="AG542" s="108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</row>
    <row r="543" spans="1:96" s="106" customFormat="1" ht="15.75" customHeight="1" x14ac:dyDescent="0.25">
      <c r="A543" s="101"/>
      <c r="B543" s="101"/>
      <c r="C543" s="101"/>
      <c r="D543" s="102"/>
      <c r="E543" s="102"/>
      <c r="F543" s="103"/>
      <c r="G543" s="151"/>
      <c r="H543" s="128"/>
      <c r="I543" s="129"/>
      <c r="J543" s="130"/>
      <c r="K543" s="105"/>
      <c r="L543" s="131"/>
      <c r="M543" s="172"/>
      <c r="O543" s="108"/>
      <c r="P543" s="108"/>
      <c r="Q543" s="108"/>
      <c r="S543" s="108"/>
      <c r="T543" s="108"/>
      <c r="V543" s="108"/>
      <c r="W543" s="108"/>
      <c r="AA543" s="105"/>
      <c r="AB543" s="138"/>
      <c r="AF543" s="108"/>
      <c r="AG543" s="108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</row>
    <row r="544" spans="1:96" s="106" customFormat="1" ht="15.75" customHeight="1" x14ac:dyDescent="0.25">
      <c r="A544" s="101"/>
      <c r="B544" s="101"/>
      <c r="C544" s="101"/>
      <c r="D544" s="102"/>
      <c r="E544" s="102"/>
      <c r="F544" s="103"/>
      <c r="G544" s="151"/>
      <c r="H544" s="128"/>
      <c r="I544" s="129"/>
      <c r="J544" s="130"/>
      <c r="K544" s="105"/>
      <c r="L544" s="131"/>
      <c r="M544" s="172"/>
      <c r="O544" s="108"/>
      <c r="P544" s="108"/>
      <c r="Q544" s="108"/>
      <c r="S544" s="108"/>
      <c r="T544" s="108"/>
      <c r="V544" s="108"/>
      <c r="W544" s="108"/>
      <c r="AA544" s="105"/>
      <c r="AB544" s="138"/>
      <c r="AF544" s="108"/>
      <c r="AG544" s="108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</row>
    <row r="545" spans="1:96" s="106" customFormat="1" ht="15.75" customHeight="1" x14ac:dyDescent="0.25">
      <c r="A545" s="101"/>
      <c r="B545" s="101"/>
      <c r="C545" s="101"/>
      <c r="D545" s="102"/>
      <c r="E545" s="102"/>
      <c r="F545" s="103"/>
      <c r="G545" s="151"/>
      <c r="H545" s="128"/>
      <c r="I545" s="129"/>
      <c r="J545" s="130"/>
      <c r="K545" s="105"/>
      <c r="L545" s="131"/>
      <c r="M545" s="172"/>
      <c r="O545" s="108"/>
      <c r="P545" s="108"/>
      <c r="Q545" s="108"/>
      <c r="S545" s="108"/>
      <c r="T545" s="108"/>
      <c r="V545" s="108"/>
      <c r="W545" s="108"/>
      <c r="AA545" s="105"/>
      <c r="AB545" s="138"/>
      <c r="AF545" s="108"/>
      <c r="AG545" s="108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</row>
    <row r="546" spans="1:96" s="106" customFormat="1" ht="15.75" customHeight="1" x14ac:dyDescent="0.25">
      <c r="A546" s="101"/>
      <c r="B546" s="101"/>
      <c r="C546" s="101"/>
      <c r="D546" s="102"/>
      <c r="E546" s="102"/>
      <c r="F546" s="103"/>
      <c r="G546" s="151"/>
      <c r="H546" s="128"/>
      <c r="I546" s="129"/>
      <c r="J546" s="130"/>
      <c r="K546" s="105"/>
      <c r="L546" s="131"/>
      <c r="M546" s="172"/>
      <c r="O546" s="108"/>
      <c r="P546" s="108"/>
      <c r="Q546" s="108"/>
      <c r="S546" s="108"/>
      <c r="T546" s="108"/>
      <c r="V546" s="108"/>
      <c r="W546" s="108"/>
      <c r="AA546" s="105"/>
      <c r="AB546" s="138"/>
      <c r="AF546" s="108"/>
      <c r="AG546" s="108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</row>
    <row r="547" spans="1:96" s="106" customFormat="1" ht="15.75" customHeight="1" x14ac:dyDescent="0.25">
      <c r="A547" s="101"/>
      <c r="B547" s="101"/>
      <c r="C547" s="101"/>
      <c r="D547" s="102"/>
      <c r="E547" s="102"/>
      <c r="F547" s="103"/>
      <c r="G547" s="151"/>
      <c r="H547" s="128"/>
      <c r="I547" s="129"/>
      <c r="J547" s="130"/>
      <c r="K547" s="105"/>
      <c r="L547" s="131"/>
      <c r="M547" s="172"/>
      <c r="O547" s="108"/>
      <c r="P547" s="108"/>
      <c r="Q547" s="108"/>
      <c r="S547" s="108"/>
      <c r="T547" s="108"/>
      <c r="V547" s="108"/>
      <c r="W547" s="108"/>
      <c r="AA547" s="105"/>
      <c r="AB547" s="138"/>
      <c r="AF547" s="108"/>
      <c r="AG547" s="108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</row>
    <row r="548" spans="1:96" s="106" customFormat="1" ht="15.75" customHeight="1" x14ac:dyDescent="0.25">
      <c r="A548" s="101"/>
      <c r="B548" s="101"/>
      <c r="C548" s="101"/>
      <c r="D548" s="102"/>
      <c r="E548" s="102"/>
      <c r="F548" s="103"/>
      <c r="G548" s="151"/>
      <c r="H548" s="128"/>
      <c r="I548" s="129"/>
      <c r="J548" s="130"/>
      <c r="K548" s="105"/>
      <c r="L548" s="131"/>
      <c r="M548" s="172"/>
      <c r="O548" s="108"/>
      <c r="P548" s="108"/>
      <c r="Q548" s="108"/>
      <c r="S548" s="108"/>
      <c r="T548" s="108"/>
      <c r="V548" s="108"/>
      <c r="W548" s="108"/>
      <c r="AA548" s="105"/>
      <c r="AB548" s="138"/>
      <c r="AF548" s="108"/>
      <c r="AG548" s="108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</row>
    <row r="549" spans="1:96" s="106" customFormat="1" ht="15.75" customHeight="1" x14ac:dyDescent="0.25">
      <c r="A549" s="101"/>
      <c r="B549" s="101"/>
      <c r="C549" s="101"/>
      <c r="D549" s="102"/>
      <c r="E549" s="102"/>
      <c r="F549" s="103"/>
      <c r="G549" s="151"/>
      <c r="H549" s="128"/>
      <c r="I549" s="129"/>
      <c r="J549" s="130"/>
      <c r="K549" s="105"/>
      <c r="L549" s="131"/>
      <c r="M549" s="172"/>
      <c r="O549" s="108"/>
      <c r="P549" s="108"/>
      <c r="Q549" s="108"/>
      <c r="S549" s="108"/>
      <c r="T549" s="108"/>
      <c r="V549" s="108"/>
      <c r="W549" s="108"/>
      <c r="AA549" s="105"/>
      <c r="AB549" s="138"/>
      <c r="AF549" s="108"/>
      <c r="AG549" s="108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</row>
    <row r="550" spans="1:96" s="106" customFormat="1" ht="15.75" customHeight="1" x14ac:dyDescent="0.25">
      <c r="A550" s="101"/>
      <c r="B550" s="101"/>
      <c r="C550" s="101"/>
      <c r="D550" s="102"/>
      <c r="E550" s="102"/>
      <c r="F550" s="103"/>
      <c r="G550" s="151"/>
      <c r="H550" s="128"/>
      <c r="I550" s="129"/>
      <c r="J550" s="130"/>
      <c r="K550" s="105"/>
      <c r="L550" s="131"/>
      <c r="M550" s="172"/>
      <c r="O550" s="108"/>
      <c r="P550" s="108"/>
      <c r="Q550" s="108"/>
      <c r="S550" s="108"/>
      <c r="T550" s="108"/>
      <c r="V550" s="108"/>
      <c r="W550" s="108"/>
      <c r="AA550" s="105"/>
      <c r="AB550" s="138"/>
      <c r="AF550" s="108"/>
      <c r="AG550" s="108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</row>
    <row r="551" spans="1:96" s="106" customFormat="1" ht="15.75" customHeight="1" x14ac:dyDescent="0.25">
      <c r="A551" s="101"/>
      <c r="B551" s="101"/>
      <c r="C551" s="101"/>
      <c r="D551" s="102"/>
      <c r="E551" s="102"/>
      <c r="F551" s="103"/>
      <c r="G551" s="151"/>
      <c r="H551" s="128"/>
      <c r="I551" s="129"/>
      <c r="J551" s="130"/>
      <c r="K551" s="105"/>
      <c r="L551" s="131"/>
      <c r="M551" s="172"/>
      <c r="O551" s="108"/>
      <c r="P551" s="108"/>
      <c r="Q551" s="108"/>
      <c r="S551" s="108"/>
      <c r="T551" s="108"/>
      <c r="V551" s="108"/>
      <c r="W551" s="108"/>
      <c r="AA551" s="105"/>
      <c r="AB551" s="138"/>
      <c r="AF551" s="108"/>
      <c r="AG551" s="108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</row>
    <row r="552" spans="1:96" s="106" customFormat="1" ht="15.75" customHeight="1" x14ac:dyDescent="0.25">
      <c r="A552" s="101"/>
      <c r="B552" s="101"/>
      <c r="C552" s="101"/>
      <c r="D552" s="102"/>
      <c r="E552" s="102"/>
      <c r="F552" s="103"/>
      <c r="G552" s="151"/>
      <c r="H552" s="128"/>
      <c r="I552" s="129"/>
      <c r="J552" s="130"/>
      <c r="K552" s="105"/>
      <c r="L552" s="131"/>
      <c r="M552" s="172"/>
      <c r="O552" s="108"/>
      <c r="P552" s="108"/>
      <c r="Q552" s="108"/>
      <c r="S552" s="108"/>
      <c r="T552" s="108"/>
      <c r="V552" s="108"/>
      <c r="W552" s="108"/>
      <c r="AA552" s="105"/>
      <c r="AB552" s="138"/>
      <c r="AF552" s="108"/>
      <c r="AG552" s="108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</row>
    <row r="553" spans="1:96" s="106" customFormat="1" ht="15.75" customHeight="1" x14ac:dyDescent="0.25">
      <c r="A553" s="101"/>
      <c r="B553" s="101"/>
      <c r="C553" s="101"/>
      <c r="D553" s="102"/>
      <c r="E553" s="102"/>
      <c r="F553" s="103"/>
      <c r="G553" s="151"/>
      <c r="H553" s="128"/>
      <c r="I553" s="129"/>
      <c r="J553" s="130"/>
      <c r="K553" s="105"/>
      <c r="L553" s="131"/>
      <c r="M553" s="172"/>
      <c r="O553" s="108"/>
      <c r="P553" s="108"/>
      <c r="Q553" s="108"/>
      <c r="S553" s="108"/>
      <c r="T553" s="108"/>
      <c r="V553" s="108"/>
      <c r="W553" s="108"/>
      <c r="AA553" s="105"/>
      <c r="AB553" s="138"/>
      <c r="AF553" s="108"/>
      <c r="AG553" s="108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</row>
    <row r="554" spans="1:96" s="106" customFormat="1" ht="15.75" customHeight="1" x14ac:dyDescent="0.25">
      <c r="A554" s="101"/>
      <c r="B554" s="101"/>
      <c r="C554" s="101"/>
      <c r="D554" s="102"/>
      <c r="E554" s="102"/>
      <c r="F554" s="103"/>
      <c r="G554" s="151"/>
      <c r="H554" s="128"/>
      <c r="I554" s="129"/>
      <c r="J554" s="130"/>
      <c r="K554" s="105"/>
      <c r="L554" s="131"/>
      <c r="M554" s="172"/>
      <c r="O554" s="108"/>
      <c r="P554" s="108"/>
      <c r="Q554" s="108"/>
      <c r="S554" s="108"/>
      <c r="T554" s="108"/>
      <c r="V554" s="108"/>
      <c r="W554" s="108"/>
      <c r="AA554" s="105"/>
      <c r="AB554" s="138"/>
      <c r="AF554" s="108"/>
      <c r="AG554" s="108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</row>
    <row r="555" spans="1:96" ht="15.75" customHeight="1" x14ac:dyDescent="0.25">
      <c r="D555" s="102"/>
      <c r="E555" s="102"/>
      <c r="F555" s="103"/>
      <c r="AB555" s="138"/>
    </row>
    <row r="556" spans="1:96" ht="15.75" customHeight="1" x14ac:dyDescent="0.25">
      <c r="D556" s="102"/>
      <c r="E556" s="102"/>
      <c r="F556" s="103"/>
      <c r="AB556" s="138"/>
    </row>
    <row r="557" spans="1:96" ht="15.75" customHeight="1" x14ac:dyDescent="0.25">
      <c r="D557" s="102"/>
      <c r="E557" s="102"/>
      <c r="F557" s="103"/>
      <c r="AB557" s="138"/>
    </row>
    <row r="558" spans="1:96" ht="15.75" customHeight="1" x14ac:dyDescent="0.25">
      <c r="D558" s="102"/>
      <c r="E558" s="102"/>
      <c r="F558" s="103"/>
      <c r="AB558" s="138"/>
    </row>
    <row r="559" spans="1:96" ht="15.75" customHeight="1" x14ac:dyDescent="0.25">
      <c r="D559" s="102"/>
      <c r="E559" s="102"/>
      <c r="F559" s="103"/>
      <c r="AB559" s="138"/>
    </row>
    <row r="560" spans="1:96" ht="15.75" customHeight="1" x14ac:dyDescent="0.25">
      <c r="D560" s="102"/>
      <c r="E560" s="102"/>
      <c r="F560" s="103"/>
      <c r="AB560" s="138"/>
    </row>
    <row r="561" spans="1:96" ht="15.75" customHeight="1" x14ac:dyDescent="0.25">
      <c r="D561" s="102"/>
      <c r="E561" s="102"/>
      <c r="F561" s="103"/>
      <c r="AB561" s="138"/>
    </row>
    <row r="562" spans="1:96" ht="15.75" customHeight="1" x14ac:dyDescent="0.25">
      <c r="D562" s="102"/>
      <c r="E562" s="102"/>
      <c r="F562" s="103"/>
      <c r="AB562" s="138"/>
    </row>
    <row r="563" spans="1:96" ht="15.75" customHeight="1" x14ac:dyDescent="0.25">
      <c r="D563" s="102"/>
      <c r="E563" s="102"/>
      <c r="F563" s="103"/>
      <c r="AB563" s="138"/>
    </row>
    <row r="564" spans="1:96" ht="15.75" customHeight="1" x14ac:dyDescent="0.25">
      <c r="D564" s="102"/>
      <c r="E564" s="102"/>
      <c r="F564" s="103"/>
      <c r="AB564" s="138"/>
    </row>
    <row r="565" spans="1:96" ht="15.75" customHeight="1" x14ac:dyDescent="0.25">
      <c r="D565" s="102"/>
      <c r="E565" s="102"/>
      <c r="F565" s="103"/>
      <c r="AB565" s="138"/>
    </row>
    <row r="566" spans="1:96" ht="15.75" customHeight="1" x14ac:dyDescent="0.25">
      <c r="D566" s="102"/>
      <c r="E566" s="102"/>
      <c r="F566" s="103"/>
      <c r="AB566" s="138"/>
    </row>
    <row r="567" spans="1:96" ht="15.75" customHeight="1" x14ac:dyDescent="0.25">
      <c r="D567" s="102"/>
      <c r="E567" s="102"/>
      <c r="F567" s="103"/>
      <c r="AB567" s="138"/>
    </row>
    <row r="568" spans="1:96" s="141" customFormat="1" ht="15" customHeight="1" x14ac:dyDescent="0.25">
      <c r="A568" s="101"/>
      <c r="B568" s="101"/>
      <c r="C568" s="101"/>
      <c r="D568" s="101"/>
      <c r="E568" s="102"/>
      <c r="F568" s="139"/>
      <c r="G568" s="151"/>
      <c r="H568" s="128"/>
      <c r="I568" s="129"/>
      <c r="J568" s="130"/>
      <c r="K568" s="105"/>
      <c r="L568" s="131"/>
      <c r="M568" s="172"/>
      <c r="N568" s="106"/>
      <c r="O568" s="108"/>
      <c r="P568" s="108"/>
      <c r="Q568" s="108"/>
      <c r="R568" s="106"/>
      <c r="S568" s="108"/>
      <c r="T568" s="108"/>
      <c r="U568" s="106"/>
      <c r="V568" s="108"/>
      <c r="W568" s="108"/>
      <c r="X568" s="106"/>
      <c r="Y568" s="106"/>
      <c r="Z568" s="106"/>
      <c r="AA568" s="105"/>
      <c r="AB568" s="138"/>
      <c r="AC568" s="106"/>
      <c r="AD568" s="106"/>
      <c r="AE568" s="106"/>
      <c r="AF568" s="108"/>
      <c r="AG568" s="108"/>
      <c r="AH568" s="140"/>
      <c r="AI568" s="140"/>
      <c r="AJ568" s="140"/>
      <c r="AK568" s="140"/>
      <c r="AL568" s="140"/>
      <c r="AM568" s="140"/>
      <c r="AN568" s="140"/>
      <c r="AO568" s="140"/>
      <c r="AP568" s="140"/>
      <c r="AQ568" s="140"/>
      <c r="AR568" s="140"/>
      <c r="AS568" s="140"/>
      <c r="AT568" s="140"/>
      <c r="AU568" s="140"/>
      <c r="AV568" s="140"/>
      <c r="AW568" s="140"/>
      <c r="AX568" s="140"/>
      <c r="AY568" s="140"/>
      <c r="AZ568" s="140"/>
      <c r="BA568" s="140"/>
      <c r="BB568" s="140"/>
      <c r="BC568" s="140"/>
      <c r="BD568" s="140"/>
      <c r="BE568" s="140"/>
      <c r="BF568" s="140"/>
      <c r="BG568" s="140"/>
      <c r="BH568" s="140"/>
      <c r="BI568" s="140"/>
      <c r="BJ568" s="140"/>
      <c r="BK568" s="140"/>
      <c r="BL568" s="140"/>
      <c r="BM568" s="140"/>
      <c r="BN568" s="140"/>
      <c r="BO568" s="140"/>
      <c r="BP568" s="140"/>
      <c r="BQ568" s="140"/>
      <c r="BR568" s="140"/>
      <c r="BS568" s="140"/>
      <c r="BT568" s="140"/>
      <c r="BU568" s="140"/>
      <c r="BV568" s="140"/>
      <c r="BW568" s="140"/>
      <c r="BX568" s="140"/>
      <c r="BY568" s="140"/>
      <c r="BZ568" s="140"/>
      <c r="CA568" s="140"/>
      <c r="CB568" s="140"/>
      <c r="CC568" s="140"/>
      <c r="CD568" s="140"/>
      <c r="CE568" s="140"/>
      <c r="CF568" s="140"/>
      <c r="CG568" s="140"/>
      <c r="CH568" s="140"/>
      <c r="CI568" s="140"/>
      <c r="CJ568" s="140"/>
      <c r="CK568" s="140"/>
      <c r="CL568" s="140"/>
      <c r="CM568" s="140"/>
      <c r="CN568" s="140"/>
      <c r="CO568" s="140"/>
      <c r="CP568" s="140"/>
      <c r="CQ568" s="140"/>
      <c r="CR568" s="140"/>
    </row>
    <row r="569" spans="1:96" s="141" customFormat="1" ht="15" customHeight="1" x14ac:dyDescent="0.25">
      <c r="A569" s="101"/>
      <c r="B569" s="101"/>
      <c r="C569" s="101"/>
      <c r="D569" s="101"/>
      <c r="E569" s="102"/>
      <c r="F569" s="139"/>
      <c r="G569" s="151"/>
      <c r="H569" s="128"/>
      <c r="I569" s="129"/>
      <c r="J569" s="130"/>
      <c r="K569" s="105"/>
      <c r="L569" s="131"/>
      <c r="M569" s="172"/>
      <c r="N569" s="106"/>
      <c r="O569" s="108"/>
      <c r="P569" s="108"/>
      <c r="Q569" s="108"/>
      <c r="R569" s="106"/>
      <c r="S569" s="108"/>
      <c r="T569" s="108"/>
      <c r="U569" s="106"/>
      <c r="V569" s="108"/>
      <c r="W569" s="108"/>
      <c r="X569" s="106"/>
      <c r="Y569" s="106"/>
      <c r="Z569" s="106"/>
      <c r="AA569" s="105"/>
      <c r="AB569" s="138"/>
      <c r="AC569" s="106"/>
      <c r="AD569" s="106"/>
      <c r="AE569" s="106"/>
      <c r="AF569" s="108"/>
      <c r="AG569" s="108"/>
      <c r="AH569" s="140"/>
      <c r="AI569" s="140"/>
      <c r="AJ569" s="140"/>
      <c r="AK569" s="140"/>
      <c r="AL569" s="140"/>
      <c r="AM569" s="140"/>
      <c r="AN569" s="140"/>
      <c r="AO569" s="140"/>
      <c r="AP569" s="140"/>
      <c r="AQ569" s="140"/>
      <c r="AR569" s="140"/>
      <c r="AS569" s="140"/>
      <c r="AT569" s="140"/>
      <c r="AU569" s="140"/>
      <c r="AV569" s="140"/>
      <c r="AW569" s="140"/>
      <c r="AX569" s="140"/>
      <c r="AY569" s="140"/>
      <c r="AZ569" s="140"/>
      <c r="BA569" s="140"/>
      <c r="BB569" s="140"/>
      <c r="BC569" s="140"/>
      <c r="BD569" s="140"/>
      <c r="BE569" s="140"/>
      <c r="BF569" s="140"/>
      <c r="BG569" s="140"/>
      <c r="BH569" s="140"/>
      <c r="BI569" s="140"/>
      <c r="BJ569" s="140"/>
      <c r="BK569" s="140"/>
      <c r="BL569" s="140"/>
      <c r="BM569" s="140"/>
      <c r="BN569" s="140"/>
      <c r="BO569" s="140"/>
      <c r="BP569" s="140"/>
      <c r="BQ569" s="140"/>
      <c r="BR569" s="140"/>
      <c r="BS569" s="140"/>
      <c r="BT569" s="140"/>
      <c r="BU569" s="140"/>
      <c r="BV569" s="140"/>
      <c r="BW569" s="140"/>
      <c r="BX569" s="140"/>
      <c r="BY569" s="140"/>
      <c r="BZ569" s="140"/>
      <c r="CA569" s="140"/>
      <c r="CB569" s="140"/>
      <c r="CC569" s="140"/>
      <c r="CD569" s="140"/>
      <c r="CE569" s="140"/>
      <c r="CF569" s="140"/>
      <c r="CG569" s="140"/>
      <c r="CH569" s="140"/>
      <c r="CI569" s="140"/>
      <c r="CJ569" s="140"/>
      <c r="CK569" s="140"/>
      <c r="CL569" s="140"/>
      <c r="CM569" s="140"/>
      <c r="CN569" s="140"/>
      <c r="CO569" s="140"/>
      <c r="CP569" s="140"/>
      <c r="CQ569" s="140"/>
      <c r="CR569" s="140"/>
    </row>
    <row r="570" spans="1:96" ht="15" customHeight="1" x14ac:dyDescent="0.25">
      <c r="AB570" s="138"/>
    </row>
    <row r="571" spans="1:96" s="106" customFormat="1" ht="15" customHeight="1" x14ac:dyDescent="0.25">
      <c r="A571" s="101"/>
      <c r="B571" s="101"/>
      <c r="C571" s="101"/>
      <c r="D571" s="101"/>
      <c r="E571" s="111"/>
      <c r="F571" s="139"/>
      <c r="G571" s="151"/>
      <c r="H571" s="128"/>
      <c r="I571" s="129"/>
      <c r="J571" s="130"/>
      <c r="K571" s="105"/>
      <c r="L571" s="131"/>
      <c r="M571" s="172"/>
      <c r="O571" s="108"/>
      <c r="P571" s="108"/>
      <c r="Q571" s="108"/>
      <c r="S571" s="108"/>
      <c r="T571" s="108"/>
      <c r="V571" s="108"/>
      <c r="W571" s="108"/>
      <c r="AA571" s="105"/>
      <c r="AB571" s="138"/>
      <c r="AF571" s="108"/>
      <c r="AG571" s="108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</row>
    <row r="572" spans="1:96" s="106" customFormat="1" ht="15" customHeight="1" x14ac:dyDescent="0.25">
      <c r="A572" s="101"/>
      <c r="B572" s="101"/>
      <c r="C572" s="101"/>
      <c r="D572" s="101"/>
      <c r="E572" s="111"/>
      <c r="F572" s="139"/>
      <c r="G572" s="151"/>
      <c r="H572" s="128"/>
      <c r="I572" s="129"/>
      <c r="J572" s="130"/>
      <c r="K572" s="105"/>
      <c r="L572" s="131"/>
      <c r="M572" s="172"/>
      <c r="O572" s="108"/>
      <c r="P572" s="108"/>
      <c r="Q572" s="108"/>
      <c r="S572" s="108"/>
      <c r="T572" s="108"/>
      <c r="V572" s="108"/>
      <c r="W572" s="108"/>
      <c r="AA572" s="105"/>
      <c r="AB572" s="138"/>
      <c r="AF572" s="108"/>
      <c r="AG572" s="108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</row>
    <row r="573" spans="1:96" s="106" customFormat="1" ht="15" customHeight="1" x14ac:dyDescent="0.25">
      <c r="A573" s="101"/>
      <c r="B573" s="101"/>
      <c r="C573" s="101"/>
      <c r="D573" s="101"/>
      <c r="E573" s="111"/>
      <c r="F573" s="139"/>
      <c r="G573" s="151"/>
      <c r="H573" s="128"/>
      <c r="I573" s="129"/>
      <c r="J573" s="130"/>
      <c r="K573" s="105"/>
      <c r="L573" s="131"/>
      <c r="M573" s="172"/>
      <c r="O573" s="108"/>
      <c r="P573" s="108"/>
      <c r="Q573" s="108"/>
      <c r="S573" s="108"/>
      <c r="T573" s="108"/>
      <c r="V573" s="108"/>
      <c r="W573" s="108"/>
      <c r="AA573" s="105"/>
      <c r="AB573" s="138"/>
      <c r="AF573" s="108"/>
      <c r="AG573" s="108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</row>
    <row r="574" spans="1:96" s="106" customFormat="1" ht="15" customHeight="1" x14ac:dyDescent="0.25">
      <c r="A574" s="101"/>
      <c r="B574" s="101"/>
      <c r="C574" s="101"/>
      <c r="D574" s="101"/>
      <c r="E574" s="111"/>
      <c r="F574" s="139"/>
      <c r="G574" s="151"/>
      <c r="H574" s="128"/>
      <c r="I574" s="129"/>
      <c r="J574" s="130"/>
      <c r="K574" s="105"/>
      <c r="L574" s="131"/>
      <c r="M574" s="172"/>
      <c r="O574" s="108"/>
      <c r="P574" s="108"/>
      <c r="Q574" s="108"/>
      <c r="S574" s="108"/>
      <c r="T574" s="108"/>
      <c r="V574" s="108"/>
      <c r="W574" s="108"/>
      <c r="AA574" s="105"/>
      <c r="AB574" s="138"/>
      <c r="AF574" s="108"/>
      <c r="AG574" s="108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</row>
    <row r="575" spans="1:96" s="106" customFormat="1" ht="15" customHeight="1" x14ac:dyDescent="0.25">
      <c r="A575" s="101"/>
      <c r="B575" s="101"/>
      <c r="C575" s="101"/>
      <c r="D575" s="101"/>
      <c r="E575" s="111"/>
      <c r="F575" s="139"/>
      <c r="G575" s="151"/>
      <c r="H575" s="128"/>
      <c r="I575" s="129"/>
      <c r="J575" s="130"/>
      <c r="K575" s="105"/>
      <c r="L575" s="131"/>
      <c r="M575" s="172"/>
      <c r="O575" s="108"/>
      <c r="P575" s="108"/>
      <c r="Q575" s="108"/>
      <c r="S575" s="108"/>
      <c r="T575" s="108"/>
      <c r="V575" s="108"/>
      <c r="W575" s="108"/>
      <c r="AA575" s="105"/>
      <c r="AB575" s="138"/>
      <c r="AF575" s="108"/>
      <c r="AG575" s="108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</row>
    <row r="576" spans="1:96" s="106" customFormat="1" ht="15" customHeight="1" x14ac:dyDescent="0.25">
      <c r="A576" s="101"/>
      <c r="B576" s="101"/>
      <c r="C576" s="101"/>
      <c r="D576" s="101"/>
      <c r="E576" s="111"/>
      <c r="F576" s="139"/>
      <c r="G576" s="151"/>
      <c r="H576" s="128"/>
      <c r="I576" s="129"/>
      <c r="J576" s="130"/>
      <c r="K576" s="105"/>
      <c r="L576" s="131"/>
      <c r="M576" s="172"/>
      <c r="O576" s="108"/>
      <c r="P576" s="108"/>
      <c r="Q576" s="108"/>
      <c r="S576" s="108"/>
      <c r="T576" s="108"/>
      <c r="V576" s="108"/>
      <c r="W576" s="108"/>
      <c r="AA576" s="105"/>
      <c r="AB576" s="138"/>
      <c r="AF576" s="108"/>
      <c r="AG576" s="108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</row>
    <row r="577" spans="1:96" s="106" customFormat="1" ht="15" customHeight="1" x14ac:dyDescent="0.25">
      <c r="A577" s="101"/>
      <c r="B577" s="101"/>
      <c r="C577" s="101"/>
      <c r="D577" s="101"/>
      <c r="E577" s="111"/>
      <c r="F577" s="139"/>
      <c r="G577" s="151"/>
      <c r="H577" s="128"/>
      <c r="I577" s="129"/>
      <c r="J577" s="130"/>
      <c r="K577" s="105"/>
      <c r="L577" s="131"/>
      <c r="M577" s="172"/>
      <c r="O577" s="108"/>
      <c r="P577" s="108"/>
      <c r="Q577" s="108"/>
      <c r="S577" s="108"/>
      <c r="T577" s="108"/>
      <c r="V577" s="108"/>
      <c r="W577" s="108"/>
      <c r="AA577" s="105"/>
      <c r="AB577" s="138"/>
      <c r="AF577" s="108"/>
      <c r="AG577" s="108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</row>
    <row r="578" spans="1:96" s="106" customFormat="1" ht="15" customHeight="1" x14ac:dyDescent="0.25">
      <c r="A578" s="101"/>
      <c r="B578" s="101"/>
      <c r="C578" s="101"/>
      <c r="D578" s="101"/>
      <c r="E578" s="111"/>
      <c r="F578" s="139"/>
      <c r="G578" s="151"/>
      <c r="H578" s="128"/>
      <c r="I578" s="129"/>
      <c r="J578" s="130"/>
      <c r="K578" s="105"/>
      <c r="L578" s="131"/>
      <c r="M578" s="172"/>
      <c r="O578" s="108"/>
      <c r="P578" s="108"/>
      <c r="Q578" s="108"/>
      <c r="S578" s="108"/>
      <c r="T578" s="108"/>
      <c r="V578" s="108"/>
      <c r="W578" s="108"/>
      <c r="AA578" s="105"/>
      <c r="AB578" s="138"/>
      <c r="AF578" s="108"/>
      <c r="AG578" s="108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11"/>
      <c r="BN578" s="111"/>
      <c r="BO578" s="111"/>
      <c r="BP578" s="111"/>
      <c r="BQ578" s="111"/>
      <c r="BR578" s="111"/>
      <c r="BS578" s="111"/>
      <c r="BT578" s="111"/>
      <c r="BU578" s="111"/>
      <c r="BV578" s="111"/>
      <c r="BW578" s="111"/>
      <c r="BX578" s="111"/>
      <c r="BY578" s="111"/>
      <c r="BZ578" s="111"/>
      <c r="CA578" s="111"/>
      <c r="CB578" s="111"/>
      <c r="CC578" s="111"/>
      <c r="CD578" s="111"/>
      <c r="CE578" s="111"/>
      <c r="CF578" s="111"/>
      <c r="CG578" s="111"/>
      <c r="CH578" s="111"/>
      <c r="CI578" s="111"/>
      <c r="CJ578" s="111"/>
      <c r="CK578" s="111"/>
      <c r="CL578" s="111"/>
      <c r="CM578" s="111"/>
      <c r="CN578" s="111"/>
      <c r="CO578" s="111"/>
      <c r="CP578" s="111"/>
      <c r="CQ578" s="111"/>
      <c r="CR578" s="111"/>
    </row>
    <row r="579" spans="1:96" s="106" customFormat="1" ht="15" customHeight="1" x14ac:dyDescent="0.25">
      <c r="A579" s="101"/>
      <c r="B579" s="101"/>
      <c r="C579" s="101"/>
      <c r="D579" s="101"/>
      <c r="E579" s="111"/>
      <c r="F579" s="139"/>
      <c r="G579" s="151"/>
      <c r="H579" s="128"/>
      <c r="I579" s="129"/>
      <c r="J579" s="130"/>
      <c r="K579" s="105"/>
      <c r="L579" s="131"/>
      <c r="M579" s="172"/>
      <c r="O579" s="108"/>
      <c r="P579" s="108"/>
      <c r="Q579" s="108"/>
      <c r="S579" s="108"/>
      <c r="T579" s="108"/>
      <c r="V579" s="108"/>
      <c r="W579" s="108"/>
      <c r="AA579" s="105"/>
      <c r="AB579" s="138"/>
      <c r="AF579" s="108"/>
      <c r="AG579" s="108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11"/>
      <c r="BN579" s="111"/>
      <c r="BO579" s="111"/>
      <c r="BP579" s="111"/>
      <c r="BQ579" s="111"/>
      <c r="BR579" s="111"/>
      <c r="BS579" s="111"/>
      <c r="BT579" s="111"/>
      <c r="BU579" s="111"/>
      <c r="BV579" s="111"/>
      <c r="BW579" s="111"/>
      <c r="BX579" s="111"/>
      <c r="BY579" s="111"/>
      <c r="BZ579" s="111"/>
      <c r="CA579" s="111"/>
      <c r="CB579" s="111"/>
      <c r="CC579" s="111"/>
      <c r="CD579" s="111"/>
      <c r="CE579" s="111"/>
      <c r="CF579" s="111"/>
      <c r="CG579" s="111"/>
      <c r="CH579" s="111"/>
      <c r="CI579" s="111"/>
      <c r="CJ579" s="111"/>
      <c r="CK579" s="111"/>
      <c r="CL579" s="111"/>
      <c r="CM579" s="111"/>
      <c r="CN579" s="111"/>
      <c r="CO579" s="111"/>
      <c r="CP579" s="111"/>
      <c r="CQ579" s="111"/>
      <c r="CR579" s="111"/>
    </row>
    <row r="580" spans="1:96" s="106" customFormat="1" ht="15" customHeight="1" x14ac:dyDescent="0.25">
      <c r="A580" s="101"/>
      <c r="B580" s="101"/>
      <c r="C580" s="101"/>
      <c r="D580" s="101"/>
      <c r="E580" s="111"/>
      <c r="F580" s="139"/>
      <c r="G580" s="151"/>
      <c r="H580" s="128"/>
      <c r="I580" s="129"/>
      <c r="J580" s="130"/>
      <c r="K580" s="105"/>
      <c r="L580" s="131"/>
      <c r="M580" s="172"/>
      <c r="O580" s="108"/>
      <c r="P580" s="108"/>
      <c r="Q580" s="108"/>
      <c r="S580" s="108"/>
      <c r="T580" s="108"/>
      <c r="V580" s="108"/>
      <c r="W580" s="108"/>
      <c r="AA580" s="105"/>
      <c r="AB580" s="138"/>
      <c r="AF580" s="108"/>
      <c r="AG580" s="108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11"/>
      <c r="BN580" s="111"/>
      <c r="BO580" s="111"/>
      <c r="BP580" s="111"/>
      <c r="BQ580" s="111"/>
      <c r="BR580" s="111"/>
      <c r="BS580" s="111"/>
      <c r="BT580" s="111"/>
      <c r="BU580" s="111"/>
      <c r="BV580" s="111"/>
      <c r="BW580" s="111"/>
      <c r="BX580" s="111"/>
      <c r="BY580" s="111"/>
      <c r="BZ580" s="111"/>
      <c r="CA580" s="111"/>
      <c r="CB580" s="111"/>
      <c r="CC580" s="111"/>
      <c r="CD580" s="111"/>
      <c r="CE580" s="111"/>
      <c r="CF580" s="111"/>
      <c r="CG580" s="111"/>
      <c r="CH580" s="111"/>
      <c r="CI580" s="111"/>
      <c r="CJ580" s="111"/>
      <c r="CK580" s="111"/>
      <c r="CL580" s="111"/>
      <c r="CM580" s="111"/>
      <c r="CN580" s="111"/>
      <c r="CO580" s="111"/>
      <c r="CP580" s="111"/>
      <c r="CQ580" s="111"/>
      <c r="CR580" s="111"/>
    </row>
    <row r="581" spans="1:96" s="106" customFormat="1" ht="15" customHeight="1" x14ac:dyDescent="0.25">
      <c r="A581" s="101"/>
      <c r="B581" s="101"/>
      <c r="C581" s="101"/>
      <c r="D581" s="101"/>
      <c r="E581" s="111"/>
      <c r="F581" s="139"/>
      <c r="G581" s="151"/>
      <c r="H581" s="128"/>
      <c r="I581" s="129"/>
      <c r="J581" s="130"/>
      <c r="K581" s="105"/>
      <c r="L581" s="131"/>
      <c r="M581" s="172"/>
      <c r="O581" s="108"/>
      <c r="P581" s="108"/>
      <c r="Q581" s="108"/>
      <c r="S581" s="108"/>
      <c r="T581" s="108"/>
      <c r="V581" s="108"/>
      <c r="W581" s="108"/>
      <c r="AA581" s="105"/>
      <c r="AB581" s="138"/>
      <c r="AF581" s="108"/>
      <c r="AG581" s="108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  <c r="BW581" s="111"/>
      <c r="BX581" s="111"/>
      <c r="BY581" s="111"/>
      <c r="BZ581" s="111"/>
      <c r="CA581" s="111"/>
      <c r="CB581" s="111"/>
      <c r="CC581" s="111"/>
      <c r="CD581" s="111"/>
      <c r="CE581" s="111"/>
      <c r="CF581" s="111"/>
      <c r="CG581" s="111"/>
      <c r="CH581" s="111"/>
      <c r="CI581" s="111"/>
      <c r="CJ581" s="111"/>
      <c r="CK581" s="111"/>
      <c r="CL581" s="111"/>
      <c r="CM581" s="111"/>
      <c r="CN581" s="111"/>
      <c r="CO581" s="111"/>
      <c r="CP581" s="111"/>
      <c r="CQ581" s="111"/>
      <c r="CR581" s="111"/>
    </row>
    <row r="582" spans="1:96" s="106" customFormat="1" ht="15" customHeight="1" x14ac:dyDescent="0.25">
      <c r="A582" s="101"/>
      <c r="B582" s="101"/>
      <c r="C582" s="101"/>
      <c r="D582" s="101"/>
      <c r="E582" s="111"/>
      <c r="F582" s="139"/>
      <c r="G582" s="151"/>
      <c r="H582" s="128"/>
      <c r="I582" s="129"/>
      <c r="J582" s="130"/>
      <c r="K582" s="105"/>
      <c r="L582" s="131"/>
      <c r="M582" s="172"/>
      <c r="O582" s="108"/>
      <c r="P582" s="108"/>
      <c r="Q582" s="108"/>
      <c r="S582" s="108"/>
      <c r="T582" s="108"/>
      <c r="V582" s="108"/>
      <c r="W582" s="108"/>
      <c r="AA582" s="105"/>
      <c r="AB582" s="138"/>
      <c r="AF582" s="108"/>
      <c r="AG582" s="108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  <c r="BJ582" s="111"/>
      <c r="BK582" s="111"/>
      <c r="BL582" s="111"/>
      <c r="BM582" s="111"/>
      <c r="BN582" s="111"/>
      <c r="BO582" s="111"/>
      <c r="BP582" s="111"/>
      <c r="BQ582" s="111"/>
      <c r="BR582" s="111"/>
      <c r="BS582" s="111"/>
      <c r="BT582" s="111"/>
      <c r="BU582" s="111"/>
      <c r="BV582" s="111"/>
      <c r="BW582" s="111"/>
      <c r="BX582" s="111"/>
      <c r="BY582" s="111"/>
      <c r="BZ582" s="111"/>
      <c r="CA582" s="111"/>
      <c r="CB582" s="111"/>
      <c r="CC582" s="111"/>
      <c r="CD582" s="111"/>
      <c r="CE582" s="111"/>
      <c r="CF582" s="111"/>
      <c r="CG582" s="111"/>
      <c r="CH582" s="111"/>
      <c r="CI582" s="111"/>
      <c r="CJ582" s="111"/>
      <c r="CK582" s="111"/>
      <c r="CL582" s="111"/>
      <c r="CM582" s="111"/>
      <c r="CN582" s="111"/>
      <c r="CO582" s="111"/>
      <c r="CP582" s="111"/>
      <c r="CQ582" s="111"/>
      <c r="CR582" s="111"/>
    </row>
    <row r="583" spans="1:96" s="106" customFormat="1" ht="15" customHeight="1" x14ac:dyDescent="0.25">
      <c r="A583" s="101"/>
      <c r="B583" s="101"/>
      <c r="C583" s="101"/>
      <c r="D583" s="101"/>
      <c r="E583" s="111"/>
      <c r="F583" s="139"/>
      <c r="G583" s="151"/>
      <c r="H583" s="128"/>
      <c r="I583" s="129"/>
      <c r="J583" s="130"/>
      <c r="K583" s="105"/>
      <c r="L583" s="131"/>
      <c r="M583" s="172"/>
      <c r="O583" s="108"/>
      <c r="P583" s="108"/>
      <c r="Q583" s="108"/>
      <c r="S583" s="108"/>
      <c r="T583" s="108"/>
      <c r="V583" s="108"/>
      <c r="W583" s="108"/>
      <c r="AA583" s="105"/>
      <c r="AB583" s="138"/>
      <c r="AF583" s="108"/>
      <c r="AG583" s="108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  <c r="CF583" s="111"/>
      <c r="CG583" s="111"/>
      <c r="CH583" s="111"/>
      <c r="CI583" s="111"/>
      <c r="CJ583" s="111"/>
      <c r="CK583" s="111"/>
      <c r="CL583" s="111"/>
      <c r="CM583" s="111"/>
      <c r="CN583" s="111"/>
      <c r="CO583" s="111"/>
      <c r="CP583" s="111"/>
      <c r="CQ583" s="111"/>
      <c r="CR583" s="111"/>
    </row>
    <row r="584" spans="1:96" s="106" customFormat="1" ht="15" customHeight="1" x14ac:dyDescent="0.25">
      <c r="A584" s="101"/>
      <c r="B584" s="101"/>
      <c r="C584" s="101"/>
      <c r="D584" s="101"/>
      <c r="E584" s="111"/>
      <c r="F584" s="139"/>
      <c r="G584" s="151"/>
      <c r="H584" s="128"/>
      <c r="I584" s="129"/>
      <c r="J584" s="130"/>
      <c r="K584" s="105"/>
      <c r="L584" s="131"/>
      <c r="M584" s="172"/>
      <c r="O584" s="108"/>
      <c r="P584" s="108"/>
      <c r="Q584" s="108"/>
      <c r="S584" s="108"/>
      <c r="T584" s="108"/>
      <c r="V584" s="108"/>
      <c r="W584" s="108"/>
      <c r="AA584" s="105"/>
      <c r="AB584" s="138"/>
      <c r="AF584" s="108"/>
      <c r="AG584" s="108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  <c r="BW584" s="111"/>
      <c r="BX584" s="111"/>
      <c r="BY584" s="111"/>
      <c r="BZ584" s="111"/>
      <c r="CA584" s="111"/>
      <c r="CB584" s="111"/>
      <c r="CC584" s="111"/>
      <c r="CD584" s="111"/>
      <c r="CE584" s="111"/>
      <c r="CF584" s="111"/>
      <c r="CG584" s="111"/>
      <c r="CH584" s="111"/>
      <c r="CI584" s="111"/>
      <c r="CJ584" s="111"/>
      <c r="CK584" s="111"/>
      <c r="CL584" s="111"/>
      <c r="CM584" s="111"/>
      <c r="CN584" s="111"/>
      <c r="CO584" s="111"/>
      <c r="CP584" s="111"/>
      <c r="CQ584" s="111"/>
      <c r="CR584" s="111"/>
    </row>
    <row r="585" spans="1:96" s="106" customFormat="1" ht="15" customHeight="1" x14ac:dyDescent="0.25">
      <c r="A585" s="101"/>
      <c r="B585" s="101"/>
      <c r="C585" s="101"/>
      <c r="D585" s="101"/>
      <c r="E585" s="111"/>
      <c r="F585" s="139"/>
      <c r="G585" s="151"/>
      <c r="H585" s="128"/>
      <c r="I585" s="129"/>
      <c r="J585" s="130"/>
      <c r="K585" s="105"/>
      <c r="L585" s="131"/>
      <c r="M585" s="172"/>
      <c r="O585" s="108"/>
      <c r="P585" s="108"/>
      <c r="Q585" s="108"/>
      <c r="S585" s="108"/>
      <c r="T585" s="108"/>
      <c r="V585" s="108"/>
      <c r="W585" s="108"/>
      <c r="AA585" s="105"/>
      <c r="AB585" s="138"/>
      <c r="AF585" s="108"/>
      <c r="AG585" s="108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  <c r="BW585" s="111"/>
      <c r="BX585" s="111"/>
      <c r="BY585" s="111"/>
      <c r="BZ585" s="111"/>
      <c r="CA585" s="111"/>
      <c r="CB585" s="111"/>
      <c r="CC585" s="111"/>
      <c r="CD585" s="111"/>
      <c r="CE585" s="111"/>
      <c r="CF585" s="111"/>
      <c r="CG585" s="111"/>
      <c r="CH585" s="111"/>
      <c r="CI585" s="111"/>
      <c r="CJ585" s="111"/>
      <c r="CK585" s="111"/>
      <c r="CL585" s="111"/>
      <c r="CM585" s="111"/>
      <c r="CN585" s="111"/>
      <c r="CO585" s="111"/>
      <c r="CP585" s="111"/>
      <c r="CQ585" s="111"/>
      <c r="CR585" s="111"/>
    </row>
    <row r="586" spans="1:96" s="106" customFormat="1" ht="15" customHeight="1" x14ac:dyDescent="0.25">
      <c r="A586" s="101"/>
      <c r="B586" s="101"/>
      <c r="C586" s="101"/>
      <c r="D586" s="101"/>
      <c r="E586" s="111"/>
      <c r="F586" s="139"/>
      <c r="G586" s="151"/>
      <c r="H586" s="128"/>
      <c r="I586" s="129"/>
      <c r="J586" s="130"/>
      <c r="K586" s="105"/>
      <c r="L586" s="131"/>
      <c r="M586" s="172"/>
      <c r="O586" s="108"/>
      <c r="P586" s="108"/>
      <c r="Q586" s="108"/>
      <c r="S586" s="108"/>
      <c r="T586" s="108"/>
      <c r="V586" s="108"/>
      <c r="W586" s="108"/>
      <c r="AA586" s="105"/>
      <c r="AB586" s="138"/>
      <c r="AF586" s="108"/>
      <c r="AG586" s="108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/>
      <c r="CD586" s="111"/>
      <c r="CE586" s="111"/>
      <c r="CF586" s="111"/>
      <c r="CG586" s="111"/>
      <c r="CH586" s="111"/>
      <c r="CI586" s="111"/>
      <c r="CJ586" s="111"/>
      <c r="CK586" s="111"/>
      <c r="CL586" s="111"/>
      <c r="CM586" s="111"/>
      <c r="CN586" s="111"/>
      <c r="CO586" s="111"/>
      <c r="CP586" s="111"/>
      <c r="CQ586" s="111"/>
      <c r="CR586" s="111"/>
    </row>
    <row r="587" spans="1:96" s="106" customFormat="1" ht="15" customHeight="1" x14ac:dyDescent="0.25">
      <c r="A587" s="101"/>
      <c r="B587" s="101"/>
      <c r="C587" s="101"/>
      <c r="D587" s="101"/>
      <c r="E587" s="111"/>
      <c r="F587" s="139"/>
      <c r="G587" s="151"/>
      <c r="H587" s="128"/>
      <c r="I587" s="129"/>
      <c r="J587" s="130"/>
      <c r="K587" s="105"/>
      <c r="L587" s="131"/>
      <c r="M587" s="172"/>
      <c r="O587" s="108"/>
      <c r="P587" s="108"/>
      <c r="Q587" s="108"/>
      <c r="S587" s="108"/>
      <c r="T587" s="108"/>
      <c r="V587" s="108"/>
      <c r="W587" s="108"/>
      <c r="AA587" s="105"/>
      <c r="AB587" s="138"/>
      <c r="AF587" s="108"/>
      <c r="AG587" s="108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  <c r="BW587" s="111"/>
      <c r="BX587" s="111"/>
      <c r="BY587" s="111"/>
      <c r="BZ587" s="111"/>
      <c r="CA587" s="111"/>
      <c r="CB587" s="111"/>
      <c r="CC587" s="111"/>
      <c r="CD587" s="111"/>
      <c r="CE587" s="111"/>
      <c r="CF587" s="111"/>
      <c r="CG587" s="111"/>
      <c r="CH587" s="111"/>
      <c r="CI587" s="111"/>
      <c r="CJ587" s="111"/>
      <c r="CK587" s="111"/>
      <c r="CL587" s="111"/>
      <c r="CM587" s="111"/>
      <c r="CN587" s="111"/>
      <c r="CO587" s="111"/>
      <c r="CP587" s="111"/>
      <c r="CQ587" s="111"/>
      <c r="CR587" s="111"/>
    </row>
    <row r="588" spans="1:96" s="106" customFormat="1" ht="15" customHeight="1" x14ac:dyDescent="0.25">
      <c r="A588" s="101"/>
      <c r="B588" s="101"/>
      <c r="C588" s="101"/>
      <c r="D588" s="101"/>
      <c r="E588" s="111"/>
      <c r="F588" s="139"/>
      <c r="G588" s="151"/>
      <c r="H588" s="128"/>
      <c r="I588" s="129"/>
      <c r="J588" s="130"/>
      <c r="K588" s="105"/>
      <c r="L588" s="131"/>
      <c r="M588" s="172"/>
      <c r="O588" s="108"/>
      <c r="P588" s="108"/>
      <c r="Q588" s="108"/>
      <c r="S588" s="108"/>
      <c r="T588" s="108"/>
      <c r="V588" s="108"/>
      <c r="W588" s="108"/>
      <c r="AA588" s="105"/>
      <c r="AB588" s="138"/>
      <c r="AF588" s="108"/>
      <c r="AG588" s="108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  <c r="BW588" s="111"/>
      <c r="BX588" s="111"/>
      <c r="BY588" s="111"/>
      <c r="BZ588" s="111"/>
      <c r="CA588" s="111"/>
      <c r="CB588" s="111"/>
      <c r="CC588" s="111"/>
      <c r="CD588" s="111"/>
      <c r="CE588" s="111"/>
      <c r="CF588" s="111"/>
      <c r="CG588" s="111"/>
      <c r="CH588" s="111"/>
      <c r="CI588" s="111"/>
      <c r="CJ588" s="111"/>
      <c r="CK588" s="111"/>
      <c r="CL588" s="111"/>
      <c r="CM588" s="111"/>
      <c r="CN588" s="111"/>
      <c r="CO588" s="111"/>
      <c r="CP588" s="111"/>
      <c r="CQ588" s="111"/>
      <c r="CR588" s="111"/>
    </row>
    <row r="589" spans="1:96" s="106" customFormat="1" ht="15" customHeight="1" x14ac:dyDescent="0.25">
      <c r="A589" s="101"/>
      <c r="B589" s="101"/>
      <c r="C589" s="101"/>
      <c r="D589" s="101"/>
      <c r="E589" s="111"/>
      <c r="F589" s="139"/>
      <c r="G589" s="151"/>
      <c r="H589" s="128"/>
      <c r="I589" s="129"/>
      <c r="J589" s="130"/>
      <c r="K589" s="105"/>
      <c r="L589" s="131"/>
      <c r="M589" s="172"/>
      <c r="O589" s="108"/>
      <c r="P589" s="108"/>
      <c r="Q589" s="108"/>
      <c r="S589" s="108"/>
      <c r="T589" s="108"/>
      <c r="V589" s="108"/>
      <c r="W589" s="108"/>
      <c r="AA589" s="105"/>
      <c r="AB589" s="138"/>
      <c r="AF589" s="108"/>
      <c r="AG589" s="108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  <c r="BW589" s="111"/>
      <c r="BX589" s="111"/>
      <c r="BY589" s="111"/>
      <c r="BZ589" s="111"/>
      <c r="CA589" s="111"/>
      <c r="CB589" s="111"/>
      <c r="CC589" s="111"/>
      <c r="CD589" s="111"/>
      <c r="CE589" s="111"/>
      <c r="CF589" s="111"/>
      <c r="CG589" s="111"/>
      <c r="CH589" s="111"/>
      <c r="CI589" s="111"/>
      <c r="CJ589" s="111"/>
      <c r="CK589" s="111"/>
      <c r="CL589" s="111"/>
      <c r="CM589" s="111"/>
      <c r="CN589" s="111"/>
      <c r="CO589" s="111"/>
      <c r="CP589" s="111"/>
      <c r="CQ589" s="111"/>
      <c r="CR589" s="111"/>
    </row>
    <row r="590" spans="1:96" s="106" customFormat="1" ht="15" customHeight="1" x14ac:dyDescent="0.25">
      <c r="A590" s="101"/>
      <c r="B590" s="101"/>
      <c r="C590" s="101"/>
      <c r="D590" s="101"/>
      <c r="E590" s="111"/>
      <c r="F590" s="139"/>
      <c r="G590" s="151"/>
      <c r="H590" s="128"/>
      <c r="I590" s="129"/>
      <c r="J590" s="130"/>
      <c r="K590" s="105"/>
      <c r="L590" s="131"/>
      <c r="M590" s="172"/>
      <c r="O590" s="108"/>
      <c r="P590" s="108"/>
      <c r="Q590" s="108"/>
      <c r="S590" s="108"/>
      <c r="T590" s="108"/>
      <c r="V590" s="108"/>
      <c r="W590" s="108"/>
      <c r="AA590" s="105"/>
      <c r="AB590" s="138"/>
      <c r="AF590" s="108"/>
      <c r="AG590" s="108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/>
      <c r="BV590" s="111"/>
      <c r="BW590" s="111"/>
      <c r="BX590" s="111"/>
      <c r="BY590" s="111"/>
      <c r="BZ590" s="111"/>
      <c r="CA590" s="111"/>
      <c r="CB590" s="111"/>
      <c r="CC590" s="111"/>
      <c r="CD590" s="111"/>
      <c r="CE590" s="111"/>
      <c r="CF590" s="111"/>
      <c r="CG590" s="111"/>
      <c r="CH590" s="111"/>
      <c r="CI590" s="111"/>
      <c r="CJ590" s="111"/>
      <c r="CK590" s="111"/>
      <c r="CL590" s="111"/>
      <c r="CM590" s="111"/>
      <c r="CN590" s="111"/>
      <c r="CO590" s="111"/>
      <c r="CP590" s="111"/>
      <c r="CQ590" s="111"/>
      <c r="CR590" s="111"/>
    </row>
    <row r="591" spans="1:96" s="106" customFormat="1" ht="15" customHeight="1" x14ac:dyDescent="0.25">
      <c r="A591" s="101"/>
      <c r="B591" s="101"/>
      <c r="C591" s="101"/>
      <c r="D591" s="101"/>
      <c r="E591" s="111"/>
      <c r="F591" s="139"/>
      <c r="G591" s="151"/>
      <c r="H591" s="128"/>
      <c r="I591" s="129"/>
      <c r="J591" s="130"/>
      <c r="K591" s="105"/>
      <c r="L591" s="131"/>
      <c r="M591" s="172"/>
      <c r="O591" s="108"/>
      <c r="P591" s="108"/>
      <c r="Q591" s="108"/>
      <c r="S591" s="108"/>
      <c r="T591" s="108"/>
      <c r="V591" s="108"/>
      <c r="W591" s="108"/>
      <c r="AA591" s="105"/>
      <c r="AB591" s="138"/>
      <c r="AF591" s="108"/>
      <c r="AG591" s="108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  <c r="BW591" s="111"/>
      <c r="BX591" s="111"/>
      <c r="BY591" s="111"/>
      <c r="BZ591" s="111"/>
      <c r="CA591" s="111"/>
      <c r="CB591" s="111"/>
      <c r="CC591" s="111"/>
      <c r="CD591" s="111"/>
      <c r="CE591" s="111"/>
      <c r="CF591" s="111"/>
      <c r="CG591" s="111"/>
      <c r="CH591" s="111"/>
      <c r="CI591" s="111"/>
      <c r="CJ591" s="111"/>
      <c r="CK591" s="111"/>
      <c r="CL591" s="111"/>
      <c r="CM591" s="111"/>
      <c r="CN591" s="111"/>
      <c r="CO591" s="111"/>
      <c r="CP591" s="111"/>
      <c r="CQ591" s="111"/>
      <c r="CR591" s="111"/>
    </row>
    <row r="592" spans="1:96" s="106" customFormat="1" ht="15" customHeight="1" x14ac:dyDescent="0.25">
      <c r="A592" s="101"/>
      <c r="B592" s="101"/>
      <c r="C592" s="101"/>
      <c r="D592" s="101"/>
      <c r="E592" s="111"/>
      <c r="F592" s="139"/>
      <c r="G592" s="151"/>
      <c r="H592" s="128"/>
      <c r="I592" s="129"/>
      <c r="J592" s="130"/>
      <c r="K592" s="105"/>
      <c r="L592" s="131"/>
      <c r="M592" s="172"/>
      <c r="O592" s="108"/>
      <c r="P592" s="108"/>
      <c r="Q592" s="108"/>
      <c r="S592" s="108"/>
      <c r="T592" s="108"/>
      <c r="V592" s="108"/>
      <c r="W592" s="108"/>
      <c r="AA592" s="105"/>
      <c r="AB592" s="138"/>
      <c r="AF592" s="108"/>
      <c r="AG592" s="108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  <c r="BW592" s="111"/>
      <c r="BX592" s="111"/>
      <c r="BY592" s="111"/>
      <c r="BZ592" s="111"/>
      <c r="CA592" s="111"/>
      <c r="CB592" s="111"/>
      <c r="CC592" s="111"/>
      <c r="CD592" s="111"/>
      <c r="CE592" s="111"/>
      <c r="CF592" s="111"/>
      <c r="CG592" s="111"/>
      <c r="CH592" s="111"/>
      <c r="CI592" s="111"/>
      <c r="CJ592" s="111"/>
      <c r="CK592" s="111"/>
      <c r="CL592" s="111"/>
      <c r="CM592" s="111"/>
      <c r="CN592" s="111"/>
      <c r="CO592" s="111"/>
      <c r="CP592" s="111"/>
      <c r="CQ592" s="111"/>
      <c r="CR592" s="111"/>
    </row>
    <row r="593" spans="1:96" s="106" customFormat="1" ht="15" customHeight="1" x14ac:dyDescent="0.25">
      <c r="A593" s="101"/>
      <c r="B593" s="101"/>
      <c r="C593" s="101"/>
      <c r="D593" s="101"/>
      <c r="E593" s="111"/>
      <c r="F593" s="139"/>
      <c r="G593" s="151"/>
      <c r="H593" s="128"/>
      <c r="I593" s="129"/>
      <c r="J593" s="130"/>
      <c r="K593" s="105"/>
      <c r="L593" s="131"/>
      <c r="M593" s="172"/>
      <c r="O593" s="108"/>
      <c r="P593" s="108"/>
      <c r="Q593" s="108"/>
      <c r="S593" s="108"/>
      <c r="T593" s="108"/>
      <c r="V593" s="108"/>
      <c r="W593" s="108"/>
      <c r="AA593" s="105"/>
      <c r="AB593" s="138"/>
      <c r="AF593" s="108"/>
      <c r="AG593" s="108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  <c r="BW593" s="111"/>
      <c r="BX593" s="111"/>
      <c r="BY593" s="111"/>
      <c r="BZ593" s="111"/>
      <c r="CA593" s="111"/>
      <c r="CB593" s="111"/>
      <c r="CC593" s="111"/>
      <c r="CD593" s="111"/>
      <c r="CE593" s="111"/>
      <c r="CF593" s="111"/>
      <c r="CG593" s="111"/>
      <c r="CH593" s="111"/>
      <c r="CI593" s="111"/>
      <c r="CJ593" s="111"/>
      <c r="CK593" s="111"/>
      <c r="CL593" s="111"/>
      <c r="CM593" s="111"/>
      <c r="CN593" s="111"/>
      <c r="CO593" s="111"/>
      <c r="CP593" s="111"/>
      <c r="CQ593" s="111"/>
      <c r="CR593" s="111"/>
    </row>
    <row r="594" spans="1:96" s="106" customFormat="1" ht="15" customHeight="1" x14ac:dyDescent="0.25">
      <c r="A594" s="101"/>
      <c r="B594" s="101"/>
      <c r="C594" s="101"/>
      <c r="D594" s="101"/>
      <c r="E594" s="111"/>
      <c r="F594" s="139"/>
      <c r="G594" s="151"/>
      <c r="H594" s="128"/>
      <c r="I594" s="129"/>
      <c r="J594" s="130"/>
      <c r="K594" s="105"/>
      <c r="L594" s="131"/>
      <c r="M594" s="172"/>
      <c r="O594" s="108"/>
      <c r="P594" s="108"/>
      <c r="Q594" s="108"/>
      <c r="S594" s="108"/>
      <c r="T594" s="108"/>
      <c r="V594" s="108"/>
      <c r="W594" s="108"/>
      <c r="AA594" s="105"/>
      <c r="AB594" s="138"/>
      <c r="AF594" s="108"/>
      <c r="AG594" s="108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</row>
    <row r="595" spans="1:96" s="106" customFormat="1" ht="15" customHeight="1" x14ac:dyDescent="0.25">
      <c r="A595" s="101"/>
      <c r="B595" s="101"/>
      <c r="C595" s="101"/>
      <c r="D595" s="101"/>
      <c r="E595" s="111"/>
      <c r="F595" s="139"/>
      <c r="G595" s="151"/>
      <c r="H595" s="128"/>
      <c r="I595" s="129"/>
      <c r="J595" s="130"/>
      <c r="K595" s="105"/>
      <c r="L595" s="131"/>
      <c r="M595" s="172"/>
      <c r="O595" s="108"/>
      <c r="P595" s="108"/>
      <c r="Q595" s="108"/>
      <c r="S595" s="108"/>
      <c r="T595" s="108"/>
      <c r="V595" s="108"/>
      <c r="W595" s="108"/>
      <c r="AA595" s="105"/>
      <c r="AB595" s="138"/>
      <c r="AF595" s="108"/>
      <c r="AG595" s="108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</row>
    <row r="596" spans="1:96" s="106" customFormat="1" ht="15" customHeight="1" x14ac:dyDescent="0.25">
      <c r="A596" s="101"/>
      <c r="B596" s="101"/>
      <c r="C596" s="101"/>
      <c r="D596" s="101"/>
      <c r="E596" s="111"/>
      <c r="F596" s="139"/>
      <c r="G596" s="151"/>
      <c r="H596" s="128"/>
      <c r="I596" s="129"/>
      <c r="J596" s="130"/>
      <c r="K596" s="105"/>
      <c r="L596" s="131"/>
      <c r="M596" s="172"/>
      <c r="O596" s="108"/>
      <c r="P596" s="108"/>
      <c r="Q596" s="108"/>
      <c r="S596" s="108"/>
      <c r="T596" s="108"/>
      <c r="V596" s="108"/>
      <c r="W596" s="108"/>
      <c r="AA596" s="105"/>
      <c r="AB596" s="138"/>
      <c r="AF596" s="108"/>
      <c r="AG596" s="108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/>
      <c r="CD596" s="111"/>
      <c r="CE596" s="111"/>
      <c r="CF596" s="111"/>
      <c r="CG596" s="111"/>
      <c r="CH596" s="111"/>
      <c r="CI596" s="111"/>
      <c r="CJ596" s="111"/>
      <c r="CK596" s="111"/>
      <c r="CL596" s="111"/>
      <c r="CM596" s="111"/>
      <c r="CN596" s="111"/>
      <c r="CO596" s="111"/>
      <c r="CP596" s="111"/>
      <c r="CQ596" s="111"/>
      <c r="CR596" s="111"/>
    </row>
    <row r="597" spans="1:96" s="106" customFormat="1" ht="15" customHeight="1" x14ac:dyDescent="0.25">
      <c r="A597" s="101"/>
      <c r="B597" s="101"/>
      <c r="C597" s="101"/>
      <c r="D597" s="101"/>
      <c r="E597" s="111"/>
      <c r="F597" s="139"/>
      <c r="G597" s="151"/>
      <c r="H597" s="128"/>
      <c r="I597" s="129"/>
      <c r="J597" s="130"/>
      <c r="K597" s="105"/>
      <c r="L597" s="131"/>
      <c r="M597" s="172"/>
      <c r="O597" s="108"/>
      <c r="P597" s="108"/>
      <c r="Q597" s="108"/>
      <c r="S597" s="108"/>
      <c r="T597" s="108"/>
      <c r="V597" s="108"/>
      <c r="W597" s="108"/>
      <c r="AA597" s="105"/>
      <c r="AB597" s="138"/>
      <c r="AF597" s="108"/>
      <c r="AG597" s="108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/>
      <c r="CM597" s="111"/>
      <c r="CN597" s="111"/>
      <c r="CO597" s="111"/>
      <c r="CP597" s="111"/>
      <c r="CQ597" s="111"/>
      <c r="CR597" s="111"/>
    </row>
    <row r="598" spans="1:96" s="106" customFormat="1" ht="15" customHeight="1" x14ac:dyDescent="0.25">
      <c r="A598" s="101"/>
      <c r="B598" s="101"/>
      <c r="C598" s="101"/>
      <c r="D598" s="101"/>
      <c r="E598" s="111"/>
      <c r="F598" s="139"/>
      <c r="G598" s="151"/>
      <c r="H598" s="128"/>
      <c r="I598" s="129"/>
      <c r="J598" s="130"/>
      <c r="K598" s="105"/>
      <c r="L598" s="131"/>
      <c r="M598" s="172"/>
      <c r="O598" s="108"/>
      <c r="P598" s="108"/>
      <c r="Q598" s="108"/>
      <c r="S598" s="108"/>
      <c r="T598" s="108"/>
      <c r="V598" s="108"/>
      <c r="W598" s="108"/>
      <c r="AA598" s="105"/>
      <c r="AB598" s="138"/>
      <c r="AF598" s="108"/>
      <c r="AG598" s="108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/>
      <c r="CM598" s="111"/>
      <c r="CN598" s="111"/>
      <c r="CO598" s="111"/>
      <c r="CP598" s="111"/>
      <c r="CQ598" s="111"/>
      <c r="CR598" s="111"/>
    </row>
    <row r="599" spans="1:96" s="106" customFormat="1" ht="15" customHeight="1" x14ac:dyDescent="0.25">
      <c r="A599" s="101"/>
      <c r="B599" s="101"/>
      <c r="C599" s="101"/>
      <c r="D599" s="101"/>
      <c r="E599" s="111"/>
      <c r="F599" s="139"/>
      <c r="G599" s="151"/>
      <c r="H599" s="128"/>
      <c r="I599" s="129"/>
      <c r="J599" s="130"/>
      <c r="K599" s="105"/>
      <c r="L599" s="131"/>
      <c r="M599" s="172"/>
      <c r="O599" s="108"/>
      <c r="P599" s="108"/>
      <c r="Q599" s="108"/>
      <c r="S599" s="108"/>
      <c r="T599" s="108"/>
      <c r="V599" s="108"/>
      <c r="W599" s="108"/>
      <c r="AA599" s="105"/>
      <c r="AB599" s="138"/>
      <c r="AF599" s="108"/>
      <c r="AG599" s="108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  <c r="CF599" s="111"/>
      <c r="CG599" s="111"/>
      <c r="CH599" s="111"/>
      <c r="CI599" s="111"/>
      <c r="CJ599" s="111"/>
      <c r="CK599" s="111"/>
      <c r="CL599" s="111"/>
      <c r="CM599" s="111"/>
      <c r="CN599" s="111"/>
      <c r="CO599" s="111"/>
      <c r="CP599" s="111"/>
      <c r="CQ599" s="111"/>
      <c r="CR599" s="111"/>
    </row>
    <row r="600" spans="1:96" s="106" customFormat="1" ht="15" customHeight="1" x14ac:dyDescent="0.25">
      <c r="A600" s="101"/>
      <c r="B600" s="101"/>
      <c r="C600" s="101"/>
      <c r="D600" s="101"/>
      <c r="E600" s="111"/>
      <c r="F600" s="139"/>
      <c r="G600" s="151"/>
      <c r="H600" s="128"/>
      <c r="I600" s="129"/>
      <c r="J600" s="130"/>
      <c r="K600" s="105"/>
      <c r="L600" s="131"/>
      <c r="M600" s="172"/>
      <c r="O600" s="108"/>
      <c r="P600" s="108"/>
      <c r="Q600" s="108"/>
      <c r="S600" s="108"/>
      <c r="T600" s="108"/>
      <c r="V600" s="108"/>
      <c r="W600" s="108"/>
      <c r="AA600" s="105"/>
      <c r="AB600" s="138"/>
      <c r="AF600" s="108"/>
      <c r="AG600" s="108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  <c r="CF600" s="111"/>
      <c r="CG600" s="111"/>
      <c r="CH600" s="111"/>
      <c r="CI600" s="111"/>
      <c r="CJ600" s="111"/>
      <c r="CK600" s="111"/>
      <c r="CL600" s="111"/>
      <c r="CM600" s="111"/>
      <c r="CN600" s="111"/>
      <c r="CO600" s="111"/>
      <c r="CP600" s="111"/>
      <c r="CQ600" s="111"/>
      <c r="CR600" s="111"/>
    </row>
    <row r="601" spans="1:96" s="106" customFormat="1" ht="15" customHeight="1" x14ac:dyDescent="0.25">
      <c r="A601" s="101"/>
      <c r="B601" s="101"/>
      <c r="C601" s="101"/>
      <c r="D601" s="101"/>
      <c r="E601" s="111"/>
      <c r="F601" s="139"/>
      <c r="G601" s="151"/>
      <c r="H601" s="128"/>
      <c r="I601" s="129"/>
      <c r="J601" s="130"/>
      <c r="K601" s="105"/>
      <c r="L601" s="131"/>
      <c r="M601" s="172"/>
      <c r="O601" s="108"/>
      <c r="P601" s="108"/>
      <c r="Q601" s="108"/>
      <c r="S601" s="108"/>
      <c r="T601" s="108"/>
      <c r="V601" s="108"/>
      <c r="W601" s="108"/>
      <c r="AA601" s="105"/>
      <c r="AB601" s="138"/>
      <c r="AF601" s="108"/>
      <c r="AG601" s="108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  <c r="BW601" s="111"/>
      <c r="BX601" s="111"/>
      <c r="BY601" s="111"/>
      <c r="BZ601" s="111"/>
      <c r="CA601" s="111"/>
      <c r="CB601" s="111"/>
      <c r="CC601" s="111"/>
      <c r="CD601" s="111"/>
      <c r="CE601" s="111"/>
      <c r="CF601" s="111"/>
      <c r="CG601" s="111"/>
      <c r="CH601" s="111"/>
      <c r="CI601" s="111"/>
      <c r="CJ601" s="111"/>
      <c r="CK601" s="111"/>
      <c r="CL601" s="111"/>
      <c r="CM601" s="111"/>
      <c r="CN601" s="111"/>
      <c r="CO601" s="111"/>
      <c r="CP601" s="111"/>
      <c r="CQ601" s="111"/>
      <c r="CR601" s="111"/>
    </row>
    <row r="602" spans="1:96" s="106" customFormat="1" ht="15" customHeight="1" x14ac:dyDescent="0.25">
      <c r="A602" s="101"/>
      <c r="B602" s="101"/>
      <c r="C602" s="101"/>
      <c r="D602" s="101"/>
      <c r="E602" s="111"/>
      <c r="F602" s="139"/>
      <c r="G602" s="151"/>
      <c r="H602" s="128"/>
      <c r="I602" s="129"/>
      <c r="J602" s="130"/>
      <c r="K602" s="105"/>
      <c r="L602" s="131"/>
      <c r="M602" s="172"/>
      <c r="O602" s="108"/>
      <c r="P602" s="108"/>
      <c r="Q602" s="108"/>
      <c r="S602" s="108"/>
      <c r="T602" s="108"/>
      <c r="V602" s="108"/>
      <c r="W602" s="108"/>
      <c r="AA602" s="105"/>
      <c r="AB602" s="138"/>
      <c r="AF602" s="108"/>
      <c r="AG602" s="108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  <c r="BW602" s="111"/>
      <c r="BX602" s="111"/>
      <c r="BY602" s="111"/>
      <c r="BZ602" s="111"/>
      <c r="CA602" s="111"/>
      <c r="CB602" s="111"/>
      <c r="CC602" s="111"/>
      <c r="CD602" s="111"/>
      <c r="CE602" s="111"/>
      <c r="CF602" s="111"/>
      <c r="CG602" s="111"/>
      <c r="CH602" s="111"/>
      <c r="CI602" s="111"/>
      <c r="CJ602" s="111"/>
      <c r="CK602" s="111"/>
      <c r="CL602" s="111"/>
      <c r="CM602" s="111"/>
      <c r="CN602" s="111"/>
      <c r="CO602" s="111"/>
      <c r="CP602" s="111"/>
      <c r="CQ602" s="111"/>
      <c r="CR602" s="111"/>
    </row>
    <row r="603" spans="1:96" s="106" customFormat="1" ht="15" customHeight="1" x14ac:dyDescent="0.25">
      <c r="A603" s="101"/>
      <c r="B603" s="101"/>
      <c r="C603" s="101"/>
      <c r="D603" s="101"/>
      <c r="E603" s="111"/>
      <c r="F603" s="139"/>
      <c r="G603" s="151"/>
      <c r="H603" s="128"/>
      <c r="I603" s="129"/>
      <c r="J603" s="130"/>
      <c r="K603" s="105"/>
      <c r="L603" s="131"/>
      <c r="M603" s="172"/>
      <c r="O603" s="108"/>
      <c r="P603" s="108"/>
      <c r="Q603" s="108"/>
      <c r="S603" s="108"/>
      <c r="T603" s="108"/>
      <c r="V603" s="108"/>
      <c r="W603" s="108"/>
      <c r="AA603" s="105"/>
      <c r="AB603" s="138"/>
      <c r="AF603" s="108"/>
      <c r="AG603" s="108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  <c r="BW603" s="111"/>
      <c r="BX603" s="111"/>
      <c r="BY603" s="111"/>
      <c r="BZ603" s="111"/>
      <c r="CA603" s="111"/>
      <c r="CB603" s="111"/>
      <c r="CC603" s="111"/>
      <c r="CD603" s="111"/>
      <c r="CE603" s="111"/>
      <c r="CF603" s="111"/>
      <c r="CG603" s="111"/>
      <c r="CH603" s="111"/>
      <c r="CI603" s="111"/>
      <c r="CJ603" s="111"/>
      <c r="CK603" s="111"/>
      <c r="CL603" s="111"/>
      <c r="CM603" s="111"/>
      <c r="CN603" s="111"/>
      <c r="CO603" s="111"/>
      <c r="CP603" s="111"/>
      <c r="CQ603" s="111"/>
      <c r="CR603" s="111"/>
    </row>
    <row r="604" spans="1:96" s="106" customFormat="1" ht="15" customHeight="1" x14ac:dyDescent="0.25">
      <c r="A604" s="101"/>
      <c r="B604" s="101"/>
      <c r="C604" s="101"/>
      <c r="D604" s="101"/>
      <c r="E604" s="111"/>
      <c r="F604" s="139"/>
      <c r="G604" s="151"/>
      <c r="H604" s="128"/>
      <c r="I604" s="129"/>
      <c r="J604" s="130"/>
      <c r="K604" s="105"/>
      <c r="L604" s="131"/>
      <c r="M604" s="172"/>
      <c r="O604" s="108"/>
      <c r="P604" s="108"/>
      <c r="Q604" s="108"/>
      <c r="S604" s="108"/>
      <c r="T604" s="108"/>
      <c r="V604" s="108"/>
      <c r="W604" s="108"/>
      <c r="AA604" s="105"/>
      <c r="AB604" s="138"/>
      <c r="AF604" s="108"/>
      <c r="AG604" s="108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  <c r="BW604" s="111"/>
      <c r="BX604" s="111"/>
      <c r="BY604" s="111"/>
      <c r="BZ604" s="111"/>
      <c r="CA604" s="111"/>
      <c r="CB604" s="111"/>
      <c r="CC604" s="111"/>
      <c r="CD604" s="111"/>
      <c r="CE604" s="111"/>
      <c r="CF604" s="111"/>
      <c r="CG604" s="111"/>
      <c r="CH604" s="111"/>
      <c r="CI604" s="111"/>
      <c r="CJ604" s="111"/>
      <c r="CK604" s="111"/>
      <c r="CL604" s="111"/>
      <c r="CM604" s="111"/>
      <c r="CN604" s="111"/>
      <c r="CO604" s="111"/>
      <c r="CP604" s="111"/>
      <c r="CQ604" s="111"/>
      <c r="CR604" s="111"/>
    </row>
    <row r="605" spans="1:96" s="106" customFormat="1" ht="15" customHeight="1" x14ac:dyDescent="0.25">
      <c r="A605" s="101"/>
      <c r="B605" s="101"/>
      <c r="C605" s="101"/>
      <c r="D605" s="101"/>
      <c r="E605" s="111"/>
      <c r="F605" s="139"/>
      <c r="G605" s="151"/>
      <c r="H605" s="128"/>
      <c r="I605" s="129"/>
      <c r="J605" s="130"/>
      <c r="K605" s="105"/>
      <c r="L605" s="131"/>
      <c r="M605" s="172"/>
      <c r="O605" s="108"/>
      <c r="P605" s="108"/>
      <c r="Q605" s="108"/>
      <c r="S605" s="108"/>
      <c r="T605" s="108"/>
      <c r="V605" s="108"/>
      <c r="W605" s="108"/>
      <c r="AA605" s="105"/>
      <c r="AB605" s="138"/>
      <c r="AF605" s="108"/>
      <c r="AG605" s="108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  <c r="BW605" s="111"/>
      <c r="BX605" s="111"/>
      <c r="BY605" s="111"/>
      <c r="BZ605" s="111"/>
      <c r="CA605" s="111"/>
      <c r="CB605" s="111"/>
      <c r="CC605" s="111"/>
      <c r="CD605" s="111"/>
      <c r="CE605" s="111"/>
      <c r="CF605" s="111"/>
      <c r="CG605" s="111"/>
      <c r="CH605" s="111"/>
      <c r="CI605" s="111"/>
      <c r="CJ605" s="111"/>
      <c r="CK605" s="111"/>
      <c r="CL605" s="111"/>
      <c r="CM605" s="111"/>
      <c r="CN605" s="111"/>
      <c r="CO605" s="111"/>
      <c r="CP605" s="111"/>
      <c r="CQ605" s="111"/>
      <c r="CR605" s="111"/>
    </row>
    <row r="606" spans="1:96" s="106" customFormat="1" ht="15" customHeight="1" x14ac:dyDescent="0.25">
      <c r="A606" s="101"/>
      <c r="B606" s="101"/>
      <c r="C606" s="101"/>
      <c r="D606" s="101"/>
      <c r="E606" s="111"/>
      <c r="F606" s="139"/>
      <c r="G606" s="151"/>
      <c r="H606" s="128"/>
      <c r="I606" s="129"/>
      <c r="J606" s="130"/>
      <c r="K606" s="105"/>
      <c r="L606" s="131"/>
      <c r="M606" s="172"/>
      <c r="O606" s="108"/>
      <c r="P606" s="108"/>
      <c r="Q606" s="108"/>
      <c r="S606" s="108"/>
      <c r="T606" s="108"/>
      <c r="V606" s="108"/>
      <c r="W606" s="108"/>
      <c r="AA606" s="105"/>
      <c r="AB606" s="138"/>
      <c r="AF606" s="108"/>
      <c r="AG606" s="108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  <c r="BW606" s="111"/>
      <c r="BX606" s="111"/>
      <c r="BY606" s="111"/>
      <c r="BZ606" s="111"/>
      <c r="CA606" s="111"/>
      <c r="CB606" s="111"/>
      <c r="CC606" s="111"/>
      <c r="CD606" s="111"/>
      <c r="CE606" s="111"/>
      <c r="CF606" s="111"/>
      <c r="CG606" s="111"/>
      <c r="CH606" s="111"/>
      <c r="CI606" s="111"/>
      <c r="CJ606" s="111"/>
      <c r="CK606" s="111"/>
      <c r="CL606" s="111"/>
      <c r="CM606" s="111"/>
      <c r="CN606" s="111"/>
      <c r="CO606" s="111"/>
      <c r="CP606" s="111"/>
      <c r="CQ606" s="111"/>
      <c r="CR606" s="111"/>
    </row>
    <row r="607" spans="1:96" s="106" customFormat="1" ht="15" customHeight="1" x14ac:dyDescent="0.25">
      <c r="A607" s="101"/>
      <c r="B607" s="101"/>
      <c r="C607" s="101"/>
      <c r="D607" s="101"/>
      <c r="E607" s="111"/>
      <c r="F607" s="139"/>
      <c r="G607" s="151"/>
      <c r="H607" s="128"/>
      <c r="I607" s="129"/>
      <c r="J607" s="130"/>
      <c r="K607" s="105"/>
      <c r="L607" s="131"/>
      <c r="M607" s="172"/>
      <c r="O607" s="108"/>
      <c r="P607" s="108"/>
      <c r="Q607" s="108"/>
      <c r="S607" s="108"/>
      <c r="T607" s="108"/>
      <c r="V607" s="108"/>
      <c r="W607" s="108"/>
      <c r="AA607" s="105"/>
      <c r="AB607" s="138"/>
      <c r="AF607" s="108"/>
      <c r="AG607" s="108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  <c r="BW607" s="111"/>
      <c r="BX607" s="111"/>
      <c r="BY607" s="111"/>
      <c r="BZ607" s="111"/>
      <c r="CA607" s="111"/>
      <c r="CB607" s="111"/>
      <c r="CC607" s="111"/>
      <c r="CD607" s="111"/>
      <c r="CE607" s="111"/>
      <c r="CF607" s="111"/>
      <c r="CG607" s="111"/>
      <c r="CH607" s="111"/>
      <c r="CI607" s="111"/>
      <c r="CJ607" s="111"/>
      <c r="CK607" s="111"/>
      <c r="CL607" s="111"/>
      <c r="CM607" s="111"/>
      <c r="CN607" s="111"/>
      <c r="CO607" s="111"/>
      <c r="CP607" s="111"/>
      <c r="CQ607" s="111"/>
      <c r="CR607" s="111"/>
    </row>
    <row r="608" spans="1:96" s="106" customFormat="1" ht="15" customHeight="1" x14ac:dyDescent="0.25">
      <c r="A608" s="101"/>
      <c r="B608" s="101"/>
      <c r="C608" s="101"/>
      <c r="D608" s="101"/>
      <c r="E608" s="111"/>
      <c r="F608" s="139"/>
      <c r="G608" s="151"/>
      <c r="H608" s="128"/>
      <c r="I608" s="129"/>
      <c r="J608" s="130"/>
      <c r="K608" s="105"/>
      <c r="L608" s="131"/>
      <c r="M608" s="172"/>
      <c r="O608" s="108"/>
      <c r="P608" s="108"/>
      <c r="Q608" s="108"/>
      <c r="S608" s="108"/>
      <c r="T608" s="108"/>
      <c r="V608" s="108"/>
      <c r="W608" s="108"/>
      <c r="AA608" s="105"/>
      <c r="AB608" s="138"/>
      <c r="AF608" s="108"/>
      <c r="AG608" s="108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  <c r="BW608" s="111"/>
      <c r="BX608" s="111"/>
      <c r="BY608" s="111"/>
      <c r="BZ608" s="111"/>
      <c r="CA608" s="111"/>
      <c r="CB608" s="111"/>
      <c r="CC608" s="111"/>
      <c r="CD608" s="111"/>
      <c r="CE608" s="111"/>
      <c r="CF608" s="111"/>
      <c r="CG608" s="111"/>
      <c r="CH608" s="111"/>
      <c r="CI608" s="111"/>
      <c r="CJ608" s="111"/>
      <c r="CK608" s="111"/>
      <c r="CL608" s="111"/>
      <c r="CM608" s="111"/>
      <c r="CN608" s="111"/>
      <c r="CO608" s="111"/>
      <c r="CP608" s="111"/>
      <c r="CQ608" s="111"/>
      <c r="CR608" s="111"/>
    </row>
    <row r="609" spans="1:96" s="106" customFormat="1" ht="15" customHeight="1" x14ac:dyDescent="0.25">
      <c r="A609" s="101"/>
      <c r="B609" s="101"/>
      <c r="C609" s="101"/>
      <c r="D609" s="101"/>
      <c r="E609" s="111"/>
      <c r="F609" s="139"/>
      <c r="G609" s="151"/>
      <c r="H609" s="128"/>
      <c r="I609" s="129"/>
      <c r="J609" s="130"/>
      <c r="K609" s="105"/>
      <c r="L609" s="131"/>
      <c r="M609" s="172"/>
      <c r="O609" s="108"/>
      <c r="P609" s="108"/>
      <c r="Q609" s="108"/>
      <c r="S609" s="108"/>
      <c r="T609" s="108"/>
      <c r="V609" s="108"/>
      <c r="W609" s="108"/>
      <c r="AA609" s="105"/>
      <c r="AB609" s="138"/>
      <c r="AF609" s="108"/>
      <c r="AG609" s="108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/>
      <c r="BT609" s="111"/>
      <c r="BU609" s="111"/>
      <c r="BV609" s="111"/>
      <c r="BW609" s="111"/>
      <c r="BX609" s="111"/>
      <c r="BY609" s="111"/>
      <c r="BZ609" s="111"/>
      <c r="CA609" s="111"/>
      <c r="CB609" s="111"/>
      <c r="CC609" s="111"/>
      <c r="CD609" s="111"/>
      <c r="CE609" s="111"/>
      <c r="CF609" s="111"/>
      <c r="CG609" s="111"/>
      <c r="CH609" s="111"/>
      <c r="CI609" s="111"/>
      <c r="CJ609" s="111"/>
      <c r="CK609" s="111"/>
      <c r="CL609" s="111"/>
      <c r="CM609" s="111"/>
      <c r="CN609" s="111"/>
      <c r="CO609" s="111"/>
      <c r="CP609" s="111"/>
      <c r="CQ609" s="111"/>
      <c r="CR609" s="111"/>
    </row>
    <row r="610" spans="1:96" s="106" customFormat="1" ht="15" customHeight="1" x14ac:dyDescent="0.25">
      <c r="A610" s="101"/>
      <c r="B610" s="101"/>
      <c r="C610" s="101"/>
      <c r="D610" s="101"/>
      <c r="E610" s="111"/>
      <c r="F610" s="139"/>
      <c r="G610" s="151"/>
      <c r="H610" s="128"/>
      <c r="I610" s="129"/>
      <c r="J610" s="130"/>
      <c r="K610" s="105"/>
      <c r="L610" s="131"/>
      <c r="M610" s="172"/>
      <c r="O610" s="108"/>
      <c r="P610" s="108"/>
      <c r="Q610" s="108"/>
      <c r="S610" s="108"/>
      <c r="T610" s="108"/>
      <c r="V610" s="108"/>
      <c r="W610" s="108"/>
      <c r="AA610" s="105"/>
      <c r="AB610" s="138"/>
      <c r="AF610" s="108"/>
      <c r="AG610" s="108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  <c r="BJ610" s="111"/>
      <c r="BK610" s="111"/>
      <c r="BL610" s="111"/>
      <c r="BM610" s="111"/>
      <c r="BN610" s="111"/>
      <c r="BO610" s="111"/>
      <c r="BP610" s="111"/>
      <c r="BQ610" s="111"/>
      <c r="BR610" s="111"/>
      <c r="BS610" s="111"/>
      <c r="BT610" s="111"/>
      <c r="BU610" s="111"/>
      <c r="BV610" s="111"/>
      <c r="BW610" s="111"/>
      <c r="BX610" s="111"/>
      <c r="BY610" s="111"/>
      <c r="BZ610" s="111"/>
      <c r="CA610" s="111"/>
      <c r="CB610" s="111"/>
      <c r="CC610" s="111"/>
      <c r="CD610" s="111"/>
      <c r="CE610" s="111"/>
      <c r="CF610" s="111"/>
      <c r="CG610" s="111"/>
      <c r="CH610" s="111"/>
      <c r="CI610" s="111"/>
      <c r="CJ610" s="111"/>
      <c r="CK610" s="111"/>
      <c r="CL610" s="111"/>
      <c r="CM610" s="111"/>
      <c r="CN610" s="111"/>
      <c r="CO610" s="111"/>
      <c r="CP610" s="111"/>
      <c r="CQ610" s="111"/>
      <c r="CR610" s="111"/>
    </row>
    <row r="611" spans="1:96" s="106" customFormat="1" ht="15" customHeight="1" x14ac:dyDescent="0.25">
      <c r="A611" s="101"/>
      <c r="B611" s="101"/>
      <c r="C611" s="101"/>
      <c r="D611" s="101"/>
      <c r="E611" s="111"/>
      <c r="F611" s="139"/>
      <c r="G611" s="151"/>
      <c r="H611" s="128"/>
      <c r="I611" s="129"/>
      <c r="J611" s="130"/>
      <c r="K611" s="105"/>
      <c r="L611" s="131"/>
      <c r="M611" s="172"/>
      <c r="O611" s="108"/>
      <c r="P611" s="108"/>
      <c r="Q611" s="108"/>
      <c r="S611" s="108"/>
      <c r="T611" s="108"/>
      <c r="V611" s="108"/>
      <c r="W611" s="108"/>
      <c r="AA611" s="105"/>
      <c r="AB611" s="138"/>
      <c r="AF611" s="108"/>
      <c r="AG611" s="108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  <c r="BW611" s="111"/>
      <c r="BX611" s="111"/>
      <c r="BY611" s="111"/>
      <c r="BZ611" s="111"/>
      <c r="CA611" s="111"/>
      <c r="CB611" s="111"/>
      <c r="CC611" s="111"/>
      <c r="CD611" s="111"/>
      <c r="CE611" s="111"/>
      <c r="CF611" s="111"/>
      <c r="CG611" s="111"/>
      <c r="CH611" s="111"/>
      <c r="CI611" s="111"/>
      <c r="CJ611" s="111"/>
      <c r="CK611" s="111"/>
      <c r="CL611" s="111"/>
      <c r="CM611" s="111"/>
      <c r="CN611" s="111"/>
      <c r="CO611" s="111"/>
      <c r="CP611" s="111"/>
      <c r="CQ611" s="111"/>
      <c r="CR611" s="111"/>
    </row>
    <row r="612" spans="1:96" s="106" customFormat="1" ht="15" customHeight="1" x14ac:dyDescent="0.25">
      <c r="A612" s="101"/>
      <c r="B612" s="101"/>
      <c r="C612" s="101"/>
      <c r="D612" s="101"/>
      <c r="E612" s="111"/>
      <c r="F612" s="139"/>
      <c r="G612" s="151"/>
      <c r="H612" s="128"/>
      <c r="I612" s="129"/>
      <c r="J612" s="130"/>
      <c r="K612" s="105"/>
      <c r="L612" s="131"/>
      <c r="M612" s="172"/>
      <c r="O612" s="108"/>
      <c r="P612" s="108"/>
      <c r="Q612" s="108"/>
      <c r="S612" s="108"/>
      <c r="T612" s="108"/>
      <c r="V612" s="108"/>
      <c r="W612" s="108"/>
      <c r="AA612" s="105"/>
      <c r="AB612" s="138"/>
      <c r="AF612" s="108"/>
      <c r="AG612" s="108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/>
      <c r="BT612" s="111"/>
      <c r="BU612" s="111"/>
      <c r="BV612" s="111"/>
      <c r="BW612" s="111"/>
      <c r="BX612" s="111"/>
      <c r="BY612" s="111"/>
      <c r="BZ612" s="111"/>
      <c r="CA612" s="111"/>
      <c r="CB612" s="111"/>
      <c r="CC612" s="111"/>
      <c r="CD612" s="111"/>
      <c r="CE612" s="111"/>
      <c r="CF612" s="111"/>
      <c r="CG612" s="111"/>
      <c r="CH612" s="111"/>
      <c r="CI612" s="111"/>
      <c r="CJ612" s="111"/>
      <c r="CK612" s="111"/>
      <c r="CL612" s="111"/>
      <c r="CM612" s="111"/>
      <c r="CN612" s="111"/>
      <c r="CO612" s="111"/>
      <c r="CP612" s="111"/>
      <c r="CQ612" s="111"/>
      <c r="CR612" s="111"/>
    </row>
    <row r="613" spans="1:96" s="106" customFormat="1" ht="15" customHeight="1" x14ac:dyDescent="0.25">
      <c r="A613" s="101"/>
      <c r="B613" s="101"/>
      <c r="C613" s="101"/>
      <c r="D613" s="101"/>
      <c r="E613" s="111"/>
      <c r="F613" s="139"/>
      <c r="G613" s="151"/>
      <c r="H613" s="128"/>
      <c r="I613" s="129"/>
      <c r="J613" s="130"/>
      <c r="K613" s="105"/>
      <c r="L613" s="131"/>
      <c r="M613" s="172"/>
      <c r="O613" s="108"/>
      <c r="P613" s="108"/>
      <c r="Q613" s="108"/>
      <c r="S613" s="108"/>
      <c r="T613" s="108"/>
      <c r="V613" s="108"/>
      <c r="W613" s="108"/>
      <c r="AA613" s="105"/>
      <c r="AB613" s="138"/>
      <c r="AF613" s="108"/>
      <c r="AG613" s="108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  <c r="BW613" s="111"/>
      <c r="BX613" s="111"/>
      <c r="BY613" s="111"/>
      <c r="BZ613" s="111"/>
      <c r="CA613" s="111"/>
      <c r="CB613" s="111"/>
      <c r="CC613" s="111"/>
      <c r="CD613" s="111"/>
      <c r="CE613" s="111"/>
      <c r="CF613" s="111"/>
      <c r="CG613" s="111"/>
      <c r="CH613" s="111"/>
      <c r="CI613" s="111"/>
      <c r="CJ613" s="111"/>
      <c r="CK613" s="111"/>
      <c r="CL613" s="111"/>
      <c r="CM613" s="111"/>
      <c r="CN613" s="111"/>
      <c r="CO613" s="111"/>
      <c r="CP613" s="111"/>
      <c r="CQ613" s="111"/>
      <c r="CR613" s="111"/>
    </row>
    <row r="614" spans="1:96" s="106" customFormat="1" ht="15" customHeight="1" x14ac:dyDescent="0.25">
      <c r="A614" s="101"/>
      <c r="B614" s="101"/>
      <c r="C614" s="101"/>
      <c r="D614" s="101"/>
      <c r="E614" s="111"/>
      <c r="F614" s="139"/>
      <c r="G614" s="151"/>
      <c r="H614" s="128"/>
      <c r="I614" s="129"/>
      <c r="J614" s="130"/>
      <c r="K614" s="105"/>
      <c r="L614" s="131"/>
      <c r="M614" s="172"/>
      <c r="O614" s="108"/>
      <c r="P614" s="108"/>
      <c r="Q614" s="108"/>
      <c r="S614" s="108"/>
      <c r="T614" s="108"/>
      <c r="V614" s="108"/>
      <c r="W614" s="108"/>
      <c r="AA614" s="105"/>
      <c r="AB614" s="138"/>
      <c r="AF614" s="108"/>
      <c r="AG614" s="108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  <c r="BW614" s="111"/>
      <c r="BX614" s="111"/>
      <c r="BY614" s="111"/>
      <c r="BZ614" s="111"/>
      <c r="CA614" s="111"/>
      <c r="CB614" s="111"/>
      <c r="CC614" s="111"/>
      <c r="CD614" s="111"/>
      <c r="CE614" s="111"/>
      <c r="CF614" s="111"/>
      <c r="CG614" s="111"/>
      <c r="CH614" s="111"/>
      <c r="CI614" s="111"/>
      <c r="CJ614" s="111"/>
      <c r="CK614" s="111"/>
      <c r="CL614" s="111"/>
      <c r="CM614" s="111"/>
      <c r="CN614" s="111"/>
      <c r="CO614" s="111"/>
      <c r="CP614" s="111"/>
      <c r="CQ614" s="111"/>
      <c r="CR614" s="111"/>
    </row>
    <row r="615" spans="1:96" s="106" customFormat="1" ht="15" customHeight="1" x14ac:dyDescent="0.25">
      <c r="A615" s="101"/>
      <c r="B615" s="101"/>
      <c r="C615" s="101"/>
      <c r="D615" s="101"/>
      <c r="E615" s="111"/>
      <c r="F615" s="139"/>
      <c r="G615" s="151"/>
      <c r="H615" s="128"/>
      <c r="I615" s="129"/>
      <c r="J615" s="130"/>
      <c r="K615" s="105"/>
      <c r="L615" s="131"/>
      <c r="M615" s="172"/>
      <c r="O615" s="108"/>
      <c r="P615" s="108"/>
      <c r="Q615" s="108"/>
      <c r="S615" s="108"/>
      <c r="T615" s="108"/>
      <c r="V615" s="108"/>
      <c r="W615" s="108"/>
      <c r="AA615" s="105"/>
      <c r="AB615" s="138"/>
      <c r="AF615" s="108"/>
      <c r="AG615" s="108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/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</row>
    <row r="616" spans="1:96" s="106" customFormat="1" ht="15" customHeight="1" x14ac:dyDescent="0.25">
      <c r="A616" s="101"/>
      <c r="B616" s="101"/>
      <c r="C616" s="101"/>
      <c r="D616" s="101"/>
      <c r="E616" s="111"/>
      <c r="F616" s="139"/>
      <c r="G616" s="151"/>
      <c r="H616" s="128"/>
      <c r="I616" s="129"/>
      <c r="J616" s="130"/>
      <c r="K616" s="105"/>
      <c r="L616" s="131"/>
      <c r="M616" s="172"/>
      <c r="O616" s="108"/>
      <c r="P616" s="108"/>
      <c r="Q616" s="108"/>
      <c r="S616" s="108"/>
      <c r="T616" s="108"/>
      <c r="V616" s="108"/>
      <c r="W616" s="108"/>
      <c r="AA616" s="105"/>
      <c r="AB616" s="138"/>
      <c r="AF616" s="108"/>
      <c r="AG616" s="108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/>
      <c r="BY616" s="111"/>
      <c r="BZ616" s="111"/>
      <c r="CA616" s="111"/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</row>
    <row r="617" spans="1:96" s="106" customFormat="1" ht="15" customHeight="1" x14ac:dyDescent="0.25">
      <c r="A617" s="101"/>
      <c r="B617" s="101"/>
      <c r="C617" s="101"/>
      <c r="D617" s="101"/>
      <c r="E617" s="111"/>
      <c r="F617" s="139"/>
      <c r="G617" s="151"/>
      <c r="H617" s="128"/>
      <c r="I617" s="129"/>
      <c r="J617" s="130"/>
      <c r="K617" s="105"/>
      <c r="L617" s="131"/>
      <c r="M617" s="172"/>
      <c r="O617" s="108"/>
      <c r="P617" s="108"/>
      <c r="Q617" s="108"/>
      <c r="S617" s="108"/>
      <c r="T617" s="108"/>
      <c r="V617" s="108"/>
      <c r="W617" s="108"/>
      <c r="AA617" s="105"/>
      <c r="AB617" s="138"/>
      <c r="AF617" s="108"/>
      <c r="AG617" s="108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</row>
    <row r="618" spans="1:96" s="106" customFormat="1" ht="15" customHeight="1" x14ac:dyDescent="0.25">
      <c r="A618" s="101"/>
      <c r="B618" s="101"/>
      <c r="C618" s="101"/>
      <c r="D618" s="101"/>
      <c r="E618" s="111"/>
      <c r="F618" s="139"/>
      <c r="G618" s="151"/>
      <c r="H618" s="128"/>
      <c r="I618" s="129"/>
      <c r="J618" s="130"/>
      <c r="K618" s="105"/>
      <c r="L618" s="131"/>
      <c r="M618" s="172"/>
      <c r="O618" s="108"/>
      <c r="P618" s="108"/>
      <c r="Q618" s="108"/>
      <c r="S618" s="108"/>
      <c r="T618" s="108"/>
      <c r="V618" s="108"/>
      <c r="W618" s="108"/>
      <c r="AA618" s="105"/>
      <c r="AB618" s="138"/>
      <c r="AF618" s="108"/>
      <c r="AG618" s="108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</row>
    <row r="619" spans="1:96" s="106" customFormat="1" ht="15" customHeight="1" x14ac:dyDescent="0.25">
      <c r="A619" s="101"/>
      <c r="B619" s="101"/>
      <c r="C619" s="101"/>
      <c r="D619" s="101"/>
      <c r="E619" s="111"/>
      <c r="F619" s="139"/>
      <c r="G619" s="151"/>
      <c r="H619" s="128"/>
      <c r="I619" s="129"/>
      <c r="J619" s="130"/>
      <c r="K619" s="105"/>
      <c r="L619" s="131"/>
      <c r="M619" s="172"/>
      <c r="O619" s="108"/>
      <c r="P619" s="108"/>
      <c r="Q619" s="108"/>
      <c r="S619" s="108"/>
      <c r="T619" s="108"/>
      <c r="V619" s="108"/>
      <c r="W619" s="108"/>
      <c r="AA619" s="105"/>
      <c r="AB619" s="138"/>
      <c r="AF619" s="108"/>
      <c r="AG619" s="108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</row>
    <row r="620" spans="1:96" s="106" customFormat="1" ht="15" customHeight="1" x14ac:dyDescent="0.25">
      <c r="A620" s="101"/>
      <c r="B620" s="101"/>
      <c r="C620" s="101"/>
      <c r="D620" s="101"/>
      <c r="E620" s="111"/>
      <c r="F620" s="139"/>
      <c r="G620" s="151"/>
      <c r="H620" s="128"/>
      <c r="I620" s="129"/>
      <c r="J620" s="130"/>
      <c r="K620" s="105"/>
      <c r="L620" s="131"/>
      <c r="M620" s="172"/>
      <c r="O620" s="108"/>
      <c r="P620" s="108"/>
      <c r="Q620" s="108"/>
      <c r="S620" s="108"/>
      <c r="T620" s="108"/>
      <c r="V620" s="108"/>
      <c r="W620" s="108"/>
      <c r="AA620" s="105"/>
      <c r="AB620" s="138"/>
      <c r="AF620" s="108"/>
      <c r="AG620" s="108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</row>
    <row r="621" spans="1:96" s="106" customFormat="1" ht="15" customHeight="1" x14ac:dyDescent="0.25">
      <c r="A621" s="101"/>
      <c r="B621" s="101"/>
      <c r="C621" s="101"/>
      <c r="D621" s="101"/>
      <c r="E621" s="111"/>
      <c r="F621" s="139"/>
      <c r="G621" s="151"/>
      <c r="H621" s="128"/>
      <c r="I621" s="129"/>
      <c r="J621" s="130"/>
      <c r="K621" s="105"/>
      <c r="L621" s="131"/>
      <c r="M621" s="172"/>
      <c r="O621" s="108"/>
      <c r="P621" s="108"/>
      <c r="Q621" s="108"/>
      <c r="S621" s="108"/>
      <c r="T621" s="108"/>
      <c r="V621" s="108"/>
      <c r="W621" s="108"/>
      <c r="AA621" s="105"/>
      <c r="AB621" s="138"/>
      <c r="AF621" s="108"/>
      <c r="AG621" s="108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</row>
    <row r="622" spans="1:96" s="106" customFormat="1" ht="15" customHeight="1" x14ac:dyDescent="0.25">
      <c r="A622" s="101"/>
      <c r="B622" s="101"/>
      <c r="C622" s="101"/>
      <c r="D622" s="101"/>
      <c r="E622" s="111"/>
      <c r="F622" s="139"/>
      <c r="G622" s="151"/>
      <c r="H622" s="128"/>
      <c r="I622" s="129"/>
      <c r="J622" s="130"/>
      <c r="K622" s="105"/>
      <c r="L622" s="131"/>
      <c r="M622" s="172"/>
      <c r="O622" s="108"/>
      <c r="P622" s="108"/>
      <c r="Q622" s="108"/>
      <c r="S622" s="108"/>
      <c r="T622" s="108"/>
      <c r="V622" s="108"/>
      <c r="W622" s="108"/>
      <c r="AA622" s="105"/>
      <c r="AB622" s="138"/>
      <c r="AF622" s="108"/>
      <c r="AG622" s="108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</row>
    <row r="623" spans="1:96" s="106" customFormat="1" ht="15" customHeight="1" x14ac:dyDescent="0.25">
      <c r="A623" s="101"/>
      <c r="B623" s="101"/>
      <c r="C623" s="101"/>
      <c r="D623" s="101"/>
      <c r="E623" s="111"/>
      <c r="F623" s="139"/>
      <c r="G623" s="151"/>
      <c r="H623" s="128"/>
      <c r="I623" s="129"/>
      <c r="J623" s="130"/>
      <c r="K623" s="105"/>
      <c r="L623" s="131"/>
      <c r="M623" s="172"/>
      <c r="O623" s="108"/>
      <c r="P623" s="108"/>
      <c r="Q623" s="108"/>
      <c r="S623" s="108"/>
      <c r="T623" s="108"/>
      <c r="V623" s="108"/>
      <c r="W623" s="108"/>
      <c r="AA623" s="105"/>
      <c r="AB623" s="138"/>
      <c r="AF623" s="108"/>
      <c r="AG623" s="108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</row>
    <row r="624" spans="1:96" s="106" customFormat="1" ht="15" customHeight="1" x14ac:dyDescent="0.25">
      <c r="A624" s="101"/>
      <c r="B624" s="101"/>
      <c r="C624" s="101"/>
      <c r="D624" s="101"/>
      <c r="E624" s="111"/>
      <c r="F624" s="139"/>
      <c r="G624" s="151"/>
      <c r="H624" s="128"/>
      <c r="I624" s="129"/>
      <c r="J624" s="130"/>
      <c r="K624" s="105"/>
      <c r="L624" s="131"/>
      <c r="M624" s="172"/>
      <c r="O624" s="108"/>
      <c r="P624" s="108"/>
      <c r="Q624" s="108"/>
      <c r="S624" s="108"/>
      <c r="T624" s="108"/>
      <c r="V624" s="108"/>
      <c r="W624" s="108"/>
      <c r="AA624" s="105"/>
      <c r="AB624" s="138"/>
      <c r="AF624" s="108"/>
      <c r="AG624" s="108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</row>
    <row r="625" spans="1:96" s="106" customFormat="1" ht="15" customHeight="1" x14ac:dyDescent="0.25">
      <c r="A625" s="101"/>
      <c r="B625" s="101"/>
      <c r="C625" s="101"/>
      <c r="D625" s="101"/>
      <c r="E625" s="111"/>
      <c r="F625" s="139"/>
      <c r="G625" s="151"/>
      <c r="H625" s="128"/>
      <c r="I625" s="129"/>
      <c r="J625" s="130"/>
      <c r="K625" s="105"/>
      <c r="L625" s="131"/>
      <c r="M625" s="172"/>
      <c r="O625" s="108"/>
      <c r="P625" s="108"/>
      <c r="Q625" s="108"/>
      <c r="S625" s="108"/>
      <c r="T625" s="108"/>
      <c r="V625" s="108"/>
      <c r="W625" s="108"/>
      <c r="AA625" s="105"/>
      <c r="AB625" s="138"/>
      <c r="AF625" s="108"/>
      <c r="AG625" s="108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</row>
    <row r="626" spans="1:96" s="106" customFormat="1" ht="15" customHeight="1" x14ac:dyDescent="0.25">
      <c r="A626" s="101"/>
      <c r="B626" s="101"/>
      <c r="C626" s="101"/>
      <c r="D626" s="101"/>
      <c r="E626" s="111"/>
      <c r="F626" s="139"/>
      <c r="G626" s="151"/>
      <c r="H626" s="128"/>
      <c r="I626" s="129"/>
      <c r="J626" s="130"/>
      <c r="K626" s="105"/>
      <c r="L626" s="131"/>
      <c r="M626" s="172"/>
      <c r="O626" s="108"/>
      <c r="P626" s="108"/>
      <c r="Q626" s="108"/>
      <c r="S626" s="108"/>
      <c r="T626" s="108"/>
      <c r="V626" s="108"/>
      <c r="W626" s="108"/>
      <c r="AA626" s="105"/>
      <c r="AB626" s="138"/>
      <c r="AF626" s="108"/>
      <c r="AG626" s="108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</row>
    <row r="627" spans="1:96" s="106" customFormat="1" ht="15" customHeight="1" x14ac:dyDescent="0.25">
      <c r="A627" s="101"/>
      <c r="B627" s="101"/>
      <c r="C627" s="101"/>
      <c r="D627" s="101"/>
      <c r="E627" s="111"/>
      <c r="F627" s="139"/>
      <c r="G627" s="151"/>
      <c r="H627" s="128"/>
      <c r="I627" s="129"/>
      <c r="J627" s="130"/>
      <c r="K627" s="105"/>
      <c r="L627" s="131"/>
      <c r="M627" s="172"/>
      <c r="O627" s="108"/>
      <c r="P627" s="108"/>
      <c r="Q627" s="108"/>
      <c r="S627" s="108"/>
      <c r="T627" s="108"/>
      <c r="V627" s="108"/>
      <c r="W627" s="108"/>
      <c r="AA627" s="105"/>
      <c r="AB627" s="138"/>
      <c r="AF627" s="108"/>
      <c r="AG627" s="108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</row>
    <row r="628" spans="1:96" s="106" customFormat="1" ht="15" customHeight="1" x14ac:dyDescent="0.25">
      <c r="A628" s="101"/>
      <c r="B628" s="101"/>
      <c r="C628" s="101"/>
      <c r="D628" s="101"/>
      <c r="E628" s="111"/>
      <c r="F628" s="139"/>
      <c r="G628" s="151"/>
      <c r="H628" s="128"/>
      <c r="I628" s="129"/>
      <c r="J628" s="130"/>
      <c r="K628" s="105"/>
      <c r="L628" s="131"/>
      <c r="M628" s="172"/>
      <c r="O628" s="108"/>
      <c r="P628" s="108"/>
      <c r="Q628" s="108"/>
      <c r="S628" s="108"/>
      <c r="T628" s="108"/>
      <c r="V628" s="108"/>
      <c r="W628" s="108"/>
      <c r="AA628" s="105"/>
      <c r="AB628" s="138"/>
      <c r="AF628" s="108"/>
      <c r="AG628" s="108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</row>
    <row r="629" spans="1:96" s="106" customFormat="1" ht="15" customHeight="1" x14ac:dyDescent="0.25">
      <c r="A629" s="101"/>
      <c r="B629" s="101"/>
      <c r="C629" s="101"/>
      <c r="D629" s="101"/>
      <c r="E629" s="111"/>
      <c r="F629" s="139"/>
      <c r="G629" s="151"/>
      <c r="H629" s="128"/>
      <c r="I629" s="129"/>
      <c r="J629" s="130"/>
      <c r="K629" s="105"/>
      <c r="L629" s="131"/>
      <c r="M629" s="172"/>
      <c r="O629" s="108"/>
      <c r="P629" s="108"/>
      <c r="Q629" s="108"/>
      <c r="S629" s="108"/>
      <c r="T629" s="108"/>
      <c r="V629" s="108"/>
      <c r="W629" s="108"/>
      <c r="AA629" s="105"/>
      <c r="AB629" s="138"/>
      <c r="AF629" s="108"/>
      <c r="AG629" s="108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</row>
    <row r="630" spans="1:96" s="106" customFormat="1" ht="15" customHeight="1" x14ac:dyDescent="0.25">
      <c r="A630" s="101"/>
      <c r="B630" s="101"/>
      <c r="C630" s="101"/>
      <c r="D630" s="101"/>
      <c r="E630" s="111"/>
      <c r="F630" s="139"/>
      <c r="G630" s="151"/>
      <c r="H630" s="128"/>
      <c r="I630" s="129"/>
      <c r="J630" s="130"/>
      <c r="K630" s="105"/>
      <c r="L630" s="131"/>
      <c r="M630" s="172"/>
      <c r="O630" s="108"/>
      <c r="P630" s="108"/>
      <c r="Q630" s="108"/>
      <c r="S630" s="108"/>
      <c r="T630" s="108"/>
      <c r="V630" s="108"/>
      <c r="W630" s="108"/>
      <c r="AA630" s="105"/>
      <c r="AB630" s="138"/>
      <c r="AF630" s="108"/>
      <c r="AG630" s="108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</row>
    <row r="631" spans="1:96" s="106" customFormat="1" ht="15" customHeight="1" x14ac:dyDescent="0.25">
      <c r="A631" s="101"/>
      <c r="B631" s="101"/>
      <c r="C631" s="101"/>
      <c r="D631" s="101"/>
      <c r="E631" s="111"/>
      <c r="F631" s="139"/>
      <c r="G631" s="151"/>
      <c r="H631" s="128"/>
      <c r="I631" s="129"/>
      <c r="J631" s="130"/>
      <c r="K631" s="105"/>
      <c r="L631" s="131"/>
      <c r="M631" s="172"/>
      <c r="O631" s="108"/>
      <c r="P631" s="108"/>
      <c r="Q631" s="108"/>
      <c r="S631" s="108"/>
      <c r="T631" s="108"/>
      <c r="V631" s="108"/>
      <c r="W631" s="108"/>
      <c r="AA631" s="105"/>
      <c r="AB631" s="138"/>
      <c r="AF631" s="108"/>
      <c r="AG631" s="108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/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</row>
    <row r="632" spans="1:96" s="106" customFormat="1" ht="15" customHeight="1" x14ac:dyDescent="0.25">
      <c r="A632" s="101"/>
      <c r="B632" s="101"/>
      <c r="C632" s="101"/>
      <c r="D632" s="101"/>
      <c r="E632" s="111"/>
      <c r="F632" s="139"/>
      <c r="G632" s="151"/>
      <c r="H632" s="128"/>
      <c r="I632" s="129"/>
      <c r="J632" s="130"/>
      <c r="K632" s="105"/>
      <c r="L632" s="131"/>
      <c r="M632" s="172"/>
      <c r="O632" s="108"/>
      <c r="P632" s="108"/>
      <c r="Q632" s="108"/>
      <c r="S632" s="108"/>
      <c r="T632" s="108"/>
      <c r="V632" s="108"/>
      <c r="W632" s="108"/>
      <c r="AA632" s="105"/>
      <c r="AB632" s="138"/>
      <c r="AF632" s="108"/>
      <c r="AG632" s="108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</row>
    <row r="633" spans="1:96" s="106" customFormat="1" ht="15" customHeight="1" x14ac:dyDescent="0.25">
      <c r="A633" s="101"/>
      <c r="B633" s="101"/>
      <c r="C633" s="101"/>
      <c r="D633" s="101"/>
      <c r="E633" s="111"/>
      <c r="F633" s="139"/>
      <c r="G633" s="151"/>
      <c r="H633" s="128"/>
      <c r="I633" s="129"/>
      <c r="J633" s="130"/>
      <c r="K633" s="105"/>
      <c r="L633" s="131"/>
      <c r="M633" s="172"/>
      <c r="O633" s="108"/>
      <c r="P633" s="108"/>
      <c r="Q633" s="108"/>
      <c r="S633" s="108"/>
      <c r="T633" s="108"/>
      <c r="V633" s="108"/>
      <c r="W633" s="108"/>
      <c r="AA633" s="105"/>
      <c r="AB633" s="138"/>
      <c r="AF633" s="108"/>
      <c r="AG633" s="108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/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</row>
    <row r="634" spans="1:96" s="106" customFormat="1" ht="15" customHeight="1" x14ac:dyDescent="0.25">
      <c r="A634" s="101"/>
      <c r="B634" s="101"/>
      <c r="C634" s="101"/>
      <c r="D634" s="101"/>
      <c r="E634" s="111"/>
      <c r="F634" s="139"/>
      <c r="G634" s="151"/>
      <c r="H634" s="128"/>
      <c r="I634" s="129"/>
      <c r="J634" s="130"/>
      <c r="K634" s="105"/>
      <c r="L634" s="131"/>
      <c r="M634" s="172"/>
      <c r="O634" s="108"/>
      <c r="P634" s="108"/>
      <c r="Q634" s="108"/>
      <c r="S634" s="108"/>
      <c r="T634" s="108"/>
      <c r="V634" s="108"/>
      <c r="W634" s="108"/>
      <c r="AA634" s="105"/>
      <c r="AB634" s="138"/>
      <c r="AF634" s="108"/>
      <c r="AG634" s="108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</row>
    <row r="635" spans="1:96" s="106" customFormat="1" ht="15" customHeight="1" x14ac:dyDescent="0.25">
      <c r="A635" s="101"/>
      <c r="B635" s="101"/>
      <c r="C635" s="101"/>
      <c r="D635" s="101"/>
      <c r="E635" s="111"/>
      <c r="F635" s="139"/>
      <c r="G635" s="151"/>
      <c r="H635" s="128"/>
      <c r="I635" s="129"/>
      <c r="J635" s="130"/>
      <c r="K635" s="105"/>
      <c r="L635" s="131"/>
      <c r="M635" s="172"/>
      <c r="O635" s="108"/>
      <c r="P635" s="108"/>
      <c r="Q635" s="108"/>
      <c r="S635" s="108"/>
      <c r="T635" s="108"/>
      <c r="V635" s="108"/>
      <c r="W635" s="108"/>
      <c r="AA635" s="105"/>
      <c r="AB635" s="138"/>
      <c r="AF635" s="108"/>
      <c r="AG635" s="108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</row>
    <row r="636" spans="1:96" s="106" customFormat="1" ht="15" customHeight="1" x14ac:dyDescent="0.25">
      <c r="A636" s="101"/>
      <c r="B636" s="101"/>
      <c r="C636" s="101"/>
      <c r="D636" s="101"/>
      <c r="E636" s="111"/>
      <c r="F636" s="139"/>
      <c r="G636" s="151"/>
      <c r="H636" s="128"/>
      <c r="I636" s="129"/>
      <c r="J636" s="130"/>
      <c r="K636" s="105"/>
      <c r="L636" s="131"/>
      <c r="M636" s="172"/>
      <c r="O636" s="108"/>
      <c r="P636" s="108"/>
      <c r="Q636" s="108"/>
      <c r="S636" s="108"/>
      <c r="T636" s="108"/>
      <c r="V636" s="108"/>
      <c r="W636" s="108"/>
      <c r="AA636" s="105"/>
      <c r="AB636" s="138"/>
      <c r="AF636" s="108"/>
      <c r="AG636" s="108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</row>
    <row r="637" spans="1:96" s="106" customFormat="1" ht="15" customHeight="1" x14ac:dyDescent="0.25">
      <c r="A637" s="101"/>
      <c r="B637" s="101"/>
      <c r="C637" s="101"/>
      <c r="D637" s="101"/>
      <c r="E637" s="111"/>
      <c r="F637" s="139"/>
      <c r="G637" s="151"/>
      <c r="H637" s="128"/>
      <c r="I637" s="129"/>
      <c r="J637" s="130"/>
      <c r="K637" s="105"/>
      <c r="L637" s="131"/>
      <c r="M637" s="172"/>
      <c r="O637" s="108"/>
      <c r="P637" s="108"/>
      <c r="Q637" s="108"/>
      <c r="S637" s="108"/>
      <c r="T637" s="108"/>
      <c r="V637" s="108"/>
      <c r="W637" s="108"/>
      <c r="AA637" s="105"/>
      <c r="AB637" s="138"/>
      <c r="AF637" s="108"/>
      <c r="AG637" s="108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</row>
    <row r="638" spans="1:96" s="106" customFormat="1" ht="15" customHeight="1" x14ac:dyDescent="0.25">
      <c r="A638" s="101"/>
      <c r="B638" s="101"/>
      <c r="C638" s="101"/>
      <c r="D638" s="101"/>
      <c r="E638" s="111"/>
      <c r="F638" s="139"/>
      <c r="G638" s="151"/>
      <c r="H638" s="128"/>
      <c r="I638" s="129"/>
      <c r="J638" s="130"/>
      <c r="K638" s="105"/>
      <c r="L638" s="131"/>
      <c r="M638" s="172"/>
      <c r="O638" s="108"/>
      <c r="P638" s="108"/>
      <c r="Q638" s="108"/>
      <c r="S638" s="108"/>
      <c r="T638" s="108"/>
      <c r="V638" s="108"/>
      <c r="W638" s="108"/>
      <c r="AA638" s="105"/>
      <c r="AB638" s="138"/>
      <c r="AF638" s="108"/>
      <c r="AG638" s="108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</row>
    <row r="639" spans="1:96" s="106" customFormat="1" ht="15" customHeight="1" x14ac:dyDescent="0.25">
      <c r="A639" s="101"/>
      <c r="B639" s="101"/>
      <c r="C639" s="101"/>
      <c r="D639" s="101"/>
      <c r="E639" s="111"/>
      <c r="F639" s="139"/>
      <c r="G639" s="151"/>
      <c r="H639" s="128"/>
      <c r="I639" s="129"/>
      <c r="J639" s="130"/>
      <c r="K639" s="105"/>
      <c r="L639" s="131"/>
      <c r="M639" s="172"/>
      <c r="O639" s="108"/>
      <c r="P639" s="108"/>
      <c r="Q639" s="108"/>
      <c r="S639" s="108"/>
      <c r="T639" s="108"/>
      <c r="V639" s="108"/>
      <c r="W639" s="108"/>
      <c r="AA639" s="105"/>
      <c r="AB639" s="138"/>
      <c r="AF639" s="108"/>
      <c r="AG639" s="108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</row>
    <row r="640" spans="1:96" s="106" customFormat="1" ht="15" customHeight="1" x14ac:dyDescent="0.25">
      <c r="A640" s="101"/>
      <c r="B640" s="101"/>
      <c r="C640" s="101"/>
      <c r="D640" s="101"/>
      <c r="E640" s="111"/>
      <c r="F640" s="139"/>
      <c r="G640" s="151"/>
      <c r="H640" s="128"/>
      <c r="I640" s="129"/>
      <c r="J640" s="130"/>
      <c r="K640" s="105"/>
      <c r="L640" s="131"/>
      <c r="M640" s="172"/>
      <c r="O640" s="108"/>
      <c r="P640" s="108"/>
      <c r="Q640" s="108"/>
      <c r="S640" s="108"/>
      <c r="T640" s="108"/>
      <c r="V640" s="108"/>
      <c r="W640" s="108"/>
      <c r="AA640" s="105"/>
      <c r="AB640" s="138"/>
      <c r="AF640" s="108"/>
      <c r="AG640" s="108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</row>
    <row r="641" spans="1:96" s="106" customFormat="1" ht="15" customHeight="1" x14ac:dyDescent="0.25">
      <c r="A641" s="101"/>
      <c r="B641" s="101"/>
      <c r="C641" s="101"/>
      <c r="D641" s="101"/>
      <c r="E641" s="111"/>
      <c r="F641" s="139"/>
      <c r="G641" s="151"/>
      <c r="H641" s="128"/>
      <c r="I641" s="129"/>
      <c r="J641" s="130"/>
      <c r="K641" s="105"/>
      <c r="L641" s="131"/>
      <c r="M641" s="172"/>
      <c r="O641" s="108"/>
      <c r="P641" s="108"/>
      <c r="Q641" s="108"/>
      <c r="S641" s="108"/>
      <c r="T641" s="108"/>
      <c r="V641" s="108"/>
      <c r="W641" s="108"/>
      <c r="AA641" s="105"/>
      <c r="AB641" s="138"/>
      <c r="AF641" s="108"/>
      <c r="AG641" s="108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</row>
    <row r="642" spans="1:96" s="106" customFormat="1" ht="15" customHeight="1" x14ac:dyDescent="0.25">
      <c r="A642" s="101"/>
      <c r="B642" s="101"/>
      <c r="C642" s="101"/>
      <c r="D642" s="101"/>
      <c r="E642" s="111"/>
      <c r="F642" s="139"/>
      <c r="G642" s="151"/>
      <c r="H642" s="128"/>
      <c r="I642" s="129"/>
      <c r="J642" s="130"/>
      <c r="K642" s="105"/>
      <c r="L642" s="131"/>
      <c r="M642" s="172"/>
      <c r="O642" s="108"/>
      <c r="P642" s="108"/>
      <c r="Q642" s="108"/>
      <c r="S642" s="108"/>
      <c r="T642" s="108"/>
      <c r="V642" s="108"/>
      <c r="W642" s="108"/>
      <c r="AA642" s="105"/>
      <c r="AB642" s="138"/>
      <c r="AF642" s="108"/>
      <c r="AG642" s="108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</row>
    <row r="643" spans="1:96" s="106" customFormat="1" ht="15" customHeight="1" x14ac:dyDescent="0.25">
      <c r="A643" s="101"/>
      <c r="B643" s="101"/>
      <c r="C643" s="101"/>
      <c r="D643" s="101"/>
      <c r="E643" s="111"/>
      <c r="F643" s="139"/>
      <c r="G643" s="151"/>
      <c r="H643" s="128"/>
      <c r="I643" s="129"/>
      <c r="J643" s="130"/>
      <c r="K643" s="105"/>
      <c r="L643" s="131"/>
      <c r="M643" s="172"/>
      <c r="O643" s="108"/>
      <c r="P643" s="108"/>
      <c r="Q643" s="108"/>
      <c r="S643" s="108"/>
      <c r="T643" s="108"/>
      <c r="V643" s="108"/>
      <c r="W643" s="108"/>
      <c r="AA643" s="105"/>
      <c r="AB643" s="138"/>
      <c r="AF643" s="108"/>
      <c r="AG643" s="108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</row>
    <row r="644" spans="1:96" s="106" customFormat="1" ht="15" customHeight="1" x14ac:dyDescent="0.25">
      <c r="A644" s="101"/>
      <c r="B644" s="101"/>
      <c r="C644" s="101"/>
      <c r="D644" s="101"/>
      <c r="E644" s="111"/>
      <c r="F644" s="139"/>
      <c r="G644" s="151"/>
      <c r="H644" s="128"/>
      <c r="I644" s="129"/>
      <c r="J644" s="130"/>
      <c r="K644" s="105"/>
      <c r="L644" s="131"/>
      <c r="M644" s="172"/>
      <c r="O644" s="108"/>
      <c r="P644" s="108"/>
      <c r="Q644" s="108"/>
      <c r="S644" s="108"/>
      <c r="T644" s="108"/>
      <c r="V644" s="108"/>
      <c r="W644" s="108"/>
      <c r="AA644" s="105"/>
      <c r="AB644" s="138"/>
      <c r="AF644" s="108"/>
      <c r="AG644" s="108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</row>
    <row r="645" spans="1:96" s="106" customFormat="1" ht="15" customHeight="1" x14ac:dyDescent="0.25">
      <c r="A645" s="101"/>
      <c r="B645" s="101"/>
      <c r="C645" s="101"/>
      <c r="D645" s="101"/>
      <c r="E645" s="111"/>
      <c r="F645" s="139"/>
      <c r="G645" s="151"/>
      <c r="H645" s="128"/>
      <c r="I645" s="129"/>
      <c r="J645" s="130"/>
      <c r="K645" s="105"/>
      <c r="L645" s="131"/>
      <c r="M645" s="172"/>
      <c r="O645" s="108"/>
      <c r="P645" s="108"/>
      <c r="Q645" s="108"/>
      <c r="S645" s="108"/>
      <c r="T645" s="108"/>
      <c r="V645" s="108"/>
      <c r="W645" s="108"/>
      <c r="AA645" s="105"/>
      <c r="AB645" s="138"/>
      <c r="AF645" s="108"/>
      <c r="AG645" s="108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</row>
    <row r="646" spans="1:96" s="106" customFormat="1" ht="15" customHeight="1" x14ac:dyDescent="0.25">
      <c r="A646" s="101"/>
      <c r="B646" s="101"/>
      <c r="C646" s="101"/>
      <c r="D646" s="101"/>
      <c r="E646" s="111"/>
      <c r="F646" s="139"/>
      <c r="G646" s="151"/>
      <c r="H646" s="128"/>
      <c r="I646" s="129"/>
      <c r="J646" s="130"/>
      <c r="K646" s="105"/>
      <c r="L646" s="131"/>
      <c r="M646" s="172"/>
      <c r="O646" s="108"/>
      <c r="P646" s="108"/>
      <c r="Q646" s="108"/>
      <c r="S646" s="108"/>
      <c r="T646" s="108"/>
      <c r="V646" s="108"/>
      <c r="W646" s="108"/>
      <c r="AA646" s="105"/>
      <c r="AB646" s="138"/>
      <c r="AF646" s="108"/>
      <c r="AG646" s="108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</row>
    <row r="647" spans="1:96" s="106" customFormat="1" ht="15" customHeight="1" x14ac:dyDescent="0.25">
      <c r="A647" s="101"/>
      <c r="B647" s="101"/>
      <c r="C647" s="101"/>
      <c r="D647" s="101"/>
      <c r="E647" s="111"/>
      <c r="F647" s="139"/>
      <c r="G647" s="151"/>
      <c r="H647" s="128"/>
      <c r="I647" s="129"/>
      <c r="J647" s="130"/>
      <c r="K647" s="105"/>
      <c r="L647" s="131"/>
      <c r="M647" s="172"/>
      <c r="O647" s="108"/>
      <c r="P647" s="108"/>
      <c r="Q647" s="108"/>
      <c r="S647" s="108"/>
      <c r="T647" s="108"/>
      <c r="V647" s="108"/>
      <c r="W647" s="108"/>
      <c r="AA647" s="105"/>
      <c r="AB647" s="138"/>
      <c r="AF647" s="108"/>
      <c r="AG647" s="108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</row>
    <row r="648" spans="1:96" s="106" customFormat="1" ht="15" customHeight="1" x14ac:dyDescent="0.25">
      <c r="A648" s="101"/>
      <c r="B648" s="101"/>
      <c r="C648" s="101"/>
      <c r="D648" s="101"/>
      <c r="E648" s="111"/>
      <c r="F648" s="139"/>
      <c r="G648" s="151"/>
      <c r="H648" s="128"/>
      <c r="I648" s="129"/>
      <c r="J648" s="130"/>
      <c r="K648" s="105"/>
      <c r="L648" s="131"/>
      <c r="M648" s="172"/>
      <c r="O648" s="108"/>
      <c r="P648" s="108"/>
      <c r="Q648" s="108"/>
      <c r="S648" s="108"/>
      <c r="T648" s="108"/>
      <c r="V648" s="108"/>
      <c r="W648" s="108"/>
      <c r="AA648" s="105"/>
      <c r="AB648" s="138"/>
      <c r="AF648" s="108"/>
      <c r="AG648" s="108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</row>
    <row r="649" spans="1:96" s="106" customFormat="1" ht="15" customHeight="1" x14ac:dyDescent="0.25">
      <c r="A649" s="101"/>
      <c r="B649" s="101"/>
      <c r="C649" s="101"/>
      <c r="D649" s="101"/>
      <c r="E649" s="111"/>
      <c r="F649" s="139"/>
      <c r="G649" s="151"/>
      <c r="H649" s="128"/>
      <c r="I649" s="129"/>
      <c r="J649" s="130"/>
      <c r="K649" s="105"/>
      <c r="L649" s="131"/>
      <c r="M649" s="172"/>
      <c r="O649" s="108"/>
      <c r="P649" s="108"/>
      <c r="Q649" s="108"/>
      <c r="S649" s="108"/>
      <c r="T649" s="108"/>
      <c r="V649" s="108"/>
      <c r="W649" s="108"/>
      <c r="AA649" s="105"/>
      <c r="AB649" s="138"/>
      <c r="AF649" s="108"/>
      <c r="AG649" s="108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</row>
    <row r="650" spans="1:96" s="106" customFormat="1" ht="15" customHeight="1" x14ac:dyDescent="0.25">
      <c r="A650" s="101"/>
      <c r="B650" s="101"/>
      <c r="C650" s="101"/>
      <c r="D650" s="101"/>
      <c r="E650" s="111"/>
      <c r="F650" s="139"/>
      <c r="G650" s="151"/>
      <c r="H650" s="128"/>
      <c r="I650" s="129"/>
      <c r="J650" s="130"/>
      <c r="K650" s="105"/>
      <c r="L650" s="131"/>
      <c r="M650" s="172"/>
      <c r="O650" s="108"/>
      <c r="P650" s="108"/>
      <c r="Q650" s="108"/>
      <c r="S650" s="108"/>
      <c r="T650" s="108"/>
      <c r="V650" s="108"/>
      <c r="W650" s="108"/>
      <c r="AA650" s="105"/>
      <c r="AB650" s="138"/>
      <c r="AF650" s="108"/>
      <c r="AG650" s="108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</row>
    <row r="651" spans="1:96" s="106" customFormat="1" ht="15" customHeight="1" x14ac:dyDescent="0.25">
      <c r="A651" s="101"/>
      <c r="B651" s="101"/>
      <c r="C651" s="101"/>
      <c r="D651" s="101"/>
      <c r="E651" s="111"/>
      <c r="F651" s="139"/>
      <c r="G651" s="151"/>
      <c r="H651" s="128"/>
      <c r="I651" s="129"/>
      <c r="J651" s="130"/>
      <c r="K651" s="105"/>
      <c r="L651" s="131"/>
      <c r="M651" s="172"/>
      <c r="O651" s="108"/>
      <c r="P651" s="108"/>
      <c r="Q651" s="108"/>
      <c r="S651" s="108"/>
      <c r="T651" s="108"/>
      <c r="V651" s="108"/>
      <c r="W651" s="108"/>
      <c r="AA651" s="105"/>
      <c r="AB651" s="138"/>
      <c r="AF651" s="108"/>
      <c r="AG651" s="108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</row>
    <row r="652" spans="1:96" s="106" customFormat="1" ht="15" customHeight="1" x14ac:dyDescent="0.25">
      <c r="A652" s="101"/>
      <c r="B652" s="101"/>
      <c r="C652" s="101"/>
      <c r="D652" s="101"/>
      <c r="E652" s="111"/>
      <c r="F652" s="139"/>
      <c r="G652" s="151"/>
      <c r="H652" s="128"/>
      <c r="I652" s="129"/>
      <c r="J652" s="130"/>
      <c r="K652" s="105"/>
      <c r="L652" s="131"/>
      <c r="M652" s="172"/>
      <c r="O652" s="108"/>
      <c r="P652" s="108"/>
      <c r="Q652" s="108"/>
      <c r="S652" s="108"/>
      <c r="T652" s="108"/>
      <c r="V652" s="108"/>
      <c r="W652" s="108"/>
      <c r="AA652" s="105"/>
      <c r="AB652" s="138"/>
      <c r="AF652" s="108"/>
      <c r="AG652" s="108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</row>
    <row r="653" spans="1:96" s="106" customFormat="1" ht="15" customHeight="1" x14ac:dyDescent="0.25">
      <c r="A653" s="101"/>
      <c r="B653" s="101"/>
      <c r="C653" s="101"/>
      <c r="D653" s="101"/>
      <c r="E653" s="111"/>
      <c r="F653" s="139"/>
      <c r="G653" s="151"/>
      <c r="H653" s="128"/>
      <c r="I653" s="129"/>
      <c r="J653" s="130"/>
      <c r="K653" s="105"/>
      <c r="L653" s="131"/>
      <c r="M653" s="172"/>
      <c r="O653" s="108"/>
      <c r="P653" s="108"/>
      <c r="Q653" s="108"/>
      <c r="S653" s="108"/>
      <c r="T653" s="108"/>
      <c r="V653" s="108"/>
      <c r="W653" s="108"/>
      <c r="AA653" s="105"/>
      <c r="AB653" s="138"/>
      <c r="AF653" s="108"/>
      <c r="AG653" s="108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</row>
    <row r="654" spans="1:96" s="106" customFormat="1" ht="15" customHeight="1" x14ac:dyDescent="0.25">
      <c r="A654" s="101"/>
      <c r="B654" s="101"/>
      <c r="C654" s="101"/>
      <c r="D654" s="101"/>
      <c r="E654" s="111"/>
      <c r="F654" s="139"/>
      <c r="G654" s="151"/>
      <c r="H654" s="128"/>
      <c r="I654" s="129"/>
      <c r="J654" s="130"/>
      <c r="K654" s="105"/>
      <c r="L654" s="131"/>
      <c r="M654" s="172"/>
      <c r="O654" s="108"/>
      <c r="P654" s="108"/>
      <c r="Q654" s="108"/>
      <c r="S654" s="108"/>
      <c r="T654" s="108"/>
      <c r="V654" s="108"/>
      <c r="W654" s="108"/>
      <c r="AA654" s="105"/>
      <c r="AB654" s="138"/>
      <c r="AF654" s="108"/>
      <c r="AG654" s="108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/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</row>
    <row r="655" spans="1:96" s="106" customFormat="1" ht="15" customHeight="1" x14ac:dyDescent="0.25">
      <c r="A655" s="101"/>
      <c r="B655" s="101"/>
      <c r="C655" s="101"/>
      <c r="D655" s="101"/>
      <c r="E655" s="111"/>
      <c r="F655" s="139"/>
      <c r="G655" s="151"/>
      <c r="H655" s="128"/>
      <c r="I655" s="129"/>
      <c r="J655" s="130"/>
      <c r="K655" s="105"/>
      <c r="L655" s="131"/>
      <c r="M655" s="172"/>
      <c r="O655" s="108"/>
      <c r="P655" s="108"/>
      <c r="Q655" s="108"/>
      <c r="S655" s="108"/>
      <c r="T655" s="108"/>
      <c r="V655" s="108"/>
      <c r="W655" s="108"/>
      <c r="AA655" s="105"/>
      <c r="AB655" s="138"/>
      <c r="AF655" s="108"/>
      <c r="AG655" s="108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</row>
    <row r="656" spans="1:96" s="106" customFormat="1" ht="15" customHeight="1" x14ac:dyDescent="0.25">
      <c r="A656" s="101"/>
      <c r="B656" s="101"/>
      <c r="C656" s="101"/>
      <c r="D656" s="101"/>
      <c r="E656" s="111"/>
      <c r="F656" s="139"/>
      <c r="G656" s="151"/>
      <c r="H656" s="128"/>
      <c r="I656" s="129"/>
      <c r="J656" s="130"/>
      <c r="K656" s="105"/>
      <c r="L656" s="131"/>
      <c r="M656" s="172"/>
      <c r="O656" s="108"/>
      <c r="P656" s="108"/>
      <c r="Q656" s="108"/>
      <c r="S656" s="108"/>
      <c r="T656" s="108"/>
      <c r="V656" s="108"/>
      <c r="W656" s="108"/>
      <c r="AA656" s="105"/>
      <c r="AB656" s="138"/>
      <c r="AF656" s="108"/>
      <c r="AG656" s="108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</row>
    <row r="657" spans="1:96" s="106" customFormat="1" ht="15" customHeight="1" x14ac:dyDescent="0.25">
      <c r="A657" s="101"/>
      <c r="B657" s="101"/>
      <c r="C657" s="101"/>
      <c r="D657" s="101"/>
      <c r="E657" s="111"/>
      <c r="F657" s="139"/>
      <c r="G657" s="151"/>
      <c r="H657" s="128"/>
      <c r="I657" s="129"/>
      <c r="J657" s="130"/>
      <c r="K657" s="105"/>
      <c r="L657" s="131"/>
      <c r="M657" s="172"/>
      <c r="O657" s="108"/>
      <c r="P657" s="108"/>
      <c r="Q657" s="108"/>
      <c r="S657" s="108"/>
      <c r="T657" s="108"/>
      <c r="V657" s="108"/>
      <c r="W657" s="108"/>
      <c r="AA657" s="105"/>
      <c r="AB657" s="138"/>
      <c r="AF657" s="108"/>
      <c r="AG657" s="108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</row>
  </sheetData>
  <mergeCells count="48">
    <mergeCell ref="AB122:AD122"/>
    <mergeCell ref="AE122:AG122"/>
    <mergeCell ref="F150:I150"/>
    <mergeCell ref="K150:M150"/>
    <mergeCell ref="N150:P150"/>
    <mergeCell ref="R150:T150"/>
    <mergeCell ref="U150:W150"/>
    <mergeCell ref="X150:Z150"/>
    <mergeCell ref="AB150:AD150"/>
    <mergeCell ref="AE150:AG150"/>
    <mergeCell ref="F122:I122"/>
    <mergeCell ref="K122:M122"/>
    <mergeCell ref="N122:P122"/>
    <mergeCell ref="R122:T122"/>
    <mergeCell ref="U122:W122"/>
    <mergeCell ref="X122:Z122"/>
    <mergeCell ref="AB59:AD59"/>
    <mergeCell ref="AE59:AG59"/>
    <mergeCell ref="F92:I92"/>
    <mergeCell ref="K92:M92"/>
    <mergeCell ref="N92:P92"/>
    <mergeCell ref="R92:T92"/>
    <mergeCell ref="U92:W92"/>
    <mergeCell ref="X92:Z92"/>
    <mergeCell ref="AB92:AD92"/>
    <mergeCell ref="AE92:AG92"/>
    <mergeCell ref="F59:I59"/>
    <mergeCell ref="K59:M59"/>
    <mergeCell ref="N59:P59"/>
    <mergeCell ref="R59:T59"/>
    <mergeCell ref="U59:W59"/>
    <mergeCell ref="X59:Z59"/>
    <mergeCell ref="F31:I31"/>
    <mergeCell ref="K31:M31"/>
    <mergeCell ref="N31:P31"/>
    <mergeCell ref="R31:T31"/>
    <mergeCell ref="U31:W31"/>
    <mergeCell ref="X31:Z31"/>
    <mergeCell ref="AB31:AD31"/>
    <mergeCell ref="AE31:AG31"/>
    <mergeCell ref="AB2:AD2"/>
    <mergeCell ref="AE2:AG2"/>
    <mergeCell ref="X2:Z2"/>
    <mergeCell ref="F2:I2"/>
    <mergeCell ref="K2:M2"/>
    <mergeCell ref="N2:P2"/>
    <mergeCell ref="R2:T2"/>
    <mergeCell ref="U2:W2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697F-18D0-4081-B5B9-405D64DD71C1}">
  <dimension ref="A1:CR291"/>
  <sheetViews>
    <sheetView tabSelected="1" topLeftCell="E1" zoomScale="90" zoomScaleNormal="90" workbookViewId="0">
      <pane xSplit="7" ySplit="3" topLeftCell="L4" activePane="bottomRight" state="frozen"/>
      <selection activeCell="AD90" sqref="AD90"/>
      <selection pane="topRight" activeCell="AD90" sqref="AD90"/>
      <selection pane="bottomLeft" activeCell="AD90" sqref="AD90"/>
      <selection pane="bottomRight" activeCell="P14" sqref="P14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2.28515625" style="139" customWidth="1"/>
    <col min="7" max="7" width="7.5703125" style="151" customWidth="1"/>
    <col min="8" max="8" width="9.42578125" style="128" customWidth="1"/>
    <col min="9" max="9" width="10.7109375" style="129" customWidth="1"/>
    <col min="10" max="10" width="10.5703125" style="130" customWidth="1"/>
    <col min="11" max="11" width="8" style="105" customWidth="1"/>
    <col min="12" max="12" width="12.5703125" style="131" customWidth="1"/>
    <col min="13" max="13" width="14.140625" style="172" customWidth="1"/>
    <col min="14" max="14" width="14.140625" style="106" customWidth="1"/>
    <col min="15" max="15" width="11.28515625" style="108" customWidth="1"/>
    <col min="16" max="16" width="17.42578125" style="108" customWidth="1"/>
    <col min="17" max="17" width="8" style="108" customWidth="1"/>
    <col min="18" max="18" width="6" style="106" customWidth="1"/>
    <col min="19" max="19" width="12.140625" style="108" customWidth="1"/>
    <col min="20" max="20" width="13.28515625" style="108" customWidth="1"/>
    <col min="21" max="21" width="5.85546875" style="106" customWidth="1"/>
    <col min="22" max="22" width="10.42578125" style="108" customWidth="1"/>
    <col min="23" max="23" width="12.7109375" style="108" customWidth="1"/>
    <col min="24" max="24" width="6.140625" style="106" customWidth="1"/>
    <col min="25" max="25" width="9.42578125" style="106" customWidth="1"/>
    <col min="26" max="26" width="13.85546875" style="106" customWidth="1"/>
    <col min="27" max="27" width="6.42578125" style="105" customWidth="1"/>
    <col min="28" max="28" width="5.28515625" style="106" customWidth="1"/>
    <col min="29" max="29" width="5.42578125" style="106" customWidth="1"/>
    <col min="30" max="30" width="5.5703125" style="106" customWidth="1"/>
    <col min="31" max="31" width="7.7109375" style="106" customWidth="1"/>
    <col min="32" max="32" width="11.7109375" style="108" customWidth="1"/>
    <col min="33" max="33" width="14.7109375" style="108" customWidth="1"/>
    <col min="34" max="34" width="5.140625" style="111" hidden="1" customWidth="1"/>
    <col min="35" max="16384" width="14.42578125" style="111"/>
  </cols>
  <sheetData>
    <row r="1" spans="1:96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417"/>
      <c r="AB1" s="12"/>
      <c r="AC1" s="7"/>
      <c r="AD1" s="7"/>
      <c r="AE1" s="7"/>
      <c r="AF1" s="8"/>
      <c r="AG1" s="8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s="162" customFormat="1" ht="36.950000000000003" customHeight="1" x14ac:dyDescent="0.25">
      <c r="A2" s="152"/>
      <c r="B2" s="152"/>
      <c r="C2" s="152"/>
      <c r="D2" s="15"/>
      <c r="E2" s="15"/>
      <c r="F2" s="442" t="s">
        <v>798</v>
      </c>
      <c r="G2" s="443"/>
      <c r="H2" s="443"/>
      <c r="I2" s="443"/>
      <c r="J2" s="16"/>
      <c r="K2" s="441" t="s">
        <v>795</v>
      </c>
      <c r="L2" s="442"/>
      <c r="M2" s="442"/>
      <c r="N2" s="444" t="s">
        <v>2</v>
      </c>
      <c r="O2" s="442"/>
      <c r="P2" s="442"/>
      <c r="Q2" s="17"/>
      <c r="R2" s="445" t="s">
        <v>3</v>
      </c>
      <c r="S2" s="440"/>
      <c r="T2" s="440"/>
      <c r="U2" s="446" t="s">
        <v>4</v>
      </c>
      <c r="V2" s="440"/>
      <c r="W2" s="440"/>
      <c r="X2" s="447" t="s">
        <v>5</v>
      </c>
      <c r="Y2" s="447"/>
      <c r="Z2" s="447"/>
      <c r="AA2" s="418" t="s">
        <v>656</v>
      </c>
      <c r="AB2" s="439" t="s">
        <v>6</v>
      </c>
      <c r="AC2" s="440"/>
      <c r="AD2" s="440"/>
      <c r="AE2" s="441" t="s">
        <v>797</v>
      </c>
      <c r="AF2" s="442"/>
      <c r="AG2" s="442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</row>
    <row r="3" spans="1:96" s="167" customFormat="1" ht="30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25"/>
      <c r="R3" s="29" t="s">
        <v>12</v>
      </c>
      <c r="S3" s="30" t="s">
        <v>13</v>
      </c>
      <c r="T3" s="30" t="s">
        <v>14</v>
      </c>
      <c r="U3" s="29" t="s">
        <v>12</v>
      </c>
      <c r="V3" s="384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419"/>
      <c r="AB3" s="32" t="s">
        <v>12</v>
      </c>
      <c r="AC3" s="31" t="s">
        <v>13</v>
      </c>
      <c r="AD3" s="31" t="s">
        <v>14</v>
      </c>
      <c r="AE3" s="29" t="s">
        <v>12</v>
      </c>
      <c r="AF3" s="30" t="s">
        <v>13</v>
      </c>
      <c r="AG3" s="30" t="s">
        <v>14</v>
      </c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</row>
    <row r="4" spans="1:96" s="190" customFormat="1" ht="19.5" customHeight="1" x14ac:dyDescent="0.25">
      <c r="A4" s="50">
        <v>0</v>
      </c>
      <c r="B4" s="50">
        <v>153</v>
      </c>
      <c r="C4" s="184"/>
      <c r="D4" s="50">
        <v>88</v>
      </c>
      <c r="E4" s="50">
        <v>1</v>
      </c>
      <c r="F4" s="185" t="s">
        <v>60</v>
      </c>
      <c r="G4" s="51" t="s">
        <v>30</v>
      </c>
      <c r="H4" s="50" t="s">
        <v>61</v>
      </c>
      <c r="I4" s="51">
        <v>223123026</v>
      </c>
      <c r="J4" s="52">
        <v>46296</v>
      </c>
      <c r="K4" s="51">
        <v>83</v>
      </c>
      <c r="L4" s="186">
        <v>1.5</v>
      </c>
      <c r="M4" s="187">
        <v>124.5</v>
      </c>
      <c r="N4" s="51"/>
      <c r="O4" s="186"/>
      <c r="P4" s="186"/>
      <c r="Q4" s="186"/>
      <c r="R4" s="51">
        <f>N4+K4</f>
        <v>83</v>
      </c>
      <c r="S4" s="186">
        <f>O4+L4</f>
        <v>1.5</v>
      </c>
      <c r="T4" s="186">
        <f>S4*R4</f>
        <v>124.5</v>
      </c>
      <c r="U4" s="50">
        <v>30</v>
      </c>
      <c r="V4" s="186">
        <f>S4</f>
        <v>1.5</v>
      </c>
      <c r="W4" s="186">
        <f>V4*U4</f>
        <v>45</v>
      </c>
      <c r="X4" s="51"/>
      <c r="Y4" s="188"/>
      <c r="Z4" s="188"/>
      <c r="AA4" s="420"/>
      <c r="AB4" s="189"/>
      <c r="AC4" s="188"/>
      <c r="AD4" s="188"/>
      <c r="AE4" s="189">
        <f>R4-(U4+X4+AB4)</f>
        <v>53</v>
      </c>
      <c r="AF4" s="186">
        <f>S4</f>
        <v>1.5</v>
      </c>
      <c r="AG4" s="186">
        <f>AF4*AE4</f>
        <v>79.5</v>
      </c>
      <c r="AH4" s="251">
        <f>T4-(W4+Z4+AD4+AG4)</f>
        <v>0</v>
      </c>
    </row>
    <row r="5" spans="1:96" s="190" customFormat="1" ht="22.5" customHeight="1" x14ac:dyDescent="0.25">
      <c r="A5" s="50"/>
      <c r="B5" s="50"/>
      <c r="C5" s="184"/>
      <c r="D5" s="50"/>
      <c r="E5" s="50">
        <v>2</v>
      </c>
      <c r="F5" s="193" t="s">
        <v>90</v>
      </c>
      <c r="G5" s="191" t="s">
        <v>24</v>
      </c>
      <c r="H5" s="191" t="s">
        <v>93</v>
      </c>
      <c r="I5" s="191" t="s">
        <v>94</v>
      </c>
      <c r="J5" s="192">
        <v>46534</v>
      </c>
      <c r="K5" s="51">
        <v>30</v>
      </c>
      <c r="L5" s="186">
        <v>51</v>
      </c>
      <c r="M5" s="187">
        <v>1530</v>
      </c>
      <c r="N5" s="51"/>
      <c r="O5" s="186"/>
      <c r="P5" s="186"/>
      <c r="Q5" s="186"/>
      <c r="R5" s="51">
        <f>N5+K5</f>
        <v>30</v>
      </c>
      <c r="S5" s="186">
        <f>O5+L5</f>
        <v>51</v>
      </c>
      <c r="T5" s="186">
        <f>S5*R5</f>
        <v>1530</v>
      </c>
      <c r="U5" s="50"/>
      <c r="V5" s="186">
        <f>S5</f>
        <v>51</v>
      </c>
      <c r="W5" s="186">
        <f>V5*U5</f>
        <v>0</v>
      </c>
      <c r="X5" s="51"/>
      <c r="Y5" s="188"/>
      <c r="Z5" s="188"/>
      <c r="AA5" s="420"/>
      <c r="AB5" s="189"/>
      <c r="AC5" s="188"/>
      <c r="AD5" s="188"/>
      <c r="AE5" s="189">
        <f>R5-(U5+X5+AB5)</f>
        <v>30</v>
      </c>
      <c r="AF5" s="186">
        <f>S5</f>
        <v>51</v>
      </c>
      <c r="AG5" s="186">
        <f>AF5*AE5</f>
        <v>1530</v>
      </c>
      <c r="AH5" s="251">
        <f>T5-(W5+Z5+AD5+AG5)</f>
        <v>0</v>
      </c>
    </row>
    <row r="6" spans="1:96" s="190" customFormat="1" ht="17.25" customHeight="1" x14ac:dyDescent="0.25">
      <c r="A6" s="50"/>
      <c r="B6" s="50"/>
      <c r="C6" s="184"/>
      <c r="D6" s="50"/>
      <c r="E6" s="50">
        <v>3</v>
      </c>
      <c r="F6" s="193" t="s">
        <v>113</v>
      </c>
      <c r="G6" s="191" t="s">
        <v>20</v>
      </c>
      <c r="H6" s="50" t="s">
        <v>114</v>
      </c>
      <c r="I6" s="50">
        <v>338183</v>
      </c>
      <c r="J6" s="194">
        <v>46780</v>
      </c>
      <c r="K6" s="51">
        <v>276</v>
      </c>
      <c r="L6" s="186">
        <v>50</v>
      </c>
      <c r="M6" s="187">
        <v>13800</v>
      </c>
      <c r="N6" s="50"/>
      <c r="O6" s="186"/>
      <c r="P6" s="186"/>
      <c r="Q6" s="186"/>
      <c r="R6" s="51">
        <f>N6+K6</f>
        <v>276</v>
      </c>
      <c r="S6" s="186">
        <f>O6+L6</f>
        <v>50</v>
      </c>
      <c r="T6" s="186">
        <f>S6*R6</f>
        <v>13800</v>
      </c>
      <c r="U6" s="50"/>
      <c r="V6" s="186">
        <f>S6</f>
        <v>50</v>
      </c>
      <c r="W6" s="186">
        <f>V6*U6</f>
        <v>0</v>
      </c>
      <c r="X6" s="51"/>
      <c r="Y6" s="188"/>
      <c r="Z6" s="188"/>
      <c r="AA6" s="420"/>
      <c r="AB6" s="189"/>
      <c r="AC6" s="188"/>
      <c r="AD6" s="188"/>
      <c r="AE6" s="189">
        <f>R6-(U6+X6+AB6)</f>
        <v>276</v>
      </c>
      <c r="AF6" s="186">
        <f>S6</f>
        <v>50</v>
      </c>
      <c r="AG6" s="186">
        <f>AF6*AE6</f>
        <v>13800</v>
      </c>
      <c r="AH6" s="251">
        <f>T6-(W6+Z6+AD6+AG6)</f>
        <v>0</v>
      </c>
    </row>
    <row r="7" spans="1:96" s="190" customFormat="1" ht="22.5" customHeight="1" x14ac:dyDescent="0.25">
      <c r="A7" s="50"/>
      <c r="B7" s="50"/>
      <c r="C7" s="184"/>
      <c r="D7" s="50"/>
      <c r="E7" s="50"/>
      <c r="F7" s="195" t="s">
        <v>166</v>
      </c>
      <c r="G7" s="191"/>
      <c r="H7" s="50"/>
      <c r="I7" s="50"/>
      <c r="J7" s="194"/>
      <c r="K7" s="51">
        <v>0</v>
      </c>
      <c r="L7" s="186">
        <v>0</v>
      </c>
      <c r="M7" s="187">
        <v>0</v>
      </c>
      <c r="N7" s="50"/>
      <c r="O7" s="186"/>
      <c r="P7" s="186"/>
      <c r="Q7" s="186"/>
      <c r="R7" s="51">
        <f>N7+K7</f>
        <v>0</v>
      </c>
      <c r="S7" s="186">
        <f>O7+L7</f>
        <v>0</v>
      </c>
      <c r="T7" s="186">
        <f>S7*R7</f>
        <v>0</v>
      </c>
      <c r="U7" s="50"/>
      <c r="V7" s="186">
        <f>S7</f>
        <v>0</v>
      </c>
      <c r="W7" s="186">
        <f>V7*U7</f>
        <v>0</v>
      </c>
      <c r="X7" s="51"/>
      <c r="Y7" s="188"/>
      <c r="Z7" s="188"/>
      <c r="AA7" s="420"/>
      <c r="AB7" s="189"/>
      <c r="AC7" s="188"/>
      <c r="AD7" s="188"/>
      <c r="AE7" s="189">
        <f>R7-(U7+X7+AB7)</f>
        <v>0</v>
      </c>
      <c r="AF7" s="186">
        <f>S7</f>
        <v>0</v>
      </c>
      <c r="AG7" s="186">
        <f>AF7*AE7</f>
        <v>0</v>
      </c>
      <c r="AH7" s="251">
        <f>T7-(W7+Z7+AD7+AG7)</f>
        <v>0</v>
      </c>
    </row>
    <row r="8" spans="1:96" s="190" customFormat="1" ht="22.5" customHeight="1" x14ac:dyDescent="0.25">
      <c r="A8" s="50"/>
      <c r="B8" s="50"/>
      <c r="C8" s="184"/>
      <c r="D8" s="50"/>
      <c r="E8" s="50">
        <v>4</v>
      </c>
      <c r="F8" s="196" t="s">
        <v>169</v>
      </c>
      <c r="G8" s="191" t="s">
        <v>20</v>
      </c>
      <c r="H8" s="50" t="s">
        <v>170</v>
      </c>
      <c r="I8" s="50" t="s">
        <v>171</v>
      </c>
      <c r="J8" s="194">
        <v>45684</v>
      </c>
      <c r="K8" s="51">
        <v>275</v>
      </c>
      <c r="L8" s="186">
        <v>51.46</v>
      </c>
      <c r="M8" s="187">
        <v>14151.5</v>
      </c>
      <c r="N8" s="50"/>
      <c r="O8" s="186"/>
      <c r="P8" s="186"/>
      <c r="Q8" s="186"/>
      <c r="R8" s="51">
        <f>N8+K8</f>
        <v>275</v>
      </c>
      <c r="S8" s="186">
        <f>O8+L8</f>
        <v>51.46</v>
      </c>
      <c r="T8" s="186">
        <f>S8*R8</f>
        <v>14151.5</v>
      </c>
      <c r="U8" s="50">
        <v>116</v>
      </c>
      <c r="V8" s="186">
        <f>S8</f>
        <v>51.46</v>
      </c>
      <c r="W8" s="186">
        <f>V8*U8</f>
        <v>5969.36</v>
      </c>
      <c r="X8" s="51"/>
      <c r="Y8" s="188"/>
      <c r="Z8" s="188"/>
      <c r="AA8" s="420"/>
      <c r="AB8" s="189"/>
      <c r="AC8" s="188"/>
      <c r="AD8" s="188"/>
      <c r="AE8" s="189">
        <f>R8-(U8+X8+AB8)</f>
        <v>159</v>
      </c>
      <c r="AF8" s="186">
        <f>S8</f>
        <v>51.46</v>
      </c>
      <c r="AG8" s="186">
        <f>AF8*AE8</f>
        <v>8182.14</v>
      </c>
      <c r="AH8" s="251">
        <f>T8-(W8+Z8+AD8+AG8)</f>
        <v>0</v>
      </c>
    </row>
    <row r="9" spans="1:96" s="190" customFormat="1" ht="22.5" customHeight="1" x14ac:dyDescent="0.25">
      <c r="A9" s="50"/>
      <c r="B9" s="50"/>
      <c r="C9" s="184"/>
      <c r="D9" s="50"/>
      <c r="E9" s="50">
        <v>5</v>
      </c>
      <c r="F9" s="196" t="s">
        <v>181</v>
      </c>
      <c r="G9" s="191" t="s">
        <v>20</v>
      </c>
      <c r="H9" s="50" t="s">
        <v>182</v>
      </c>
      <c r="I9" s="50">
        <v>2408601</v>
      </c>
      <c r="J9" s="194">
        <v>45896</v>
      </c>
      <c r="K9" s="51">
        <v>26</v>
      </c>
      <c r="L9" s="186">
        <v>40</v>
      </c>
      <c r="M9" s="187">
        <v>1040</v>
      </c>
      <c r="N9" s="50"/>
      <c r="O9" s="186"/>
      <c r="P9" s="186"/>
      <c r="Q9" s="186"/>
      <c r="R9" s="51">
        <f>N9+K9</f>
        <v>26</v>
      </c>
      <c r="S9" s="186">
        <f>O9+L9</f>
        <v>40</v>
      </c>
      <c r="T9" s="186">
        <f>S9*R9</f>
        <v>1040</v>
      </c>
      <c r="U9" s="50"/>
      <c r="V9" s="186">
        <f>S9</f>
        <v>40</v>
      </c>
      <c r="W9" s="186">
        <f>V9*U9</f>
        <v>0</v>
      </c>
      <c r="X9" s="51"/>
      <c r="Y9" s="188"/>
      <c r="Z9" s="188"/>
      <c r="AA9" s="420"/>
      <c r="AB9" s="189"/>
      <c r="AC9" s="188"/>
      <c r="AD9" s="188"/>
      <c r="AE9" s="189">
        <f>R9-(U9+X9+AB9)</f>
        <v>26</v>
      </c>
      <c r="AF9" s="186">
        <f>S9</f>
        <v>40</v>
      </c>
      <c r="AG9" s="186">
        <f>AF9*AE9</f>
        <v>1040</v>
      </c>
      <c r="AH9" s="251">
        <f>T9-(W9+Z9+AD9+AG9)</f>
        <v>0</v>
      </c>
    </row>
    <row r="10" spans="1:96" s="190" customFormat="1" ht="17.25" customHeight="1" x14ac:dyDescent="0.25">
      <c r="A10" s="50"/>
      <c r="B10" s="50"/>
      <c r="C10" s="184"/>
      <c r="D10" s="50"/>
      <c r="E10" s="50"/>
      <c r="F10" s="183" t="s">
        <v>199</v>
      </c>
      <c r="G10" s="191"/>
      <c r="H10" s="50"/>
      <c r="I10" s="50"/>
      <c r="J10" s="194"/>
      <c r="K10" s="51">
        <v>0</v>
      </c>
      <c r="L10" s="186">
        <v>0</v>
      </c>
      <c r="M10" s="187">
        <v>0</v>
      </c>
      <c r="N10" s="50"/>
      <c r="O10" s="186"/>
      <c r="P10" s="186"/>
      <c r="Q10" s="186"/>
      <c r="R10" s="51">
        <f>N10+K10</f>
        <v>0</v>
      </c>
      <c r="S10" s="186">
        <f>O10+L10</f>
        <v>0</v>
      </c>
      <c r="T10" s="186">
        <f>S10*R10</f>
        <v>0</v>
      </c>
      <c r="U10" s="50"/>
      <c r="V10" s="186">
        <f>S10</f>
        <v>0</v>
      </c>
      <c r="W10" s="186">
        <f>V10*U10</f>
        <v>0</v>
      </c>
      <c r="X10" s="51"/>
      <c r="Y10" s="188"/>
      <c r="Z10" s="188"/>
      <c r="AA10" s="420"/>
      <c r="AB10" s="189"/>
      <c r="AC10" s="188"/>
      <c r="AD10" s="188"/>
      <c r="AE10" s="189">
        <f>R10-(U10+X10+AB10)</f>
        <v>0</v>
      </c>
      <c r="AF10" s="186">
        <f>S10</f>
        <v>0</v>
      </c>
      <c r="AG10" s="186">
        <f>AF10*AE10</f>
        <v>0</v>
      </c>
      <c r="AH10" s="251">
        <f>T10-(W10+Z10+AD10+AG10)</f>
        <v>0</v>
      </c>
    </row>
    <row r="11" spans="1:96" s="190" customFormat="1" ht="17.25" customHeight="1" x14ac:dyDescent="0.25">
      <c r="A11" s="50"/>
      <c r="B11" s="50"/>
      <c r="C11" s="184"/>
      <c r="D11" s="50"/>
      <c r="E11" s="50">
        <v>6</v>
      </c>
      <c r="F11" s="196" t="s">
        <v>210</v>
      </c>
      <c r="G11" s="191" t="s">
        <v>30</v>
      </c>
      <c r="H11" s="50" t="s">
        <v>211</v>
      </c>
      <c r="I11" s="50">
        <v>240602</v>
      </c>
      <c r="J11" s="194">
        <v>46565</v>
      </c>
      <c r="K11" s="51">
        <v>98</v>
      </c>
      <c r="L11" s="186">
        <v>22.78</v>
      </c>
      <c r="M11" s="187">
        <v>2232.44</v>
      </c>
      <c r="N11" s="50"/>
      <c r="O11" s="186"/>
      <c r="P11" s="186"/>
      <c r="Q11" s="186"/>
      <c r="R11" s="51">
        <f>N11+K11</f>
        <v>98</v>
      </c>
      <c r="S11" s="186">
        <f>O11+L11</f>
        <v>22.78</v>
      </c>
      <c r="T11" s="186">
        <f>S11*R11</f>
        <v>2232.44</v>
      </c>
      <c r="U11" s="50"/>
      <c r="V11" s="186">
        <f>S11</f>
        <v>22.78</v>
      </c>
      <c r="W11" s="186">
        <f>V11*U11</f>
        <v>0</v>
      </c>
      <c r="X11" s="51"/>
      <c r="Y11" s="188"/>
      <c r="Z11" s="188"/>
      <c r="AA11" s="420"/>
      <c r="AB11" s="189"/>
      <c r="AC11" s="188"/>
      <c r="AD11" s="188"/>
      <c r="AE11" s="189">
        <f>R11-(U11+X11+AB11)</f>
        <v>98</v>
      </c>
      <c r="AF11" s="186">
        <f>S11</f>
        <v>22.78</v>
      </c>
      <c r="AG11" s="186">
        <f>AF11*AE11</f>
        <v>2232.44</v>
      </c>
      <c r="AH11" s="251">
        <f>T11-(W11+Z11+AD11+AG11)</f>
        <v>0</v>
      </c>
    </row>
    <row r="12" spans="1:96" s="190" customFormat="1" ht="22.5" customHeight="1" x14ac:dyDescent="0.25">
      <c r="A12" s="50"/>
      <c r="B12" s="50"/>
      <c r="C12" s="184"/>
      <c r="D12" s="50"/>
      <c r="E12" s="50">
        <v>7</v>
      </c>
      <c r="F12" s="196" t="s">
        <v>68</v>
      </c>
      <c r="G12" s="191" t="s">
        <v>24</v>
      </c>
      <c r="H12" s="50" t="s">
        <v>70</v>
      </c>
      <c r="I12" s="50" t="s">
        <v>228</v>
      </c>
      <c r="J12" s="194">
        <v>45956</v>
      </c>
      <c r="K12" s="51">
        <v>1</v>
      </c>
      <c r="L12" s="186">
        <v>98</v>
      </c>
      <c r="M12" s="187">
        <v>98</v>
      </c>
      <c r="N12" s="50"/>
      <c r="O12" s="186"/>
      <c r="P12" s="186"/>
      <c r="Q12" s="186"/>
      <c r="R12" s="51">
        <f>N12+K12</f>
        <v>1</v>
      </c>
      <c r="S12" s="186">
        <f>O12+L12</f>
        <v>98</v>
      </c>
      <c r="T12" s="186">
        <f>S12*R12</f>
        <v>98</v>
      </c>
      <c r="U12" s="50">
        <v>1</v>
      </c>
      <c r="V12" s="186">
        <f>S12</f>
        <v>98</v>
      </c>
      <c r="W12" s="186">
        <f>V12*U12</f>
        <v>98</v>
      </c>
      <c r="X12" s="51"/>
      <c r="Y12" s="188"/>
      <c r="Z12" s="188"/>
      <c r="AA12" s="420"/>
      <c r="AB12" s="189"/>
      <c r="AC12" s="188"/>
      <c r="AD12" s="188"/>
      <c r="AE12" s="189">
        <f>R12-(U12+X12+AB12)</f>
        <v>0</v>
      </c>
      <c r="AF12" s="186">
        <f>S12</f>
        <v>98</v>
      </c>
      <c r="AG12" s="186">
        <f>AF12*AE12</f>
        <v>0</v>
      </c>
      <c r="AH12" s="251">
        <f>T12-(W12+Z12+AD12+AG12)</f>
        <v>0</v>
      </c>
    </row>
    <row r="13" spans="1:96" s="190" customFormat="1" ht="18.75" customHeight="1" x14ac:dyDescent="0.25">
      <c r="A13" s="50"/>
      <c r="B13" s="50"/>
      <c r="C13" s="184"/>
      <c r="D13" s="50"/>
      <c r="E13" s="50">
        <v>8</v>
      </c>
      <c r="F13" s="196" t="s">
        <v>83</v>
      </c>
      <c r="G13" s="191" t="s">
        <v>84</v>
      </c>
      <c r="H13" s="50" t="s">
        <v>81</v>
      </c>
      <c r="I13" s="50" t="s">
        <v>257</v>
      </c>
      <c r="J13" s="194">
        <v>45988</v>
      </c>
      <c r="K13" s="51">
        <v>8</v>
      </c>
      <c r="L13" s="186">
        <v>166</v>
      </c>
      <c r="M13" s="187">
        <v>1328</v>
      </c>
      <c r="N13" s="50"/>
      <c r="O13" s="186"/>
      <c r="P13" s="186"/>
      <c r="Q13" s="186"/>
      <c r="R13" s="51">
        <f>N13+K13</f>
        <v>8</v>
      </c>
      <c r="S13" s="186">
        <f>O13+L13</f>
        <v>166</v>
      </c>
      <c r="T13" s="186">
        <f>S13*R13</f>
        <v>1328</v>
      </c>
      <c r="U13" s="50"/>
      <c r="V13" s="186">
        <f>S13</f>
        <v>166</v>
      </c>
      <c r="W13" s="186">
        <f>V13*U13</f>
        <v>0</v>
      </c>
      <c r="X13" s="51"/>
      <c r="Y13" s="188"/>
      <c r="Z13" s="188"/>
      <c r="AA13" s="420"/>
      <c r="AB13" s="189"/>
      <c r="AC13" s="188"/>
      <c r="AD13" s="188"/>
      <c r="AE13" s="189">
        <f>R13-(U13+X13+AB13)</f>
        <v>8</v>
      </c>
      <c r="AF13" s="186">
        <f>S13</f>
        <v>166</v>
      </c>
      <c r="AG13" s="186">
        <f>AF13*AE13</f>
        <v>1328</v>
      </c>
      <c r="AH13" s="251">
        <f>T13-(W13+Z13+AD13+AG13)</f>
        <v>0</v>
      </c>
    </row>
    <row r="14" spans="1:96" s="190" customFormat="1" ht="18" customHeight="1" x14ac:dyDescent="0.25">
      <c r="D14" s="222"/>
      <c r="E14" s="51"/>
      <c r="F14" s="185"/>
      <c r="G14" s="51"/>
      <c r="H14" s="50"/>
      <c r="I14" s="50"/>
      <c r="J14" s="201"/>
      <c r="K14" s="51"/>
      <c r="L14" s="186"/>
      <c r="M14" s="236">
        <f>SUM(M4:M13)</f>
        <v>34304.44</v>
      </c>
      <c r="N14" s="236"/>
      <c r="O14" s="236"/>
      <c r="P14" s="236" t="e">
        <f>SUM(#REF!)</f>
        <v>#REF!</v>
      </c>
      <c r="Q14" s="236"/>
      <c r="R14" s="236"/>
      <c r="S14" s="236"/>
      <c r="T14" s="236">
        <f>SUM(T4:T13)</f>
        <v>34304.44</v>
      </c>
      <c r="U14" s="236"/>
      <c r="V14" s="236"/>
      <c r="W14" s="236">
        <f>SUM(W4:W13)</f>
        <v>6112.36</v>
      </c>
      <c r="X14" s="236"/>
      <c r="Y14" s="236"/>
      <c r="Z14" s="236" t="e">
        <f>SUM(#REF!)</f>
        <v>#REF!</v>
      </c>
      <c r="AA14" s="425"/>
      <c r="AB14" s="236"/>
      <c r="AC14" s="236"/>
      <c r="AD14" s="236"/>
      <c r="AE14" s="189"/>
      <c r="AF14" s="186"/>
      <c r="AG14" s="237">
        <f>SUM(AG4:AG13)</f>
        <v>28192.079999999998</v>
      </c>
      <c r="AH14" s="190" t="e">
        <f>T14-(W14+Z14+AD14+AG14)</f>
        <v>#REF!</v>
      </c>
    </row>
    <row r="15" spans="1:96" s="190" customFormat="1" ht="15" customHeight="1" x14ac:dyDescent="0.25">
      <c r="D15" s="222"/>
      <c r="E15" s="222"/>
      <c r="F15" s="230"/>
      <c r="G15" s="222"/>
      <c r="H15" s="231"/>
      <c r="I15" s="231"/>
      <c r="J15" s="232"/>
      <c r="K15" s="222"/>
      <c r="L15" s="233"/>
      <c r="M15" s="234"/>
      <c r="N15" s="231"/>
      <c r="O15" s="233"/>
      <c r="P15" s="233"/>
      <c r="Q15" s="233"/>
      <c r="R15" s="222"/>
      <c r="S15" s="233"/>
      <c r="T15" s="233"/>
      <c r="U15" s="222"/>
      <c r="V15" s="233"/>
      <c r="W15" s="233"/>
      <c r="X15" s="222"/>
      <c r="Y15" s="222"/>
      <c r="Z15" s="233"/>
      <c r="AA15" s="426"/>
      <c r="AB15" s="235"/>
      <c r="AC15" s="222"/>
      <c r="AD15" s="222"/>
      <c r="AE15" s="221"/>
      <c r="AF15" s="233"/>
      <c r="AG15" s="233"/>
    </row>
    <row r="16" spans="1:96" s="190" customFormat="1" ht="15" customHeight="1" x14ac:dyDescent="0.25">
      <c r="D16" s="222"/>
      <c r="E16" s="222"/>
      <c r="F16" s="230"/>
      <c r="G16" s="222"/>
      <c r="H16" s="231"/>
      <c r="I16" s="231"/>
      <c r="J16" s="232"/>
      <c r="K16" s="222"/>
      <c r="L16" s="233"/>
      <c r="M16" s="234"/>
      <c r="N16" s="231"/>
      <c r="O16" s="233"/>
      <c r="P16" s="233"/>
      <c r="Q16" s="233"/>
      <c r="R16" s="222"/>
      <c r="S16" s="233"/>
      <c r="T16" s="233"/>
      <c r="U16" s="222"/>
      <c r="V16" s="233"/>
      <c r="X16" s="222"/>
      <c r="Y16" s="222"/>
      <c r="Z16" s="222"/>
      <c r="AA16" s="426"/>
      <c r="AB16" s="235"/>
      <c r="AC16" s="222"/>
      <c r="AD16" s="222"/>
      <c r="AE16" s="221"/>
      <c r="AF16" s="233"/>
      <c r="AG16" s="233"/>
    </row>
    <row r="17" spans="1:96" s="190" customFormat="1" ht="1.5" customHeight="1" x14ac:dyDescent="0.25">
      <c r="D17" s="222"/>
      <c r="E17" s="222"/>
      <c r="F17" s="230"/>
      <c r="G17" s="222"/>
      <c r="H17" s="231"/>
      <c r="I17" s="231"/>
      <c r="J17" s="232"/>
      <c r="K17" s="222"/>
      <c r="L17" s="233"/>
      <c r="M17" s="234"/>
      <c r="N17" s="231"/>
      <c r="O17" s="233"/>
      <c r="P17" s="233"/>
      <c r="Q17" s="233"/>
      <c r="R17" s="222"/>
      <c r="S17" s="233"/>
      <c r="T17" s="233"/>
      <c r="U17" s="222"/>
      <c r="V17" s="233"/>
      <c r="W17" s="233"/>
      <c r="X17" s="222"/>
      <c r="Y17" s="222"/>
      <c r="Z17" s="222"/>
      <c r="AA17" s="426"/>
      <c r="AB17" s="235"/>
      <c r="AC17" s="222"/>
      <c r="AD17" s="222"/>
      <c r="AE17" s="221"/>
      <c r="AF17" s="233"/>
    </row>
    <row r="18" spans="1:96" s="190" customFormat="1" ht="15" customHeight="1" x14ac:dyDescent="0.2">
      <c r="D18" s="222"/>
      <c r="E18" s="222"/>
      <c r="F18" s="230"/>
      <c r="G18" s="222"/>
      <c r="H18" s="231"/>
      <c r="I18" s="231"/>
      <c r="J18" s="232"/>
      <c r="K18" s="222"/>
      <c r="L18" s="233"/>
      <c r="M18" s="234"/>
      <c r="N18" s="231"/>
      <c r="O18" s="233"/>
      <c r="P18" s="233"/>
      <c r="Q18" s="233"/>
      <c r="R18" s="222"/>
      <c r="S18" s="220" t="s">
        <v>566</v>
      </c>
      <c r="T18" s="220"/>
      <c r="U18" s="220"/>
      <c r="V18" s="220"/>
      <c r="W18" s="221"/>
      <c r="X18" s="222"/>
      <c r="Y18" s="222"/>
      <c r="Z18" s="222"/>
      <c r="AA18" s="427" t="s">
        <v>567</v>
      </c>
      <c r="AB18" s="223"/>
      <c r="AC18" s="224"/>
      <c r="AD18" s="225"/>
      <c r="AE18" s="224"/>
      <c r="AF18" s="226"/>
      <c r="AG18" s="233"/>
    </row>
    <row r="19" spans="1:96" s="190" customFormat="1" ht="15" customHeight="1" x14ac:dyDescent="0.2">
      <c r="D19" s="222"/>
      <c r="E19" s="222"/>
      <c r="F19" s="401"/>
      <c r="G19" s="402"/>
      <c r="H19" s="402"/>
      <c r="I19" s="403"/>
      <c r="J19" s="404"/>
      <c r="K19" s="405"/>
      <c r="L19" s="405"/>
      <c r="M19" s="408"/>
      <c r="N19" s="234"/>
      <c r="O19" s="231"/>
      <c r="P19" s="233"/>
      <c r="Q19" s="233"/>
      <c r="R19" s="233"/>
      <c r="S19" s="222"/>
      <c r="T19" s="220"/>
      <c r="U19" s="220"/>
      <c r="V19" s="220"/>
      <c r="W19" s="220"/>
      <c r="X19" s="221"/>
      <c r="Y19" s="222"/>
      <c r="Z19" s="222"/>
      <c r="AA19" s="426"/>
      <c r="AB19" s="220"/>
      <c r="AC19" s="224"/>
      <c r="AD19" s="224"/>
      <c r="AE19" s="225"/>
      <c r="AF19" s="224"/>
      <c r="AG19" s="224"/>
    </row>
    <row r="20" spans="1:96" s="190" customFormat="1" ht="15" customHeight="1" x14ac:dyDescent="0.2">
      <c r="D20" s="222"/>
      <c r="E20" s="222"/>
      <c r="F20" s="401"/>
      <c r="G20" s="402"/>
      <c r="H20" s="402"/>
      <c r="I20" s="403"/>
      <c r="J20" s="404"/>
      <c r="K20" s="405"/>
      <c r="L20" s="405"/>
      <c r="M20" s="408"/>
      <c r="N20" s="234"/>
      <c r="O20" s="231"/>
      <c r="P20" s="233"/>
      <c r="Q20" s="233"/>
      <c r="R20" s="233"/>
      <c r="S20" s="222"/>
      <c r="T20" s="220"/>
      <c r="U20" s="220"/>
      <c r="V20" s="220"/>
      <c r="W20" s="220"/>
      <c r="X20" s="221"/>
      <c r="Y20" s="222"/>
      <c r="Z20" s="222"/>
      <c r="AA20" s="426"/>
      <c r="AB20" s="220"/>
      <c r="AC20" s="224"/>
      <c r="AD20" s="224"/>
      <c r="AE20" s="225"/>
      <c r="AF20" s="224"/>
      <c r="AG20" s="224"/>
    </row>
    <row r="21" spans="1:96" s="190" customFormat="1" ht="15" customHeight="1" x14ac:dyDescent="0.2">
      <c r="D21" s="222"/>
      <c r="E21" s="401"/>
      <c r="F21" s="402"/>
      <c r="G21" s="402"/>
      <c r="H21" s="403"/>
      <c r="I21" s="404"/>
      <c r="J21" s="405"/>
      <c r="K21" s="405"/>
      <c r="L21" s="408"/>
      <c r="M21" s="234"/>
      <c r="N21" s="231"/>
      <c r="O21" s="233"/>
      <c r="P21" s="233"/>
      <c r="Q21" s="233"/>
      <c r="R21" s="222"/>
      <c r="S21" s="224"/>
      <c r="T21" s="224"/>
      <c r="U21" s="224"/>
      <c r="V21" s="433"/>
      <c r="W21" s="434" t="s">
        <v>569</v>
      </c>
      <c r="X21" s="434"/>
      <c r="Y21" s="434"/>
      <c r="Z21" s="434"/>
      <c r="AA21" s="435"/>
      <c r="AB21" s="434"/>
      <c r="AC21" s="436"/>
      <c r="AD21" s="437"/>
      <c r="AE21" s="437"/>
      <c r="AF21" s="434" t="s">
        <v>570</v>
      </c>
      <c r="AG21" s="438"/>
    </row>
    <row r="22" spans="1:96" s="190" customFormat="1" ht="15" customHeight="1" x14ac:dyDescent="0.2">
      <c r="A22" s="184"/>
      <c r="B22" s="184"/>
      <c r="C22" s="184"/>
      <c r="D22" s="51"/>
      <c r="E22" s="401"/>
      <c r="F22" s="402"/>
      <c r="G22" s="402"/>
      <c r="H22" s="403"/>
      <c r="I22" s="404"/>
      <c r="J22" s="405"/>
      <c r="K22" s="405"/>
      <c r="L22" s="408"/>
      <c r="M22" s="234"/>
      <c r="N22" s="231"/>
      <c r="O22" s="233"/>
      <c r="P22" s="233"/>
      <c r="Q22" s="233"/>
      <c r="R22" s="222"/>
      <c r="S22" s="224"/>
      <c r="T22" s="224"/>
      <c r="U22" s="224"/>
      <c r="V22" s="433"/>
      <c r="W22" s="434" t="s">
        <v>571</v>
      </c>
      <c r="X22" s="434"/>
      <c r="Y22" s="434"/>
      <c r="Z22" s="434"/>
      <c r="AA22" s="435"/>
      <c r="AB22" s="434"/>
      <c r="AC22" s="436"/>
      <c r="AD22" s="437"/>
      <c r="AE22" s="437"/>
      <c r="AF22" s="434" t="s">
        <v>572</v>
      </c>
      <c r="AG22" s="438"/>
    </row>
    <row r="23" spans="1:96" s="190" customFormat="1" ht="15" customHeight="1" x14ac:dyDescent="0.2">
      <c r="A23" s="184"/>
      <c r="B23" s="184"/>
      <c r="C23" s="184"/>
      <c r="D23" s="51"/>
      <c r="E23" s="401"/>
      <c r="F23" s="402"/>
      <c r="G23" s="402"/>
      <c r="H23" s="403"/>
      <c r="I23" s="404"/>
      <c r="J23" s="405"/>
      <c r="K23" s="405"/>
      <c r="L23" s="408"/>
      <c r="M23" s="234"/>
      <c r="N23" s="231"/>
      <c r="O23" s="233"/>
      <c r="P23" s="233"/>
      <c r="Q23" s="233"/>
      <c r="R23" s="222"/>
      <c r="S23" s="233"/>
      <c r="T23" s="233"/>
      <c r="U23" s="222"/>
      <c r="V23" s="233"/>
      <c r="W23" s="233"/>
      <c r="X23" s="222"/>
      <c r="Y23" s="222"/>
      <c r="Z23" s="222"/>
      <c r="AA23" s="426"/>
      <c r="AB23" s="235"/>
      <c r="AC23" s="222"/>
      <c r="AD23" s="222"/>
      <c r="AE23" s="221"/>
      <c r="AF23" s="233"/>
      <c r="AG23" s="233"/>
    </row>
    <row r="24" spans="1:96" s="190" customFormat="1" ht="15" customHeight="1" x14ac:dyDescent="0.2">
      <c r="A24" s="184"/>
      <c r="B24" s="184"/>
      <c r="C24" s="184"/>
      <c r="D24" s="51"/>
      <c r="E24" s="401"/>
      <c r="F24" s="402"/>
      <c r="G24" s="402"/>
      <c r="H24" s="403"/>
      <c r="I24" s="404"/>
      <c r="J24" s="405"/>
      <c r="K24" s="405"/>
      <c r="L24" s="408"/>
      <c r="M24" s="234"/>
      <c r="N24" s="231"/>
      <c r="O24" s="233"/>
      <c r="P24" s="233"/>
      <c r="Q24" s="233"/>
      <c r="R24" s="222"/>
      <c r="S24" s="233"/>
      <c r="T24" s="233"/>
      <c r="U24" s="222"/>
      <c r="V24" s="233"/>
      <c r="W24" s="233"/>
      <c r="X24" s="222"/>
      <c r="Y24" s="222"/>
      <c r="Z24" s="222"/>
      <c r="AA24" s="426"/>
      <c r="AB24" s="235"/>
      <c r="AC24" s="222"/>
      <c r="AD24" s="222"/>
      <c r="AE24" s="221"/>
      <c r="AF24" s="233"/>
      <c r="AG24" s="233"/>
    </row>
    <row r="25" spans="1:96" s="190" customFormat="1" ht="15" customHeight="1" x14ac:dyDescent="0.2">
      <c r="A25" s="184"/>
      <c r="B25" s="184"/>
      <c r="C25" s="184"/>
      <c r="D25" s="51"/>
      <c r="E25" s="401"/>
      <c r="F25" s="402"/>
      <c r="G25" s="402"/>
      <c r="H25" s="403"/>
      <c r="I25" s="404"/>
      <c r="J25" s="405"/>
      <c r="K25" s="405"/>
      <c r="L25" s="408"/>
      <c r="M25" s="234"/>
      <c r="N25" s="231"/>
      <c r="O25" s="233"/>
      <c r="P25" s="233"/>
      <c r="Q25" s="233"/>
      <c r="R25" s="222"/>
      <c r="S25" s="233"/>
      <c r="T25" s="233"/>
      <c r="U25" s="222"/>
      <c r="V25" s="233"/>
      <c r="W25" s="233"/>
      <c r="X25" s="222"/>
      <c r="Y25" s="222"/>
      <c r="Z25" s="222"/>
      <c r="AA25" s="426"/>
      <c r="AB25" s="235"/>
      <c r="AC25" s="222"/>
      <c r="AD25" s="222"/>
      <c r="AE25" s="221"/>
      <c r="AF25" s="233"/>
      <c r="AG25" s="233"/>
    </row>
    <row r="26" spans="1:96" s="106" customFormat="1" ht="15.75" customHeight="1" x14ac:dyDescent="0.25">
      <c r="A26" s="101"/>
      <c r="B26" s="101"/>
      <c r="C26" s="101"/>
      <c r="D26" s="102"/>
      <c r="E26" s="102"/>
      <c r="F26" s="103"/>
      <c r="G26" s="151"/>
      <c r="H26" s="128"/>
      <c r="I26" s="129"/>
      <c r="J26" s="130"/>
      <c r="K26" s="105"/>
      <c r="L26" s="131"/>
      <c r="M26" s="172"/>
      <c r="O26" s="108"/>
      <c r="P26" s="108"/>
      <c r="Q26" s="108"/>
      <c r="S26" s="108"/>
      <c r="T26" s="108"/>
      <c r="V26" s="108"/>
      <c r="W26" s="108"/>
      <c r="AA26" s="105"/>
      <c r="AB26" s="138"/>
      <c r="AF26" s="108"/>
      <c r="AG26" s="108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</row>
    <row r="27" spans="1:96" s="106" customFormat="1" ht="15.75" customHeight="1" x14ac:dyDescent="0.25">
      <c r="A27" s="101"/>
      <c r="B27" s="101"/>
      <c r="C27" s="101"/>
      <c r="D27" s="102"/>
      <c r="E27" s="102"/>
      <c r="F27" s="103"/>
      <c r="G27" s="151"/>
      <c r="H27" s="128"/>
      <c r="I27" s="129"/>
      <c r="J27" s="130"/>
      <c r="K27" s="105"/>
      <c r="L27" s="131"/>
      <c r="M27" s="172"/>
      <c r="O27" s="108"/>
      <c r="P27" s="108"/>
      <c r="Q27" s="108"/>
      <c r="S27" s="108"/>
      <c r="T27" s="108"/>
      <c r="V27" s="108"/>
      <c r="W27" s="108"/>
      <c r="AA27" s="105"/>
      <c r="AB27" s="138"/>
      <c r="AF27" s="108"/>
      <c r="AG27" s="108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</row>
    <row r="28" spans="1:96" s="106" customFormat="1" ht="15.75" customHeight="1" x14ac:dyDescent="0.25">
      <c r="A28" s="101"/>
      <c r="B28" s="101"/>
      <c r="C28" s="101"/>
      <c r="D28" s="102"/>
      <c r="E28" s="102"/>
      <c r="F28" s="103"/>
      <c r="G28" s="151"/>
      <c r="H28" s="128"/>
      <c r="I28" s="129"/>
      <c r="J28" s="130"/>
      <c r="K28" s="105"/>
      <c r="L28" s="131"/>
      <c r="M28" s="172"/>
      <c r="O28" s="108"/>
      <c r="P28" s="108"/>
      <c r="Q28" s="108"/>
      <c r="S28" s="108"/>
      <c r="T28" s="108"/>
      <c r="V28" s="108"/>
      <c r="W28" s="108"/>
      <c r="AA28" s="105"/>
      <c r="AB28" s="138"/>
      <c r="AF28" s="108"/>
      <c r="AG28" s="108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</row>
    <row r="29" spans="1:96" s="106" customFormat="1" ht="15.75" customHeight="1" x14ac:dyDescent="0.25">
      <c r="A29" s="101"/>
      <c r="B29" s="101"/>
      <c r="C29" s="101"/>
      <c r="D29" s="102"/>
      <c r="E29" s="102"/>
      <c r="F29" s="103"/>
      <c r="G29" s="151"/>
      <c r="H29" s="128"/>
      <c r="I29" s="129"/>
      <c r="J29" s="130"/>
      <c r="K29" s="105"/>
      <c r="L29" s="131"/>
      <c r="M29" s="172"/>
      <c r="O29" s="108"/>
      <c r="P29" s="108"/>
      <c r="Q29" s="108"/>
      <c r="S29" s="108"/>
      <c r="T29" s="108"/>
      <c r="V29" s="108"/>
      <c r="W29" s="108"/>
      <c r="AA29" s="105"/>
      <c r="AB29" s="138"/>
      <c r="AF29" s="108"/>
      <c r="AG29" s="108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/>
    </row>
    <row r="30" spans="1:96" s="106" customFormat="1" ht="15.75" customHeight="1" x14ac:dyDescent="0.25">
      <c r="A30" s="101"/>
      <c r="B30" s="101"/>
      <c r="C30" s="101"/>
      <c r="D30" s="102"/>
      <c r="E30" s="102"/>
      <c r="F30" s="103"/>
      <c r="G30" s="151"/>
      <c r="H30" s="128"/>
      <c r="I30" s="129"/>
      <c r="J30" s="130"/>
      <c r="K30" s="105"/>
      <c r="L30" s="131"/>
      <c r="M30" s="172"/>
      <c r="O30" s="108"/>
      <c r="P30" s="108"/>
      <c r="Q30" s="108"/>
      <c r="S30" s="108"/>
      <c r="T30" s="108"/>
      <c r="V30" s="108"/>
      <c r="W30" s="108"/>
      <c r="AA30" s="105"/>
      <c r="AB30" s="138"/>
      <c r="AF30" s="108"/>
      <c r="AG30" s="108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/>
    </row>
    <row r="31" spans="1:96" s="106" customFormat="1" ht="15.75" customHeight="1" x14ac:dyDescent="0.25">
      <c r="A31" s="101"/>
      <c r="B31" s="101"/>
      <c r="C31" s="101"/>
      <c r="D31" s="102"/>
      <c r="E31" s="102"/>
      <c r="F31" s="103"/>
      <c r="G31" s="151"/>
      <c r="H31" s="128"/>
      <c r="I31" s="129"/>
      <c r="J31" s="130"/>
      <c r="K31" s="105"/>
      <c r="L31" s="131"/>
      <c r="M31" s="172"/>
      <c r="O31" s="108"/>
      <c r="P31" s="108"/>
      <c r="Q31" s="108"/>
      <c r="S31" s="108"/>
      <c r="T31" s="108"/>
      <c r="V31" s="108"/>
      <c r="W31" s="108"/>
      <c r="AA31" s="105"/>
      <c r="AB31" s="138"/>
      <c r="AF31" s="108"/>
      <c r="AG31" s="108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/>
    </row>
    <row r="32" spans="1:96" s="106" customFormat="1" ht="15.75" customHeight="1" x14ac:dyDescent="0.25">
      <c r="A32" s="101"/>
      <c r="B32" s="101"/>
      <c r="C32" s="101"/>
      <c r="D32" s="102"/>
      <c r="E32" s="102"/>
      <c r="F32" s="103"/>
      <c r="G32" s="151"/>
      <c r="H32" s="128"/>
      <c r="I32" s="129"/>
      <c r="J32" s="130"/>
      <c r="K32" s="105"/>
      <c r="L32" s="131"/>
      <c r="M32" s="172"/>
      <c r="O32" s="108"/>
      <c r="P32" s="108"/>
      <c r="Q32" s="108"/>
      <c r="S32" s="108"/>
      <c r="T32" s="108"/>
      <c r="V32" s="108"/>
      <c r="W32" s="108"/>
      <c r="AA32" s="105"/>
      <c r="AB32" s="138"/>
      <c r="AF32" s="108"/>
      <c r="AG32" s="108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11"/>
    </row>
    <row r="33" spans="1:96" s="106" customFormat="1" ht="15.75" customHeight="1" x14ac:dyDescent="0.25">
      <c r="A33" s="101"/>
      <c r="B33" s="101"/>
      <c r="C33" s="101"/>
      <c r="D33" s="102"/>
      <c r="E33" s="102"/>
      <c r="F33" s="103"/>
      <c r="G33" s="151"/>
      <c r="H33" s="128"/>
      <c r="I33" s="129"/>
      <c r="J33" s="130"/>
      <c r="K33" s="105"/>
      <c r="L33" s="131"/>
      <c r="M33" s="172"/>
      <c r="O33" s="108"/>
      <c r="P33" s="108"/>
      <c r="Q33" s="108"/>
      <c r="S33" s="108"/>
      <c r="T33" s="108"/>
      <c r="V33" s="108"/>
      <c r="W33" s="108"/>
      <c r="AA33" s="105"/>
      <c r="AB33" s="138"/>
      <c r="AF33" s="108"/>
      <c r="AG33" s="108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</row>
    <row r="34" spans="1:96" s="106" customFormat="1" ht="15.75" customHeight="1" x14ac:dyDescent="0.25">
      <c r="A34" s="101"/>
      <c r="B34" s="101"/>
      <c r="C34" s="101"/>
      <c r="D34" s="102"/>
      <c r="E34" s="102"/>
      <c r="F34" s="103"/>
      <c r="G34" s="151"/>
      <c r="H34" s="128"/>
      <c r="I34" s="129"/>
      <c r="J34" s="130"/>
      <c r="K34" s="105"/>
      <c r="L34" s="131"/>
      <c r="M34" s="172"/>
      <c r="O34" s="108"/>
      <c r="P34" s="108"/>
      <c r="Q34" s="108"/>
      <c r="S34" s="108"/>
      <c r="T34" s="108"/>
      <c r="V34" s="108"/>
      <c r="W34" s="108"/>
      <c r="AA34" s="105"/>
      <c r="AB34" s="138"/>
      <c r="AF34" s="108"/>
      <c r="AG34" s="108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</row>
    <row r="35" spans="1:96" s="106" customFormat="1" ht="15.75" customHeight="1" x14ac:dyDescent="0.25">
      <c r="A35" s="101"/>
      <c r="B35" s="101"/>
      <c r="C35" s="101"/>
      <c r="D35" s="102"/>
      <c r="E35" s="102"/>
      <c r="F35" s="103"/>
      <c r="G35" s="151"/>
      <c r="H35" s="128"/>
      <c r="I35" s="129"/>
      <c r="J35" s="130"/>
      <c r="K35" s="105"/>
      <c r="L35" s="131"/>
      <c r="M35" s="172"/>
      <c r="O35" s="108"/>
      <c r="P35" s="108"/>
      <c r="Q35" s="108"/>
      <c r="S35" s="108"/>
      <c r="T35" s="108"/>
      <c r="V35" s="108"/>
      <c r="W35" s="108"/>
      <c r="AA35" s="105"/>
      <c r="AB35" s="138"/>
      <c r="AF35" s="108"/>
      <c r="AG35" s="108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</row>
    <row r="36" spans="1:96" s="106" customFormat="1" ht="15.75" customHeight="1" x14ac:dyDescent="0.25">
      <c r="A36" s="101"/>
      <c r="B36" s="101"/>
      <c r="C36" s="101"/>
      <c r="D36" s="102"/>
      <c r="E36" s="102"/>
      <c r="F36" s="103"/>
      <c r="G36" s="151"/>
      <c r="H36" s="128"/>
      <c r="I36" s="129"/>
      <c r="J36" s="130"/>
      <c r="K36" s="105"/>
      <c r="L36" s="131"/>
      <c r="M36" s="172"/>
      <c r="O36" s="108"/>
      <c r="P36" s="108"/>
      <c r="Q36" s="108"/>
      <c r="S36" s="108"/>
      <c r="T36" s="108"/>
      <c r="V36" s="108"/>
      <c r="W36" s="108"/>
      <c r="AA36" s="105"/>
      <c r="AB36" s="138"/>
      <c r="AF36" s="108"/>
      <c r="AG36" s="108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</row>
    <row r="37" spans="1:96" s="106" customFormat="1" ht="15.75" customHeight="1" x14ac:dyDescent="0.25">
      <c r="A37" s="101"/>
      <c r="B37" s="101"/>
      <c r="C37" s="101"/>
      <c r="D37" s="102"/>
      <c r="E37" s="102"/>
      <c r="F37" s="103"/>
      <c r="G37" s="151"/>
      <c r="H37" s="128"/>
      <c r="I37" s="129"/>
      <c r="J37" s="130"/>
      <c r="K37" s="105"/>
      <c r="L37" s="131"/>
      <c r="M37" s="172"/>
      <c r="O37" s="108"/>
      <c r="P37" s="108"/>
      <c r="Q37" s="108"/>
      <c r="S37" s="108"/>
      <c r="T37" s="108"/>
      <c r="V37" s="108"/>
      <c r="W37" s="108"/>
      <c r="AA37" s="105"/>
      <c r="AB37" s="138"/>
      <c r="AF37" s="108"/>
      <c r="AG37" s="108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</row>
    <row r="38" spans="1:96" s="106" customFormat="1" ht="15.75" customHeight="1" x14ac:dyDescent="0.25">
      <c r="A38" s="101"/>
      <c r="B38" s="101"/>
      <c r="C38" s="101"/>
      <c r="D38" s="102"/>
      <c r="E38" s="102"/>
      <c r="F38" s="103"/>
      <c r="G38" s="151"/>
      <c r="H38" s="128"/>
      <c r="I38" s="129"/>
      <c r="J38" s="130"/>
      <c r="K38" s="105"/>
      <c r="L38" s="131"/>
      <c r="M38" s="172"/>
      <c r="O38" s="108"/>
      <c r="P38" s="108"/>
      <c r="Q38" s="108"/>
      <c r="S38" s="108"/>
      <c r="T38" s="108"/>
      <c r="V38" s="108"/>
      <c r="W38" s="108"/>
      <c r="AA38" s="105"/>
      <c r="AB38" s="138"/>
      <c r="AF38" s="108"/>
      <c r="AG38" s="108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</row>
    <row r="39" spans="1:96" s="106" customFormat="1" ht="15.75" customHeight="1" x14ac:dyDescent="0.25">
      <c r="A39" s="101"/>
      <c r="B39" s="101"/>
      <c r="C39" s="101"/>
      <c r="D39" s="102"/>
      <c r="E39" s="102"/>
      <c r="F39" s="103"/>
      <c r="G39" s="151"/>
      <c r="H39" s="128"/>
      <c r="I39" s="129"/>
      <c r="J39" s="130"/>
      <c r="K39" s="105"/>
      <c r="L39" s="131"/>
      <c r="M39" s="172"/>
      <c r="O39" s="108"/>
      <c r="P39" s="108"/>
      <c r="Q39" s="108"/>
      <c r="S39" s="108"/>
      <c r="T39" s="108"/>
      <c r="V39" s="108"/>
      <c r="W39" s="108"/>
      <c r="AA39" s="105"/>
      <c r="AB39" s="138"/>
      <c r="AF39" s="108"/>
      <c r="AG39" s="108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/>
    </row>
    <row r="40" spans="1:96" s="106" customFormat="1" ht="15.75" customHeight="1" x14ac:dyDescent="0.25">
      <c r="A40" s="101"/>
      <c r="B40" s="101"/>
      <c r="C40" s="101"/>
      <c r="D40" s="102"/>
      <c r="E40" s="102"/>
      <c r="F40" s="103"/>
      <c r="G40" s="151"/>
      <c r="H40" s="128"/>
      <c r="I40" s="129"/>
      <c r="J40" s="130"/>
      <c r="K40" s="105"/>
      <c r="L40" s="131"/>
      <c r="M40" s="172"/>
      <c r="O40" s="108"/>
      <c r="P40" s="108"/>
      <c r="Q40" s="108"/>
      <c r="S40" s="108"/>
      <c r="T40" s="108"/>
      <c r="V40" s="108"/>
      <c r="W40" s="108"/>
      <c r="AA40" s="105"/>
      <c r="AB40" s="138"/>
      <c r="AF40" s="108"/>
      <c r="AG40" s="108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</row>
    <row r="41" spans="1:96" s="106" customFormat="1" ht="15.75" customHeight="1" x14ac:dyDescent="0.25">
      <c r="A41" s="101"/>
      <c r="B41" s="101"/>
      <c r="C41" s="101"/>
      <c r="D41" s="102"/>
      <c r="E41" s="102"/>
      <c r="F41" s="103"/>
      <c r="G41" s="151"/>
      <c r="H41" s="128"/>
      <c r="I41" s="129"/>
      <c r="J41" s="130"/>
      <c r="K41" s="105"/>
      <c r="L41" s="131"/>
      <c r="M41" s="172"/>
      <c r="O41" s="108"/>
      <c r="P41" s="108"/>
      <c r="Q41" s="108"/>
      <c r="S41" s="108"/>
      <c r="T41" s="108"/>
      <c r="V41" s="108"/>
      <c r="W41" s="108"/>
      <c r="AA41" s="105"/>
      <c r="AB41" s="138"/>
      <c r="AF41" s="108"/>
      <c r="AG41" s="108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</row>
    <row r="42" spans="1:96" s="106" customFormat="1" ht="15.75" customHeight="1" x14ac:dyDescent="0.25">
      <c r="A42" s="101"/>
      <c r="B42" s="101"/>
      <c r="C42" s="101"/>
      <c r="D42" s="102"/>
      <c r="E42" s="102"/>
      <c r="F42" s="103"/>
      <c r="G42" s="151"/>
      <c r="H42" s="128"/>
      <c r="I42" s="129"/>
      <c r="J42" s="130"/>
      <c r="K42" s="105"/>
      <c r="L42" s="131"/>
      <c r="M42" s="172"/>
      <c r="O42" s="108"/>
      <c r="P42" s="108"/>
      <c r="Q42" s="108"/>
      <c r="S42" s="108"/>
      <c r="T42" s="108"/>
      <c r="V42" s="108"/>
      <c r="W42" s="108"/>
      <c r="AA42" s="105"/>
      <c r="AB42" s="138"/>
      <c r="AF42" s="108"/>
      <c r="AG42" s="108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</row>
    <row r="43" spans="1:96" s="106" customFormat="1" ht="15.75" customHeight="1" x14ac:dyDescent="0.25">
      <c r="A43" s="101"/>
      <c r="B43" s="101"/>
      <c r="C43" s="101"/>
      <c r="D43" s="102"/>
      <c r="E43" s="102"/>
      <c r="F43" s="103"/>
      <c r="G43" s="151"/>
      <c r="H43" s="128"/>
      <c r="I43" s="129"/>
      <c r="J43" s="130"/>
      <c r="K43" s="105"/>
      <c r="L43" s="131"/>
      <c r="M43" s="172"/>
      <c r="O43" s="108"/>
      <c r="P43" s="108"/>
      <c r="Q43" s="108"/>
      <c r="S43" s="108"/>
      <c r="T43" s="108"/>
      <c r="V43" s="108"/>
      <c r="W43" s="108"/>
      <c r="AA43" s="105"/>
      <c r="AB43" s="138"/>
      <c r="AF43" s="108"/>
      <c r="AG43" s="108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</row>
    <row r="44" spans="1:96" s="106" customFormat="1" ht="15.75" customHeight="1" x14ac:dyDescent="0.25">
      <c r="A44" s="101"/>
      <c r="B44" s="101"/>
      <c r="C44" s="101"/>
      <c r="D44" s="102"/>
      <c r="E44" s="102"/>
      <c r="F44" s="103"/>
      <c r="G44" s="151"/>
      <c r="H44" s="128"/>
      <c r="I44" s="129"/>
      <c r="J44" s="130"/>
      <c r="K44" s="105"/>
      <c r="L44" s="131"/>
      <c r="M44" s="172"/>
      <c r="O44" s="108"/>
      <c r="P44" s="108"/>
      <c r="Q44" s="108"/>
      <c r="S44" s="108"/>
      <c r="T44" s="108"/>
      <c r="V44" s="108"/>
      <c r="W44" s="108"/>
      <c r="AA44" s="105"/>
      <c r="AB44" s="138"/>
      <c r="AF44" s="108"/>
      <c r="AG44" s="108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</row>
    <row r="45" spans="1:96" s="106" customFormat="1" ht="15.75" customHeight="1" x14ac:dyDescent="0.25">
      <c r="A45" s="101"/>
      <c r="B45" s="101"/>
      <c r="C45" s="101"/>
      <c r="D45" s="102"/>
      <c r="E45" s="102"/>
      <c r="F45" s="103"/>
      <c r="G45" s="151"/>
      <c r="H45" s="128"/>
      <c r="I45" s="129"/>
      <c r="J45" s="130"/>
      <c r="K45" s="105"/>
      <c r="L45" s="131"/>
      <c r="M45" s="172"/>
      <c r="O45" s="108"/>
      <c r="P45" s="108"/>
      <c r="Q45" s="108"/>
      <c r="S45" s="108"/>
      <c r="T45" s="108"/>
      <c r="V45" s="108"/>
      <c r="W45" s="108"/>
      <c r="AA45" s="105"/>
      <c r="AB45" s="138"/>
      <c r="AF45" s="108"/>
      <c r="AG45" s="108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</row>
    <row r="46" spans="1:96" s="106" customFormat="1" ht="15.75" customHeight="1" x14ac:dyDescent="0.25">
      <c r="A46" s="101"/>
      <c r="B46" s="101"/>
      <c r="C46" s="101"/>
      <c r="D46" s="102"/>
      <c r="E46" s="102"/>
      <c r="F46" s="103"/>
      <c r="G46" s="151"/>
      <c r="H46" s="128"/>
      <c r="I46" s="129"/>
      <c r="J46" s="130"/>
      <c r="K46" s="105"/>
      <c r="L46" s="131"/>
      <c r="M46" s="172"/>
      <c r="O46" s="108"/>
      <c r="P46" s="108"/>
      <c r="Q46" s="108"/>
      <c r="S46" s="108"/>
      <c r="T46" s="108"/>
      <c r="V46" s="108"/>
      <c r="W46" s="108"/>
      <c r="AA46" s="105"/>
      <c r="AB46" s="138"/>
      <c r="AF46" s="108"/>
      <c r="AG46" s="108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</row>
    <row r="47" spans="1:96" s="106" customFormat="1" ht="15.75" customHeight="1" x14ac:dyDescent="0.25">
      <c r="A47" s="101"/>
      <c r="B47" s="101"/>
      <c r="C47" s="101"/>
      <c r="D47" s="102"/>
      <c r="E47" s="102"/>
      <c r="F47" s="103"/>
      <c r="G47" s="151"/>
      <c r="H47" s="128"/>
      <c r="I47" s="129"/>
      <c r="J47" s="130"/>
      <c r="K47" s="105"/>
      <c r="L47" s="131"/>
      <c r="M47" s="172"/>
      <c r="O47" s="108"/>
      <c r="P47" s="108"/>
      <c r="Q47" s="108"/>
      <c r="S47" s="108"/>
      <c r="T47" s="108"/>
      <c r="V47" s="108"/>
      <c r="W47" s="108"/>
      <c r="AA47" s="105"/>
      <c r="AB47" s="138"/>
      <c r="AF47" s="108"/>
      <c r="AG47" s="108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</row>
    <row r="48" spans="1:96" s="106" customFormat="1" ht="15.75" customHeight="1" x14ac:dyDescent="0.25">
      <c r="A48" s="101"/>
      <c r="B48" s="101"/>
      <c r="C48" s="101"/>
      <c r="D48" s="102"/>
      <c r="E48" s="102"/>
      <c r="F48" s="103"/>
      <c r="G48" s="151"/>
      <c r="H48" s="128"/>
      <c r="I48" s="129"/>
      <c r="J48" s="130"/>
      <c r="K48" s="105"/>
      <c r="L48" s="131"/>
      <c r="M48" s="172"/>
      <c r="O48" s="108"/>
      <c r="P48" s="108"/>
      <c r="Q48" s="108"/>
      <c r="S48" s="108"/>
      <c r="T48" s="108"/>
      <c r="V48" s="108"/>
      <c r="W48" s="108"/>
      <c r="AA48" s="105"/>
      <c r="AB48" s="138"/>
      <c r="AF48" s="108"/>
      <c r="AG48" s="108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</row>
    <row r="49" spans="1:96" s="106" customFormat="1" ht="15.75" customHeight="1" x14ac:dyDescent="0.25">
      <c r="A49" s="101"/>
      <c r="B49" s="101"/>
      <c r="C49" s="101"/>
      <c r="D49" s="102"/>
      <c r="E49" s="102"/>
      <c r="F49" s="103"/>
      <c r="G49" s="151"/>
      <c r="H49" s="128"/>
      <c r="I49" s="129"/>
      <c r="J49" s="130"/>
      <c r="K49" s="105"/>
      <c r="L49" s="131"/>
      <c r="M49" s="172"/>
      <c r="O49" s="108"/>
      <c r="P49" s="108"/>
      <c r="Q49" s="108"/>
      <c r="S49" s="108"/>
      <c r="T49" s="108"/>
      <c r="V49" s="108"/>
      <c r="W49" s="108"/>
      <c r="AA49" s="105"/>
      <c r="AB49" s="138"/>
      <c r="AF49" s="108"/>
      <c r="AG49" s="108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</row>
    <row r="50" spans="1:96" s="106" customFormat="1" ht="15.75" customHeight="1" x14ac:dyDescent="0.25">
      <c r="A50" s="101"/>
      <c r="B50" s="101"/>
      <c r="C50" s="101"/>
      <c r="D50" s="102"/>
      <c r="E50" s="102"/>
      <c r="F50" s="103"/>
      <c r="G50" s="151"/>
      <c r="H50" s="128"/>
      <c r="I50" s="129"/>
      <c r="J50" s="130"/>
      <c r="K50" s="105"/>
      <c r="L50" s="131"/>
      <c r="M50" s="172"/>
      <c r="O50" s="108"/>
      <c r="P50" s="108"/>
      <c r="Q50" s="108"/>
      <c r="S50" s="108"/>
      <c r="T50" s="108"/>
      <c r="V50" s="108"/>
      <c r="W50" s="108"/>
      <c r="AA50" s="105"/>
      <c r="AB50" s="138"/>
      <c r="AF50" s="108"/>
      <c r="AG50" s="108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</row>
    <row r="51" spans="1:96" s="106" customFormat="1" ht="15.75" customHeight="1" x14ac:dyDescent="0.25">
      <c r="A51" s="101"/>
      <c r="B51" s="101"/>
      <c r="C51" s="101"/>
      <c r="D51" s="102"/>
      <c r="E51" s="102"/>
      <c r="F51" s="103"/>
      <c r="G51" s="151"/>
      <c r="H51" s="128"/>
      <c r="I51" s="129"/>
      <c r="J51" s="130"/>
      <c r="K51" s="105"/>
      <c r="L51" s="131"/>
      <c r="M51" s="172"/>
      <c r="O51" s="108"/>
      <c r="P51" s="108"/>
      <c r="Q51" s="108"/>
      <c r="S51" s="108"/>
      <c r="T51" s="108"/>
      <c r="V51" s="108"/>
      <c r="W51" s="108"/>
      <c r="AA51" s="105"/>
      <c r="AB51" s="138"/>
      <c r="AF51" s="108"/>
      <c r="AG51" s="108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</row>
    <row r="52" spans="1:96" s="106" customFormat="1" ht="15.75" customHeight="1" x14ac:dyDescent="0.25">
      <c r="A52" s="101"/>
      <c r="B52" s="101"/>
      <c r="C52" s="101"/>
      <c r="D52" s="102"/>
      <c r="E52" s="102"/>
      <c r="F52" s="103"/>
      <c r="G52" s="151"/>
      <c r="H52" s="128"/>
      <c r="I52" s="129"/>
      <c r="J52" s="130"/>
      <c r="K52" s="105"/>
      <c r="L52" s="131"/>
      <c r="M52" s="172"/>
      <c r="O52" s="108"/>
      <c r="P52" s="108"/>
      <c r="Q52" s="108"/>
      <c r="S52" s="108"/>
      <c r="T52" s="108"/>
      <c r="V52" s="108"/>
      <c r="W52" s="108"/>
      <c r="AA52" s="105"/>
      <c r="AB52" s="138"/>
      <c r="AF52" s="108"/>
      <c r="AG52" s="108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</row>
    <row r="53" spans="1:96" s="106" customFormat="1" ht="15.75" customHeight="1" x14ac:dyDescent="0.25">
      <c r="A53" s="101"/>
      <c r="B53" s="101"/>
      <c r="C53" s="101"/>
      <c r="D53" s="102"/>
      <c r="E53" s="102"/>
      <c r="F53" s="103"/>
      <c r="G53" s="151"/>
      <c r="H53" s="128"/>
      <c r="I53" s="129"/>
      <c r="J53" s="130"/>
      <c r="K53" s="105"/>
      <c r="L53" s="131"/>
      <c r="M53" s="172"/>
      <c r="O53" s="108"/>
      <c r="P53" s="108"/>
      <c r="Q53" s="108"/>
      <c r="S53" s="108"/>
      <c r="T53" s="108"/>
      <c r="V53" s="108"/>
      <c r="W53" s="108"/>
      <c r="AA53" s="105"/>
      <c r="AB53" s="138"/>
      <c r="AF53" s="108"/>
      <c r="AG53" s="108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</row>
    <row r="54" spans="1:96" s="106" customFormat="1" ht="15.75" customHeight="1" x14ac:dyDescent="0.25">
      <c r="A54" s="101"/>
      <c r="B54" s="101"/>
      <c r="C54" s="101"/>
      <c r="D54" s="102"/>
      <c r="E54" s="102"/>
      <c r="F54" s="103"/>
      <c r="G54" s="151"/>
      <c r="H54" s="128"/>
      <c r="I54" s="129"/>
      <c r="J54" s="130"/>
      <c r="K54" s="105"/>
      <c r="L54" s="131"/>
      <c r="M54" s="172"/>
      <c r="O54" s="108"/>
      <c r="P54" s="108"/>
      <c r="Q54" s="108"/>
      <c r="S54" s="108"/>
      <c r="T54" s="108"/>
      <c r="V54" s="108"/>
      <c r="W54" s="108"/>
      <c r="AA54" s="105"/>
      <c r="AB54" s="138"/>
      <c r="AF54" s="108"/>
      <c r="AG54" s="108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</row>
    <row r="55" spans="1:96" s="106" customFormat="1" ht="15.75" customHeight="1" x14ac:dyDescent="0.25">
      <c r="A55" s="101"/>
      <c r="B55" s="101"/>
      <c r="C55" s="101"/>
      <c r="D55" s="102"/>
      <c r="E55" s="102"/>
      <c r="F55" s="103"/>
      <c r="G55" s="151"/>
      <c r="H55" s="128"/>
      <c r="I55" s="129"/>
      <c r="J55" s="130"/>
      <c r="K55" s="105"/>
      <c r="L55" s="131"/>
      <c r="M55" s="172"/>
      <c r="O55" s="108"/>
      <c r="P55" s="108"/>
      <c r="Q55" s="108"/>
      <c r="S55" s="108"/>
      <c r="T55" s="108"/>
      <c r="V55" s="108"/>
      <c r="W55" s="108"/>
      <c r="AA55" s="105"/>
      <c r="AB55" s="138"/>
      <c r="AF55" s="108"/>
      <c r="AG55" s="108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</row>
    <row r="56" spans="1:96" s="106" customFormat="1" ht="15.75" customHeight="1" x14ac:dyDescent="0.25">
      <c r="A56" s="101"/>
      <c r="B56" s="101"/>
      <c r="C56" s="101"/>
      <c r="D56" s="102"/>
      <c r="E56" s="102"/>
      <c r="F56" s="103"/>
      <c r="G56" s="151"/>
      <c r="H56" s="128"/>
      <c r="I56" s="129"/>
      <c r="J56" s="130"/>
      <c r="K56" s="105"/>
      <c r="L56" s="131"/>
      <c r="M56" s="172"/>
      <c r="O56" s="108"/>
      <c r="P56" s="108"/>
      <c r="Q56" s="108"/>
      <c r="S56" s="108"/>
      <c r="T56" s="108"/>
      <c r="V56" s="108"/>
      <c r="W56" s="108"/>
      <c r="AA56" s="105"/>
      <c r="AB56" s="138"/>
      <c r="AF56" s="108"/>
      <c r="AG56" s="108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</row>
    <row r="57" spans="1:96" s="106" customFormat="1" ht="15.75" customHeight="1" x14ac:dyDescent="0.25">
      <c r="A57" s="101"/>
      <c r="B57" s="101"/>
      <c r="C57" s="101"/>
      <c r="D57" s="102"/>
      <c r="E57" s="102"/>
      <c r="F57" s="103"/>
      <c r="G57" s="151"/>
      <c r="H57" s="128"/>
      <c r="I57" s="129"/>
      <c r="J57" s="130"/>
      <c r="K57" s="105"/>
      <c r="L57" s="131"/>
      <c r="M57" s="172"/>
      <c r="O57" s="108"/>
      <c r="P57" s="108"/>
      <c r="Q57" s="108"/>
      <c r="S57" s="108"/>
      <c r="T57" s="108"/>
      <c r="V57" s="108"/>
      <c r="W57" s="108"/>
      <c r="AA57" s="105"/>
      <c r="AB57" s="138"/>
      <c r="AF57" s="108"/>
      <c r="AG57" s="108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</row>
    <row r="58" spans="1:96" s="106" customFormat="1" ht="15.75" customHeight="1" x14ac:dyDescent="0.25">
      <c r="A58" s="101"/>
      <c r="B58" s="101"/>
      <c r="C58" s="101"/>
      <c r="D58" s="102"/>
      <c r="E58" s="102"/>
      <c r="F58" s="103"/>
      <c r="G58" s="151"/>
      <c r="H58" s="128"/>
      <c r="I58" s="129"/>
      <c r="J58" s="130"/>
      <c r="K58" s="105"/>
      <c r="L58" s="131"/>
      <c r="M58" s="172"/>
      <c r="O58" s="108"/>
      <c r="P58" s="108"/>
      <c r="Q58" s="108"/>
      <c r="S58" s="108"/>
      <c r="T58" s="108"/>
      <c r="V58" s="108"/>
      <c r="W58" s="108"/>
      <c r="AA58" s="105"/>
      <c r="AB58" s="138"/>
      <c r="AF58" s="108"/>
      <c r="AG58" s="108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</row>
    <row r="59" spans="1:96" s="106" customFormat="1" ht="15.75" customHeight="1" x14ac:dyDescent="0.25">
      <c r="A59" s="101"/>
      <c r="B59" s="101"/>
      <c r="C59" s="101"/>
      <c r="D59" s="102"/>
      <c r="E59" s="102"/>
      <c r="F59" s="103"/>
      <c r="G59" s="151"/>
      <c r="H59" s="128"/>
      <c r="I59" s="129"/>
      <c r="J59" s="130"/>
      <c r="K59" s="105"/>
      <c r="L59" s="131"/>
      <c r="M59" s="172"/>
      <c r="O59" s="108"/>
      <c r="P59" s="108"/>
      <c r="Q59" s="108"/>
      <c r="S59" s="108"/>
      <c r="T59" s="108"/>
      <c r="V59" s="108"/>
      <c r="W59" s="108"/>
      <c r="AA59" s="105"/>
      <c r="AB59" s="138"/>
      <c r="AF59" s="108"/>
      <c r="AG59" s="108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</row>
    <row r="60" spans="1:96" s="106" customFormat="1" ht="15.75" customHeight="1" x14ac:dyDescent="0.25">
      <c r="A60" s="101"/>
      <c r="B60" s="101"/>
      <c r="C60" s="101"/>
      <c r="D60" s="102"/>
      <c r="E60" s="102"/>
      <c r="F60" s="103"/>
      <c r="G60" s="151"/>
      <c r="H60" s="128"/>
      <c r="I60" s="129"/>
      <c r="J60" s="130"/>
      <c r="K60" s="105"/>
      <c r="L60" s="131"/>
      <c r="M60" s="172"/>
      <c r="O60" s="108"/>
      <c r="P60" s="108"/>
      <c r="Q60" s="108"/>
      <c r="S60" s="108"/>
      <c r="T60" s="108"/>
      <c r="V60" s="108"/>
      <c r="W60" s="108"/>
      <c r="AA60" s="105"/>
      <c r="AB60" s="138"/>
      <c r="AF60" s="108"/>
      <c r="AG60" s="108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</row>
    <row r="61" spans="1:96" s="106" customFormat="1" ht="15.75" customHeight="1" x14ac:dyDescent="0.25">
      <c r="A61" s="101"/>
      <c r="B61" s="101"/>
      <c r="C61" s="101"/>
      <c r="D61" s="102"/>
      <c r="E61" s="102"/>
      <c r="F61" s="103"/>
      <c r="G61" s="151"/>
      <c r="H61" s="128"/>
      <c r="I61" s="129"/>
      <c r="J61" s="130"/>
      <c r="K61" s="105"/>
      <c r="L61" s="131"/>
      <c r="M61" s="172"/>
      <c r="O61" s="108"/>
      <c r="P61" s="108"/>
      <c r="Q61" s="108"/>
      <c r="S61" s="108"/>
      <c r="T61" s="108"/>
      <c r="V61" s="108"/>
      <c r="W61" s="108"/>
      <c r="AA61" s="105"/>
      <c r="AB61" s="138"/>
      <c r="AF61" s="108"/>
      <c r="AG61" s="108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</row>
    <row r="62" spans="1:96" s="106" customFormat="1" ht="15.75" customHeight="1" x14ac:dyDescent="0.25">
      <c r="A62" s="101"/>
      <c r="B62" s="101"/>
      <c r="C62" s="101"/>
      <c r="D62" s="102"/>
      <c r="E62" s="102"/>
      <c r="F62" s="103"/>
      <c r="G62" s="151"/>
      <c r="H62" s="128"/>
      <c r="I62" s="129"/>
      <c r="J62" s="130"/>
      <c r="K62" s="105"/>
      <c r="L62" s="131"/>
      <c r="M62" s="172"/>
      <c r="O62" s="108"/>
      <c r="P62" s="108"/>
      <c r="Q62" s="108"/>
      <c r="S62" s="108"/>
      <c r="T62" s="108"/>
      <c r="V62" s="108"/>
      <c r="W62" s="108"/>
      <c r="AA62" s="105"/>
      <c r="AB62" s="138"/>
      <c r="AF62" s="108"/>
      <c r="AG62" s="108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</row>
    <row r="63" spans="1:96" s="106" customFormat="1" ht="15.75" customHeight="1" x14ac:dyDescent="0.25">
      <c r="A63" s="101"/>
      <c r="B63" s="101"/>
      <c r="C63" s="101"/>
      <c r="D63" s="102"/>
      <c r="E63" s="102"/>
      <c r="F63" s="103"/>
      <c r="G63" s="151"/>
      <c r="H63" s="128"/>
      <c r="I63" s="129"/>
      <c r="J63" s="130"/>
      <c r="K63" s="105"/>
      <c r="L63" s="131"/>
      <c r="M63" s="172"/>
      <c r="O63" s="108"/>
      <c r="P63" s="108"/>
      <c r="Q63" s="108"/>
      <c r="S63" s="108"/>
      <c r="T63" s="108"/>
      <c r="V63" s="108"/>
      <c r="W63" s="108"/>
      <c r="AA63" s="105"/>
      <c r="AB63" s="138"/>
      <c r="AF63" s="108"/>
      <c r="AG63" s="108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</row>
    <row r="64" spans="1:96" s="106" customFormat="1" ht="15.75" customHeight="1" x14ac:dyDescent="0.25">
      <c r="A64" s="101"/>
      <c r="B64" s="101"/>
      <c r="C64" s="101"/>
      <c r="D64" s="102"/>
      <c r="E64" s="102"/>
      <c r="F64" s="103"/>
      <c r="G64" s="151"/>
      <c r="H64" s="128"/>
      <c r="I64" s="129"/>
      <c r="J64" s="130"/>
      <c r="K64" s="105"/>
      <c r="L64" s="131"/>
      <c r="M64" s="172"/>
      <c r="O64" s="108"/>
      <c r="P64" s="108"/>
      <c r="Q64" s="108"/>
      <c r="S64" s="108"/>
      <c r="T64" s="108"/>
      <c r="V64" s="108"/>
      <c r="W64" s="108"/>
      <c r="AA64" s="105"/>
      <c r="AB64" s="138"/>
      <c r="AF64" s="108"/>
      <c r="AG64" s="108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</row>
    <row r="65" spans="1:96" s="106" customFormat="1" ht="15.75" customHeight="1" x14ac:dyDescent="0.25">
      <c r="A65" s="101"/>
      <c r="B65" s="101"/>
      <c r="C65" s="101"/>
      <c r="D65" s="102"/>
      <c r="E65" s="102"/>
      <c r="F65" s="103"/>
      <c r="G65" s="151"/>
      <c r="H65" s="128"/>
      <c r="I65" s="129"/>
      <c r="J65" s="130"/>
      <c r="K65" s="105"/>
      <c r="L65" s="131"/>
      <c r="M65" s="172"/>
      <c r="O65" s="108"/>
      <c r="P65" s="108"/>
      <c r="Q65" s="108"/>
      <c r="S65" s="108"/>
      <c r="T65" s="108"/>
      <c r="V65" s="108"/>
      <c r="W65" s="108"/>
      <c r="AA65" s="105"/>
      <c r="AB65" s="138"/>
      <c r="AF65" s="108"/>
      <c r="AG65" s="108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</row>
    <row r="66" spans="1:96" s="106" customFormat="1" ht="15.75" customHeight="1" x14ac:dyDescent="0.25">
      <c r="A66" s="101"/>
      <c r="B66" s="101"/>
      <c r="C66" s="101"/>
      <c r="D66" s="102"/>
      <c r="E66" s="102"/>
      <c r="F66" s="103"/>
      <c r="G66" s="151"/>
      <c r="H66" s="128"/>
      <c r="I66" s="129"/>
      <c r="J66" s="130"/>
      <c r="K66" s="105"/>
      <c r="L66" s="131"/>
      <c r="M66" s="172"/>
      <c r="O66" s="108"/>
      <c r="P66" s="108"/>
      <c r="Q66" s="108"/>
      <c r="S66" s="108"/>
      <c r="T66" s="108"/>
      <c r="V66" s="108"/>
      <c r="W66" s="108"/>
      <c r="AA66" s="105"/>
      <c r="AB66" s="138"/>
      <c r="AF66" s="108"/>
      <c r="AG66" s="108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</row>
    <row r="67" spans="1:96" s="106" customFormat="1" ht="15.75" customHeight="1" x14ac:dyDescent="0.25">
      <c r="A67" s="101"/>
      <c r="B67" s="101"/>
      <c r="C67" s="101"/>
      <c r="D67" s="102"/>
      <c r="E67" s="102"/>
      <c r="F67" s="103"/>
      <c r="G67" s="151"/>
      <c r="H67" s="128"/>
      <c r="I67" s="129"/>
      <c r="J67" s="130"/>
      <c r="K67" s="105"/>
      <c r="L67" s="131"/>
      <c r="M67" s="172"/>
      <c r="O67" s="108"/>
      <c r="P67" s="108"/>
      <c r="Q67" s="108"/>
      <c r="S67" s="108"/>
      <c r="T67" s="108"/>
      <c r="V67" s="108"/>
      <c r="W67" s="108"/>
      <c r="AA67" s="105"/>
      <c r="AB67" s="138"/>
      <c r="AF67" s="108"/>
      <c r="AG67" s="108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</row>
    <row r="68" spans="1:96" s="106" customFormat="1" ht="15.75" customHeight="1" x14ac:dyDescent="0.25">
      <c r="A68" s="101"/>
      <c r="B68" s="101"/>
      <c r="C68" s="101"/>
      <c r="D68" s="102"/>
      <c r="E68" s="102"/>
      <c r="F68" s="103"/>
      <c r="G68" s="151"/>
      <c r="H68" s="128"/>
      <c r="I68" s="129"/>
      <c r="J68" s="130"/>
      <c r="K68" s="105"/>
      <c r="L68" s="131"/>
      <c r="M68" s="172"/>
      <c r="O68" s="108"/>
      <c r="P68" s="108"/>
      <c r="Q68" s="108"/>
      <c r="S68" s="108"/>
      <c r="T68" s="108"/>
      <c r="V68" s="108"/>
      <c r="W68" s="108"/>
      <c r="AA68" s="105"/>
      <c r="AB68" s="138"/>
      <c r="AF68" s="108"/>
      <c r="AG68" s="108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</row>
    <row r="69" spans="1:96" s="106" customFormat="1" ht="15.75" customHeight="1" x14ac:dyDescent="0.25">
      <c r="A69" s="101"/>
      <c r="B69" s="101"/>
      <c r="C69" s="101"/>
      <c r="D69" s="102"/>
      <c r="E69" s="102"/>
      <c r="F69" s="103"/>
      <c r="G69" s="151"/>
      <c r="H69" s="128"/>
      <c r="I69" s="129"/>
      <c r="J69" s="130"/>
      <c r="K69" s="105"/>
      <c r="L69" s="131"/>
      <c r="M69" s="172"/>
      <c r="O69" s="108"/>
      <c r="P69" s="108"/>
      <c r="Q69" s="108"/>
      <c r="S69" s="108"/>
      <c r="T69" s="108"/>
      <c r="V69" s="108"/>
      <c r="W69" s="108"/>
      <c r="AA69" s="105"/>
      <c r="AB69" s="138"/>
      <c r="AF69" s="108"/>
      <c r="AG69" s="108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</row>
    <row r="70" spans="1:96" s="106" customFormat="1" ht="15.75" customHeight="1" x14ac:dyDescent="0.25">
      <c r="A70" s="101"/>
      <c r="B70" s="101"/>
      <c r="C70" s="101"/>
      <c r="D70" s="102"/>
      <c r="E70" s="102"/>
      <c r="F70" s="103"/>
      <c r="G70" s="151"/>
      <c r="H70" s="128"/>
      <c r="I70" s="129"/>
      <c r="J70" s="130"/>
      <c r="K70" s="105"/>
      <c r="L70" s="131"/>
      <c r="M70" s="172"/>
      <c r="O70" s="108"/>
      <c r="P70" s="108"/>
      <c r="Q70" s="108"/>
      <c r="S70" s="108"/>
      <c r="T70" s="108"/>
      <c r="V70" s="108"/>
      <c r="W70" s="108"/>
      <c r="AA70" s="105"/>
      <c r="AB70" s="138"/>
      <c r="AF70" s="108"/>
      <c r="AG70" s="108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</row>
    <row r="71" spans="1:96" s="106" customFormat="1" ht="15.75" customHeight="1" x14ac:dyDescent="0.25">
      <c r="A71" s="101"/>
      <c r="B71" s="101"/>
      <c r="C71" s="101"/>
      <c r="D71" s="102"/>
      <c r="E71" s="102"/>
      <c r="F71" s="103"/>
      <c r="G71" s="151"/>
      <c r="H71" s="128"/>
      <c r="I71" s="129"/>
      <c r="J71" s="130"/>
      <c r="K71" s="105"/>
      <c r="L71" s="131"/>
      <c r="M71" s="172"/>
      <c r="O71" s="108"/>
      <c r="P71" s="108"/>
      <c r="Q71" s="108"/>
      <c r="S71" s="108"/>
      <c r="T71" s="108"/>
      <c r="V71" s="108"/>
      <c r="W71" s="108"/>
      <c r="AA71" s="105"/>
      <c r="AB71" s="138"/>
      <c r="AF71" s="108"/>
      <c r="AG71" s="108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</row>
    <row r="72" spans="1:96" s="106" customFormat="1" ht="15.75" customHeight="1" x14ac:dyDescent="0.25">
      <c r="A72" s="101"/>
      <c r="B72" s="101"/>
      <c r="C72" s="101"/>
      <c r="D72" s="102"/>
      <c r="E72" s="102"/>
      <c r="F72" s="103"/>
      <c r="G72" s="151"/>
      <c r="H72" s="128"/>
      <c r="I72" s="129"/>
      <c r="J72" s="130"/>
      <c r="K72" s="105"/>
      <c r="L72" s="131"/>
      <c r="M72" s="172"/>
      <c r="O72" s="108"/>
      <c r="P72" s="108"/>
      <c r="Q72" s="108"/>
      <c r="S72" s="108"/>
      <c r="T72" s="108"/>
      <c r="V72" s="108"/>
      <c r="W72" s="108"/>
      <c r="AA72" s="105"/>
      <c r="AB72" s="138"/>
      <c r="AF72" s="108"/>
      <c r="AG72" s="108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</row>
    <row r="73" spans="1:96" s="106" customFormat="1" ht="15.75" customHeight="1" x14ac:dyDescent="0.25">
      <c r="A73" s="101"/>
      <c r="B73" s="101"/>
      <c r="C73" s="101"/>
      <c r="D73" s="102"/>
      <c r="E73" s="102"/>
      <c r="F73" s="103"/>
      <c r="G73" s="151"/>
      <c r="H73" s="128"/>
      <c r="I73" s="129"/>
      <c r="J73" s="130"/>
      <c r="K73" s="105"/>
      <c r="L73" s="131"/>
      <c r="M73" s="172"/>
      <c r="O73" s="108"/>
      <c r="P73" s="108"/>
      <c r="Q73" s="108"/>
      <c r="S73" s="108"/>
      <c r="T73" s="108"/>
      <c r="V73" s="108"/>
      <c r="W73" s="108"/>
      <c r="AA73" s="105"/>
      <c r="AB73" s="138"/>
      <c r="AF73" s="108"/>
      <c r="AG73" s="108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</row>
    <row r="74" spans="1:96" s="106" customFormat="1" ht="15.75" customHeight="1" x14ac:dyDescent="0.25">
      <c r="A74" s="101"/>
      <c r="B74" s="101"/>
      <c r="C74" s="101"/>
      <c r="D74" s="102"/>
      <c r="E74" s="102"/>
      <c r="F74" s="103"/>
      <c r="G74" s="151"/>
      <c r="H74" s="128"/>
      <c r="I74" s="129"/>
      <c r="J74" s="130"/>
      <c r="K74" s="105"/>
      <c r="L74" s="131"/>
      <c r="M74" s="172"/>
      <c r="O74" s="108"/>
      <c r="P74" s="108"/>
      <c r="Q74" s="108"/>
      <c r="S74" s="108"/>
      <c r="T74" s="108"/>
      <c r="V74" s="108"/>
      <c r="W74" s="108"/>
      <c r="AA74" s="105"/>
      <c r="AB74" s="138"/>
      <c r="AF74" s="108"/>
      <c r="AG74" s="108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  <c r="BW74" s="111"/>
      <c r="BX74" s="111"/>
      <c r="BY74" s="111"/>
      <c r="BZ74" s="111"/>
      <c r="CA74" s="111"/>
      <c r="CB74" s="111"/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/>
    </row>
    <row r="75" spans="1:96" s="106" customFormat="1" ht="15.75" customHeight="1" x14ac:dyDescent="0.25">
      <c r="A75" s="101"/>
      <c r="B75" s="101"/>
      <c r="C75" s="101"/>
      <c r="D75" s="102"/>
      <c r="E75" s="102"/>
      <c r="F75" s="103"/>
      <c r="G75" s="151"/>
      <c r="H75" s="128"/>
      <c r="I75" s="129"/>
      <c r="J75" s="130"/>
      <c r="K75" s="105"/>
      <c r="L75" s="131"/>
      <c r="M75" s="172"/>
      <c r="O75" s="108"/>
      <c r="P75" s="108"/>
      <c r="Q75" s="108"/>
      <c r="S75" s="108"/>
      <c r="T75" s="108"/>
      <c r="V75" s="108"/>
      <c r="W75" s="108"/>
      <c r="AA75" s="105"/>
      <c r="AB75" s="138"/>
      <c r="AF75" s="108"/>
      <c r="AG75" s="108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</row>
    <row r="76" spans="1:96" s="106" customFormat="1" ht="15.75" customHeight="1" x14ac:dyDescent="0.25">
      <c r="A76" s="101"/>
      <c r="B76" s="101"/>
      <c r="C76" s="101"/>
      <c r="D76" s="102"/>
      <c r="E76" s="102"/>
      <c r="F76" s="103"/>
      <c r="G76" s="151"/>
      <c r="H76" s="128"/>
      <c r="I76" s="129"/>
      <c r="J76" s="130"/>
      <c r="K76" s="105"/>
      <c r="L76" s="131"/>
      <c r="M76" s="172"/>
      <c r="O76" s="108"/>
      <c r="P76" s="108"/>
      <c r="Q76" s="108"/>
      <c r="S76" s="108"/>
      <c r="T76" s="108"/>
      <c r="V76" s="108"/>
      <c r="W76" s="108"/>
      <c r="AA76" s="105"/>
      <c r="AB76" s="138"/>
      <c r="AF76" s="108"/>
      <c r="AG76" s="108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</row>
    <row r="77" spans="1:96" s="106" customFormat="1" ht="15.75" customHeight="1" x14ac:dyDescent="0.25">
      <c r="A77" s="101"/>
      <c r="B77" s="101"/>
      <c r="C77" s="101"/>
      <c r="D77" s="102"/>
      <c r="E77" s="102"/>
      <c r="F77" s="103"/>
      <c r="G77" s="151"/>
      <c r="H77" s="128"/>
      <c r="I77" s="129"/>
      <c r="J77" s="130"/>
      <c r="K77" s="105"/>
      <c r="L77" s="131"/>
      <c r="M77" s="172"/>
      <c r="O77" s="108"/>
      <c r="P77" s="108"/>
      <c r="Q77" s="108"/>
      <c r="S77" s="108"/>
      <c r="T77" s="108"/>
      <c r="V77" s="108"/>
      <c r="W77" s="108"/>
      <c r="AA77" s="105"/>
      <c r="AB77" s="138"/>
      <c r="AF77" s="108"/>
      <c r="AG77" s="108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</row>
    <row r="78" spans="1:96" s="106" customFormat="1" ht="15.75" customHeight="1" x14ac:dyDescent="0.25">
      <c r="A78" s="101"/>
      <c r="B78" s="101"/>
      <c r="C78" s="101"/>
      <c r="D78" s="102"/>
      <c r="E78" s="102"/>
      <c r="F78" s="103"/>
      <c r="G78" s="151"/>
      <c r="H78" s="128"/>
      <c r="I78" s="129"/>
      <c r="J78" s="130"/>
      <c r="K78" s="105"/>
      <c r="L78" s="131"/>
      <c r="M78" s="172"/>
      <c r="O78" s="108"/>
      <c r="P78" s="108"/>
      <c r="Q78" s="108"/>
      <c r="S78" s="108"/>
      <c r="T78" s="108"/>
      <c r="V78" s="108"/>
      <c r="W78" s="108"/>
      <c r="AA78" s="105"/>
      <c r="AB78" s="138"/>
      <c r="AF78" s="108"/>
      <c r="AG78" s="108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</row>
    <row r="79" spans="1:96" s="106" customFormat="1" ht="15.75" customHeight="1" x14ac:dyDescent="0.25">
      <c r="A79" s="101"/>
      <c r="B79" s="101"/>
      <c r="C79" s="101"/>
      <c r="D79" s="102"/>
      <c r="E79" s="102"/>
      <c r="F79" s="103"/>
      <c r="G79" s="151"/>
      <c r="H79" s="128"/>
      <c r="I79" s="129"/>
      <c r="J79" s="130"/>
      <c r="K79" s="105"/>
      <c r="L79" s="131"/>
      <c r="M79" s="172"/>
      <c r="O79" s="108"/>
      <c r="P79" s="108"/>
      <c r="Q79" s="108"/>
      <c r="S79" s="108"/>
      <c r="T79" s="108"/>
      <c r="V79" s="108"/>
      <c r="W79" s="108"/>
      <c r="AA79" s="105"/>
      <c r="AB79" s="138"/>
      <c r="AF79" s="108"/>
      <c r="AG79" s="108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</row>
    <row r="80" spans="1:96" s="106" customFormat="1" ht="15.75" customHeight="1" x14ac:dyDescent="0.25">
      <c r="A80" s="101"/>
      <c r="B80" s="101"/>
      <c r="C80" s="101"/>
      <c r="D80" s="102"/>
      <c r="E80" s="102"/>
      <c r="F80" s="103"/>
      <c r="G80" s="151"/>
      <c r="H80" s="128"/>
      <c r="I80" s="129"/>
      <c r="J80" s="130"/>
      <c r="K80" s="105"/>
      <c r="L80" s="131"/>
      <c r="M80" s="172"/>
      <c r="O80" s="108"/>
      <c r="P80" s="108"/>
      <c r="Q80" s="108"/>
      <c r="S80" s="108"/>
      <c r="T80" s="108"/>
      <c r="V80" s="108"/>
      <c r="W80" s="108"/>
      <c r="AA80" s="105"/>
      <c r="AB80" s="138"/>
      <c r="AF80" s="108"/>
      <c r="AG80" s="108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</row>
    <row r="81" spans="1:96" s="106" customFormat="1" ht="15.75" customHeight="1" x14ac:dyDescent="0.25">
      <c r="A81" s="101"/>
      <c r="B81" s="101"/>
      <c r="C81" s="101"/>
      <c r="D81" s="102"/>
      <c r="E81" s="102"/>
      <c r="F81" s="103"/>
      <c r="G81" s="151"/>
      <c r="H81" s="128"/>
      <c r="I81" s="129"/>
      <c r="J81" s="130"/>
      <c r="K81" s="105"/>
      <c r="L81" s="131"/>
      <c r="M81" s="172"/>
      <c r="O81" s="108"/>
      <c r="P81" s="108"/>
      <c r="Q81" s="108"/>
      <c r="S81" s="108"/>
      <c r="T81" s="108"/>
      <c r="V81" s="108"/>
      <c r="W81" s="108"/>
      <c r="AA81" s="105"/>
      <c r="AB81" s="138"/>
      <c r="AF81" s="108"/>
      <c r="AG81" s="108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</row>
    <row r="82" spans="1:96" s="106" customFormat="1" ht="15.75" customHeight="1" x14ac:dyDescent="0.25">
      <c r="A82" s="101"/>
      <c r="B82" s="101"/>
      <c r="C82" s="101"/>
      <c r="D82" s="102"/>
      <c r="E82" s="102"/>
      <c r="F82" s="103"/>
      <c r="G82" s="151"/>
      <c r="H82" s="128"/>
      <c r="I82" s="129"/>
      <c r="J82" s="130"/>
      <c r="K82" s="105"/>
      <c r="L82" s="131"/>
      <c r="M82" s="172"/>
      <c r="O82" s="108"/>
      <c r="P82" s="108"/>
      <c r="Q82" s="108"/>
      <c r="S82" s="108"/>
      <c r="T82" s="108"/>
      <c r="V82" s="108"/>
      <c r="W82" s="108"/>
      <c r="AA82" s="105"/>
      <c r="AB82" s="138"/>
      <c r="AF82" s="108"/>
      <c r="AG82" s="108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</row>
    <row r="83" spans="1:96" s="106" customFormat="1" ht="15.75" customHeight="1" x14ac:dyDescent="0.25">
      <c r="A83" s="101"/>
      <c r="B83" s="101"/>
      <c r="C83" s="101"/>
      <c r="D83" s="102"/>
      <c r="E83" s="102"/>
      <c r="F83" s="103"/>
      <c r="G83" s="151"/>
      <c r="H83" s="128"/>
      <c r="I83" s="129"/>
      <c r="J83" s="130"/>
      <c r="K83" s="105"/>
      <c r="L83" s="131"/>
      <c r="M83" s="172"/>
      <c r="O83" s="108"/>
      <c r="P83" s="108"/>
      <c r="Q83" s="108"/>
      <c r="S83" s="108"/>
      <c r="T83" s="108"/>
      <c r="V83" s="108"/>
      <c r="W83" s="108"/>
      <c r="AA83" s="105"/>
      <c r="AB83" s="138"/>
      <c r="AF83" s="108"/>
      <c r="AG83" s="108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</row>
    <row r="84" spans="1:96" s="106" customFormat="1" ht="15.75" customHeight="1" x14ac:dyDescent="0.25">
      <c r="A84" s="101"/>
      <c r="B84" s="101"/>
      <c r="C84" s="101"/>
      <c r="D84" s="102"/>
      <c r="E84" s="102"/>
      <c r="F84" s="103"/>
      <c r="G84" s="151"/>
      <c r="H84" s="128"/>
      <c r="I84" s="129"/>
      <c r="J84" s="130"/>
      <c r="K84" s="105"/>
      <c r="L84" s="131"/>
      <c r="M84" s="172"/>
      <c r="O84" s="108"/>
      <c r="P84" s="108"/>
      <c r="Q84" s="108"/>
      <c r="S84" s="108"/>
      <c r="T84" s="108"/>
      <c r="V84" s="108"/>
      <c r="W84" s="108"/>
      <c r="AA84" s="105"/>
      <c r="AB84" s="138"/>
      <c r="AF84" s="108"/>
      <c r="AG84" s="108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</row>
    <row r="85" spans="1:96" s="106" customFormat="1" ht="15.75" customHeight="1" x14ac:dyDescent="0.25">
      <c r="A85" s="101"/>
      <c r="B85" s="101"/>
      <c r="C85" s="101"/>
      <c r="D85" s="102"/>
      <c r="E85" s="102"/>
      <c r="F85" s="103"/>
      <c r="G85" s="151"/>
      <c r="H85" s="128"/>
      <c r="I85" s="129"/>
      <c r="J85" s="130"/>
      <c r="K85" s="105"/>
      <c r="L85" s="131"/>
      <c r="M85" s="172"/>
      <c r="O85" s="108"/>
      <c r="P85" s="108"/>
      <c r="Q85" s="108"/>
      <c r="S85" s="108"/>
      <c r="T85" s="108"/>
      <c r="V85" s="108"/>
      <c r="W85" s="108"/>
      <c r="AA85" s="105"/>
      <c r="AB85" s="138"/>
      <c r="AF85" s="108"/>
      <c r="AG85" s="108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</row>
    <row r="86" spans="1:96" s="106" customFormat="1" ht="15.75" customHeight="1" x14ac:dyDescent="0.25">
      <c r="A86" s="101"/>
      <c r="B86" s="101"/>
      <c r="C86" s="101"/>
      <c r="D86" s="102"/>
      <c r="E86" s="102"/>
      <c r="F86" s="103"/>
      <c r="G86" s="151"/>
      <c r="H86" s="128"/>
      <c r="I86" s="129"/>
      <c r="J86" s="130"/>
      <c r="K86" s="105"/>
      <c r="L86" s="131"/>
      <c r="M86" s="172"/>
      <c r="O86" s="108"/>
      <c r="P86" s="108"/>
      <c r="Q86" s="108"/>
      <c r="S86" s="108"/>
      <c r="T86" s="108"/>
      <c r="V86" s="108"/>
      <c r="W86" s="108"/>
      <c r="AA86" s="105"/>
      <c r="AB86" s="138"/>
      <c r="AF86" s="108"/>
      <c r="AG86" s="108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</row>
    <row r="87" spans="1:96" s="106" customFormat="1" ht="15.75" customHeight="1" x14ac:dyDescent="0.25">
      <c r="A87" s="101"/>
      <c r="B87" s="101"/>
      <c r="C87" s="101"/>
      <c r="D87" s="102"/>
      <c r="E87" s="102"/>
      <c r="F87" s="103"/>
      <c r="G87" s="151"/>
      <c r="H87" s="128"/>
      <c r="I87" s="129"/>
      <c r="J87" s="130"/>
      <c r="K87" s="105"/>
      <c r="L87" s="131"/>
      <c r="M87" s="172"/>
      <c r="O87" s="108"/>
      <c r="P87" s="108"/>
      <c r="Q87" s="108"/>
      <c r="S87" s="108"/>
      <c r="T87" s="108"/>
      <c r="V87" s="108"/>
      <c r="W87" s="108"/>
      <c r="AA87" s="105"/>
      <c r="AB87" s="138"/>
      <c r="AF87" s="108"/>
      <c r="AG87" s="108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</row>
    <row r="88" spans="1:96" s="106" customFormat="1" ht="15.75" customHeight="1" x14ac:dyDescent="0.25">
      <c r="A88" s="101"/>
      <c r="B88" s="101"/>
      <c r="C88" s="101"/>
      <c r="D88" s="102"/>
      <c r="E88" s="102"/>
      <c r="F88" s="103"/>
      <c r="G88" s="151"/>
      <c r="H88" s="128"/>
      <c r="I88" s="129"/>
      <c r="J88" s="130"/>
      <c r="K88" s="105"/>
      <c r="L88" s="131"/>
      <c r="M88" s="172"/>
      <c r="O88" s="108"/>
      <c r="P88" s="108"/>
      <c r="Q88" s="108"/>
      <c r="S88" s="108"/>
      <c r="T88" s="108"/>
      <c r="V88" s="108"/>
      <c r="W88" s="108"/>
      <c r="AA88" s="105"/>
      <c r="AB88" s="138"/>
      <c r="AF88" s="108"/>
      <c r="AG88" s="108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</row>
    <row r="89" spans="1:96" s="106" customFormat="1" ht="15.75" customHeight="1" x14ac:dyDescent="0.25">
      <c r="A89" s="101"/>
      <c r="B89" s="101"/>
      <c r="C89" s="101"/>
      <c r="D89" s="102"/>
      <c r="E89" s="102"/>
      <c r="F89" s="103"/>
      <c r="G89" s="151"/>
      <c r="H89" s="128"/>
      <c r="I89" s="129"/>
      <c r="J89" s="130"/>
      <c r="K89" s="105"/>
      <c r="L89" s="131"/>
      <c r="M89" s="172"/>
      <c r="O89" s="108"/>
      <c r="P89" s="108"/>
      <c r="Q89" s="108"/>
      <c r="S89" s="108"/>
      <c r="T89" s="108"/>
      <c r="V89" s="108"/>
      <c r="W89" s="108"/>
      <c r="AA89" s="105"/>
      <c r="AB89" s="138"/>
      <c r="AF89" s="108"/>
      <c r="AG89" s="108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</row>
    <row r="90" spans="1:96" s="106" customFormat="1" ht="15.75" customHeight="1" x14ac:dyDescent="0.25">
      <c r="A90" s="101"/>
      <c r="B90" s="101"/>
      <c r="C90" s="101"/>
      <c r="D90" s="102"/>
      <c r="E90" s="102"/>
      <c r="F90" s="103"/>
      <c r="G90" s="151"/>
      <c r="H90" s="128"/>
      <c r="I90" s="129"/>
      <c r="J90" s="130"/>
      <c r="K90" s="105"/>
      <c r="L90" s="131"/>
      <c r="M90" s="172"/>
      <c r="O90" s="108"/>
      <c r="P90" s="108"/>
      <c r="Q90" s="108"/>
      <c r="S90" s="108"/>
      <c r="T90" s="108"/>
      <c r="V90" s="108"/>
      <c r="W90" s="108"/>
      <c r="AA90" s="105"/>
      <c r="AB90" s="138"/>
      <c r="AF90" s="108"/>
      <c r="AG90" s="108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</row>
    <row r="91" spans="1:96" s="106" customFormat="1" ht="15.75" customHeight="1" x14ac:dyDescent="0.25">
      <c r="A91" s="101"/>
      <c r="B91" s="101"/>
      <c r="C91" s="101"/>
      <c r="D91" s="102"/>
      <c r="E91" s="102"/>
      <c r="F91" s="103"/>
      <c r="G91" s="151"/>
      <c r="H91" s="128"/>
      <c r="I91" s="129"/>
      <c r="J91" s="130"/>
      <c r="K91" s="105"/>
      <c r="L91" s="131"/>
      <c r="M91" s="172"/>
      <c r="O91" s="108"/>
      <c r="P91" s="108"/>
      <c r="Q91" s="108"/>
      <c r="S91" s="108"/>
      <c r="T91" s="108"/>
      <c r="V91" s="108"/>
      <c r="W91" s="108"/>
      <c r="AA91" s="105"/>
      <c r="AB91" s="138"/>
      <c r="AF91" s="108"/>
      <c r="AG91" s="108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</row>
    <row r="92" spans="1:96" s="106" customFormat="1" ht="15.75" customHeight="1" x14ac:dyDescent="0.25">
      <c r="A92" s="101"/>
      <c r="B92" s="101"/>
      <c r="C92" s="101"/>
      <c r="D92" s="102"/>
      <c r="E92" s="102"/>
      <c r="F92" s="103"/>
      <c r="G92" s="151"/>
      <c r="H92" s="128"/>
      <c r="I92" s="129"/>
      <c r="J92" s="130"/>
      <c r="K92" s="105"/>
      <c r="L92" s="131"/>
      <c r="M92" s="172"/>
      <c r="O92" s="108"/>
      <c r="P92" s="108"/>
      <c r="Q92" s="108"/>
      <c r="S92" s="108"/>
      <c r="T92" s="108"/>
      <c r="V92" s="108"/>
      <c r="W92" s="108"/>
      <c r="AA92" s="105"/>
      <c r="AB92" s="138"/>
      <c r="AF92" s="108"/>
      <c r="AG92" s="108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</row>
    <row r="93" spans="1:96" s="106" customFormat="1" ht="15.75" customHeight="1" x14ac:dyDescent="0.25">
      <c r="A93" s="101"/>
      <c r="B93" s="101"/>
      <c r="C93" s="101"/>
      <c r="D93" s="102"/>
      <c r="E93" s="102"/>
      <c r="F93" s="103"/>
      <c r="G93" s="151"/>
      <c r="H93" s="128"/>
      <c r="I93" s="129"/>
      <c r="J93" s="130"/>
      <c r="K93" s="105"/>
      <c r="L93" s="131"/>
      <c r="M93" s="172"/>
      <c r="O93" s="108"/>
      <c r="P93" s="108"/>
      <c r="Q93" s="108"/>
      <c r="S93" s="108"/>
      <c r="T93" s="108"/>
      <c r="V93" s="108"/>
      <c r="W93" s="108"/>
      <c r="AA93" s="105"/>
      <c r="AB93" s="138"/>
      <c r="AF93" s="108"/>
      <c r="AG93" s="108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</row>
    <row r="94" spans="1:96" s="106" customFormat="1" ht="15.75" customHeight="1" x14ac:dyDescent="0.25">
      <c r="A94" s="101"/>
      <c r="B94" s="101"/>
      <c r="C94" s="101"/>
      <c r="D94" s="102"/>
      <c r="E94" s="102"/>
      <c r="F94" s="103"/>
      <c r="G94" s="151"/>
      <c r="H94" s="128"/>
      <c r="I94" s="129"/>
      <c r="J94" s="130"/>
      <c r="K94" s="105"/>
      <c r="L94" s="131"/>
      <c r="M94" s="172"/>
      <c r="O94" s="108"/>
      <c r="P94" s="108"/>
      <c r="Q94" s="108"/>
      <c r="S94" s="108"/>
      <c r="T94" s="108"/>
      <c r="V94" s="108"/>
      <c r="W94" s="108"/>
      <c r="AA94" s="105"/>
      <c r="AB94" s="138"/>
      <c r="AF94" s="108"/>
      <c r="AG94" s="108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</row>
    <row r="95" spans="1:96" s="106" customFormat="1" ht="15.75" customHeight="1" x14ac:dyDescent="0.25">
      <c r="A95" s="101"/>
      <c r="B95" s="101"/>
      <c r="C95" s="101"/>
      <c r="D95" s="102"/>
      <c r="E95" s="102"/>
      <c r="F95" s="103"/>
      <c r="G95" s="151"/>
      <c r="H95" s="128"/>
      <c r="I95" s="129"/>
      <c r="J95" s="130"/>
      <c r="K95" s="105"/>
      <c r="L95" s="131"/>
      <c r="M95" s="172"/>
      <c r="O95" s="108"/>
      <c r="P95" s="108"/>
      <c r="Q95" s="108"/>
      <c r="S95" s="108"/>
      <c r="T95" s="108"/>
      <c r="V95" s="108"/>
      <c r="W95" s="108"/>
      <c r="AA95" s="105"/>
      <c r="AB95" s="138"/>
      <c r="AF95" s="108"/>
      <c r="AG95" s="108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</row>
    <row r="96" spans="1:96" s="106" customFormat="1" ht="15.75" customHeight="1" x14ac:dyDescent="0.25">
      <c r="A96" s="101"/>
      <c r="B96" s="101"/>
      <c r="C96" s="101"/>
      <c r="D96" s="102"/>
      <c r="E96" s="102"/>
      <c r="F96" s="103"/>
      <c r="G96" s="151"/>
      <c r="H96" s="128"/>
      <c r="I96" s="129"/>
      <c r="J96" s="130"/>
      <c r="K96" s="105"/>
      <c r="L96" s="131"/>
      <c r="M96" s="172"/>
      <c r="O96" s="108"/>
      <c r="P96" s="108"/>
      <c r="Q96" s="108"/>
      <c r="S96" s="108"/>
      <c r="T96" s="108"/>
      <c r="V96" s="108"/>
      <c r="W96" s="108"/>
      <c r="AA96" s="105"/>
      <c r="AB96" s="138"/>
      <c r="AF96" s="108"/>
      <c r="AG96" s="108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</row>
    <row r="97" spans="1:96" s="106" customFormat="1" ht="15.75" customHeight="1" x14ac:dyDescent="0.25">
      <c r="A97" s="101"/>
      <c r="B97" s="101"/>
      <c r="C97" s="101"/>
      <c r="D97" s="102"/>
      <c r="E97" s="102"/>
      <c r="F97" s="103"/>
      <c r="G97" s="151"/>
      <c r="H97" s="128"/>
      <c r="I97" s="129"/>
      <c r="J97" s="130"/>
      <c r="K97" s="105"/>
      <c r="L97" s="131"/>
      <c r="M97" s="172"/>
      <c r="O97" s="108"/>
      <c r="P97" s="108"/>
      <c r="Q97" s="108"/>
      <c r="S97" s="108"/>
      <c r="T97" s="108"/>
      <c r="V97" s="108"/>
      <c r="W97" s="108"/>
      <c r="AA97" s="105"/>
      <c r="AB97" s="138"/>
      <c r="AF97" s="108"/>
      <c r="AG97" s="108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</row>
    <row r="98" spans="1:96" s="106" customFormat="1" ht="15.75" customHeight="1" x14ac:dyDescent="0.25">
      <c r="A98" s="101"/>
      <c r="B98" s="101"/>
      <c r="C98" s="101"/>
      <c r="D98" s="102"/>
      <c r="E98" s="102"/>
      <c r="F98" s="103"/>
      <c r="G98" s="151"/>
      <c r="H98" s="128"/>
      <c r="I98" s="129"/>
      <c r="J98" s="130"/>
      <c r="K98" s="105"/>
      <c r="L98" s="131"/>
      <c r="M98" s="172"/>
      <c r="O98" s="108"/>
      <c r="P98" s="108"/>
      <c r="Q98" s="108"/>
      <c r="S98" s="108"/>
      <c r="T98" s="108"/>
      <c r="V98" s="108"/>
      <c r="W98" s="108"/>
      <c r="AA98" s="105"/>
      <c r="AB98" s="138"/>
      <c r="AF98" s="108"/>
      <c r="AG98" s="108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</row>
    <row r="99" spans="1:96" s="106" customFormat="1" ht="15.75" customHeight="1" x14ac:dyDescent="0.25">
      <c r="A99" s="101"/>
      <c r="B99" s="101"/>
      <c r="C99" s="101"/>
      <c r="D99" s="102"/>
      <c r="E99" s="102"/>
      <c r="F99" s="103"/>
      <c r="G99" s="151"/>
      <c r="H99" s="128"/>
      <c r="I99" s="129"/>
      <c r="J99" s="130"/>
      <c r="K99" s="105"/>
      <c r="L99" s="131"/>
      <c r="M99" s="172"/>
      <c r="O99" s="108"/>
      <c r="P99" s="108"/>
      <c r="Q99" s="108"/>
      <c r="S99" s="108"/>
      <c r="T99" s="108"/>
      <c r="V99" s="108"/>
      <c r="W99" s="108"/>
      <c r="AA99" s="105"/>
      <c r="AB99" s="138"/>
      <c r="AF99" s="108"/>
      <c r="AG99" s="108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</row>
    <row r="100" spans="1:96" s="106" customFormat="1" ht="15.75" customHeight="1" x14ac:dyDescent="0.25">
      <c r="A100" s="101"/>
      <c r="B100" s="101"/>
      <c r="C100" s="101"/>
      <c r="D100" s="102"/>
      <c r="E100" s="102"/>
      <c r="F100" s="103"/>
      <c r="G100" s="151"/>
      <c r="H100" s="128"/>
      <c r="I100" s="129"/>
      <c r="J100" s="130"/>
      <c r="K100" s="105"/>
      <c r="L100" s="131"/>
      <c r="M100" s="172"/>
      <c r="O100" s="108"/>
      <c r="P100" s="108"/>
      <c r="Q100" s="108"/>
      <c r="S100" s="108"/>
      <c r="T100" s="108"/>
      <c r="V100" s="108"/>
      <c r="W100" s="108"/>
      <c r="AA100" s="105"/>
      <c r="AB100" s="138"/>
      <c r="AF100" s="108"/>
      <c r="AG100" s="108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</row>
    <row r="101" spans="1:96" s="106" customFormat="1" ht="15.75" customHeight="1" x14ac:dyDescent="0.25">
      <c r="A101" s="101"/>
      <c r="B101" s="101"/>
      <c r="C101" s="101"/>
      <c r="D101" s="102"/>
      <c r="E101" s="102"/>
      <c r="F101" s="103"/>
      <c r="G101" s="151"/>
      <c r="H101" s="128"/>
      <c r="I101" s="129"/>
      <c r="J101" s="130"/>
      <c r="K101" s="105"/>
      <c r="L101" s="131"/>
      <c r="M101" s="172"/>
      <c r="O101" s="108"/>
      <c r="P101" s="108"/>
      <c r="Q101" s="108"/>
      <c r="S101" s="108"/>
      <c r="T101" s="108"/>
      <c r="V101" s="108"/>
      <c r="W101" s="108"/>
      <c r="AA101" s="105"/>
      <c r="AB101" s="138"/>
      <c r="AF101" s="108"/>
      <c r="AG101" s="108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</row>
    <row r="102" spans="1:96" s="106" customFormat="1" ht="15.75" customHeight="1" x14ac:dyDescent="0.25">
      <c r="A102" s="101"/>
      <c r="B102" s="101"/>
      <c r="C102" s="101"/>
      <c r="D102" s="102"/>
      <c r="E102" s="102"/>
      <c r="F102" s="103"/>
      <c r="G102" s="151"/>
      <c r="H102" s="128"/>
      <c r="I102" s="129"/>
      <c r="J102" s="130"/>
      <c r="K102" s="105"/>
      <c r="L102" s="131"/>
      <c r="M102" s="172"/>
      <c r="O102" s="108"/>
      <c r="P102" s="108"/>
      <c r="Q102" s="108"/>
      <c r="S102" s="108"/>
      <c r="T102" s="108"/>
      <c r="V102" s="108"/>
      <c r="W102" s="108"/>
      <c r="AA102" s="105"/>
      <c r="AB102" s="138"/>
      <c r="AF102" s="108"/>
      <c r="AG102" s="108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</row>
    <row r="103" spans="1:96" s="106" customFormat="1" ht="15.75" customHeight="1" x14ac:dyDescent="0.25">
      <c r="A103" s="101"/>
      <c r="B103" s="101"/>
      <c r="C103" s="101"/>
      <c r="D103" s="102"/>
      <c r="E103" s="102"/>
      <c r="F103" s="103"/>
      <c r="G103" s="151"/>
      <c r="H103" s="128"/>
      <c r="I103" s="129"/>
      <c r="J103" s="130"/>
      <c r="K103" s="105"/>
      <c r="L103" s="131"/>
      <c r="M103" s="172"/>
      <c r="O103" s="108"/>
      <c r="P103" s="108"/>
      <c r="Q103" s="108"/>
      <c r="S103" s="108"/>
      <c r="T103" s="108"/>
      <c r="V103" s="108"/>
      <c r="W103" s="108"/>
      <c r="AA103" s="105"/>
      <c r="AB103" s="138"/>
      <c r="AF103" s="108"/>
      <c r="AG103" s="108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</row>
    <row r="104" spans="1:96" s="106" customFormat="1" ht="15.75" customHeight="1" x14ac:dyDescent="0.25">
      <c r="A104" s="101"/>
      <c r="B104" s="101"/>
      <c r="C104" s="101"/>
      <c r="D104" s="102"/>
      <c r="E104" s="102"/>
      <c r="F104" s="103"/>
      <c r="G104" s="151"/>
      <c r="H104" s="128"/>
      <c r="I104" s="129"/>
      <c r="J104" s="130"/>
      <c r="K104" s="105"/>
      <c r="L104" s="131"/>
      <c r="M104" s="172"/>
      <c r="O104" s="108"/>
      <c r="P104" s="108"/>
      <c r="Q104" s="108"/>
      <c r="S104" s="108"/>
      <c r="T104" s="108"/>
      <c r="V104" s="108"/>
      <c r="W104" s="108"/>
      <c r="AA104" s="105"/>
      <c r="AB104" s="138"/>
      <c r="AF104" s="108"/>
      <c r="AG104" s="108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</row>
    <row r="105" spans="1:96" s="106" customFormat="1" ht="15.75" customHeight="1" x14ac:dyDescent="0.25">
      <c r="A105" s="101"/>
      <c r="B105" s="101"/>
      <c r="C105" s="101"/>
      <c r="D105" s="102"/>
      <c r="E105" s="102"/>
      <c r="F105" s="103"/>
      <c r="G105" s="151"/>
      <c r="H105" s="128"/>
      <c r="I105" s="129"/>
      <c r="J105" s="130"/>
      <c r="K105" s="105"/>
      <c r="L105" s="131"/>
      <c r="M105" s="172"/>
      <c r="O105" s="108"/>
      <c r="P105" s="108"/>
      <c r="Q105" s="108"/>
      <c r="S105" s="108"/>
      <c r="T105" s="108"/>
      <c r="V105" s="108"/>
      <c r="W105" s="108"/>
      <c r="AA105" s="105"/>
      <c r="AB105" s="138"/>
      <c r="AF105" s="108"/>
      <c r="AG105" s="108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</row>
    <row r="106" spans="1:96" s="106" customFormat="1" ht="15.75" customHeight="1" x14ac:dyDescent="0.25">
      <c r="A106" s="101"/>
      <c r="B106" s="101"/>
      <c r="C106" s="101"/>
      <c r="D106" s="102"/>
      <c r="E106" s="102"/>
      <c r="F106" s="103"/>
      <c r="G106" s="151"/>
      <c r="H106" s="128"/>
      <c r="I106" s="129"/>
      <c r="J106" s="130"/>
      <c r="K106" s="105"/>
      <c r="L106" s="131"/>
      <c r="M106" s="172"/>
      <c r="O106" s="108"/>
      <c r="P106" s="108"/>
      <c r="Q106" s="108"/>
      <c r="S106" s="108"/>
      <c r="T106" s="108"/>
      <c r="V106" s="108"/>
      <c r="W106" s="108"/>
      <c r="AA106" s="105"/>
      <c r="AB106" s="138"/>
      <c r="AF106" s="108"/>
      <c r="AG106" s="108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</row>
    <row r="107" spans="1:96" s="106" customFormat="1" ht="15.75" customHeight="1" x14ac:dyDescent="0.25">
      <c r="A107" s="101"/>
      <c r="B107" s="101"/>
      <c r="C107" s="101"/>
      <c r="D107" s="102"/>
      <c r="E107" s="102"/>
      <c r="F107" s="103"/>
      <c r="G107" s="151"/>
      <c r="H107" s="128"/>
      <c r="I107" s="129"/>
      <c r="J107" s="130"/>
      <c r="K107" s="105"/>
      <c r="L107" s="131"/>
      <c r="M107" s="172"/>
      <c r="O107" s="108"/>
      <c r="P107" s="108"/>
      <c r="Q107" s="108"/>
      <c r="S107" s="108"/>
      <c r="T107" s="108"/>
      <c r="V107" s="108"/>
      <c r="W107" s="108"/>
      <c r="AA107" s="105"/>
      <c r="AB107" s="138"/>
      <c r="AF107" s="108"/>
      <c r="AG107" s="108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</row>
    <row r="108" spans="1:96" s="106" customFormat="1" ht="15.75" customHeight="1" x14ac:dyDescent="0.25">
      <c r="A108" s="101"/>
      <c r="B108" s="101"/>
      <c r="C108" s="101"/>
      <c r="D108" s="102"/>
      <c r="E108" s="102"/>
      <c r="F108" s="103"/>
      <c r="G108" s="151"/>
      <c r="H108" s="128"/>
      <c r="I108" s="129"/>
      <c r="J108" s="130"/>
      <c r="K108" s="105"/>
      <c r="L108" s="131"/>
      <c r="M108" s="172"/>
      <c r="O108" s="108"/>
      <c r="P108" s="108"/>
      <c r="Q108" s="108"/>
      <c r="S108" s="108"/>
      <c r="T108" s="108"/>
      <c r="V108" s="108"/>
      <c r="W108" s="108"/>
      <c r="AA108" s="105"/>
      <c r="AB108" s="138"/>
      <c r="AF108" s="108"/>
      <c r="AG108" s="108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</row>
    <row r="109" spans="1:96" s="106" customFormat="1" ht="15.75" customHeight="1" x14ac:dyDescent="0.25">
      <c r="A109" s="101"/>
      <c r="B109" s="101"/>
      <c r="C109" s="101"/>
      <c r="D109" s="102"/>
      <c r="E109" s="102"/>
      <c r="F109" s="103"/>
      <c r="G109" s="151"/>
      <c r="H109" s="128"/>
      <c r="I109" s="129"/>
      <c r="J109" s="130"/>
      <c r="K109" s="105"/>
      <c r="L109" s="131"/>
      <c r="M109" s="172"/>
      <c r="O109" s="108"/>
      <c r="P109" s="108"/>
      <c r="Q109" s="108"/>
      <c r="S109" s="108"/>
      <c r="T109" s="108"/>
      <c r="V109" s="108"/>
      <c r="W109" s="108"/>
      <c r="AA109" s="105"/>
      <c r="AB109" s="138"/>
      <c r="AF109" s="108"/>
      <c r="AG109" s="108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</row>
    <row r="110" spans="1:96" s="106" customFormat="1" ht="15.75" customHeight="1" x14ac:dyDescent="0.25">
      <c r="A110" s="101"/>
      <c r="B110" s="101"/>
      <c r="C110" s="101"/>
      <c r="D110" s="102"/>
      <c r="E110" s="102"/>
      <c r="F110" s="103"/>
      <c r="G110" s="151"/>
      <c r="H110" s="128"/>
      <c r="I110" s="129"/>
      <c r="J110" s="130"/>
      <c r="K110" s="105"/>
      <c r="L110" s="131"/>
      <c r="M110" s="172"/>
      <c r="O110" s="108"/>
      <c r="P110" s="108"/>
      <c r="Q110" s="108"/>
      <c r="S110" s="108"/>
      <c r="T110" s="108"/>
      <c r="V110" s="108"/>
      <c r="W110" s="108"/>
      <c r="AA110" s="105"/>
      <c r="AB110" s="138"/>
      <c r="AF110" s="108"/>
      <c r="AG110" s="108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</row>
    <row r="111" spans="1:96" s="106" customFormat="1" ht="15.75" customHeight="1" x14ac:dyDescent="0.25">
      <c r="A111" s="101"/>
      <c r="B111" s="101"/>
      <c r="C111" s="101"/>
      <c r="D111" s="102"/>
      <c r="E111" s="102"/>
      <c r="F111" s="103"/>
      <c r="G111" s="151"/>
      <c r="H111" s="128"/>
      <c r="I111" s="129"/>
      <c r="J111" s="130"/>
      <c r="K111" s="105"/>
      <c r="L111" s="131"/>
      <c r="M111" s="172"/>
      <c r="O111" s="108"/>
      <c r="P111" s="108"/>
      <c r="Q111" s="108"/>
      <c r="S111" s="108"/>
      <c r="T111" s="108"/>
      <c r="V111" s="108"/>
      <c r="W111" s="108"/>
      <c r="AA111" s="105"/>
      <c r="AB111" s="138"/>
      <c r="AF111" s="108"/>
      <c r="AG111" s="108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</row>
    <row r="112" spans="1:96" s="106" customFormat="1" ht="15.75" customHeight="1" x14ac:dyDescent="0.25">
      <c r="A112" s="101"/>
      <c r="B112" s="101"/>
      <c r="C112" s="101"/>
      <c r="D112" s="102"/>
      <c r="E112" s="102"/>
      <c r="F112" s="103"/>
      <c r="G112" s="151"/>
      <c r="H112" s="128"/>
      <c r="I112" s="129"/>
      <c r="J112" s="130"/>
      <c r="K112" s="105"/>
      <c r="L112" s="131"/>
      <c r="M112" s="172"/>
      <c r="O112" s="108"/>
      <c r="P112" s="108"/>
      <c r="Q112" s="108"/>
      <c r="S112" s="108"/>
      <c r="T112" s="108"/>
      <c r="V112" s="108"/>
      <c r="W112" s="108"/>
      <c r="AA112" s="105"/>
      <c r="AB112" s="138"/>
      <c r="AF112" s="108"/>
      <c r="AG112" s="108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</row>
    <row r="113" spans="1:96" s="106" customFormat="1" ht="15.75" customHeight="1" x14ac:dyDescent="0.25">
      <c r="A113" s="101"/>
      <c r="B113" s="101"/>
      <c r="C113" s="101"/>
      <c r="D113" s="102"/>
      <c r="E113" s="102"/>
      <c r="F113" s="103"/>
      <c r="G113" s="151"/>
      <c r="H113" s="128"/>
      <c r="I113" s="129"/>
      <c r="J113" s="130"/>
      <c r="K113" s="105"/>
      <c r="L113" s="131"/>
      <c r="M113" s="172"/>
      <c r="O113" s="108"/>
      <c r="P113" s="108"/>
      <c r="Q113" s="108"/>
      <c r="S113" s="108"/>
      <c r="T113" s="108"/>
      <c r="V113" s="108"/>
      <c r="W113" s="108"/>
      <c r="AA113" s="105"/>
      <c r="AB113" s="138"/>
      <c r="AF113" s="108"/>
      <c r="AG113" s="108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</row>
    <row r="114" spans="1:96" s="106" customFormat="1" ht="15.75" customHeight="1" x14ac:dyDescent="0.25">
      <c r="A114" s="101"/>
      <c r="B114" s="101"/>
      <c r="C114" s="101"/>
      <c r="D114" s="102"/>
      <c r="E114" s="102"/>
      <c r="F114" s="103"/>
      <c r="G114" s="151"/>
      <c r="H114" s="128"/>
      <c r="I114" s="129"/>
      <c r="J114" s="130"/>
      <c r="K114" s="105"/>
      <c r="L114" s="131"/>
      <c r="M114" s="172"/>
      <c r="O114" s="108"/>
      <c r="P114" s="108"/>
      <c r="Q114" s="108"/>
      <c r="S114" s="108"/>
      <c r="T114" s="108"/>
      <c r="V114" s="108"/>
      <c r="W114" s="108"/>
      <c r="AA114" s="105"/>
      <c r="AB114" s="138"/>
      <c r="AF114" s="108"/>
      <c r="AG114" s="108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</row>
    <row r="115" spans="1:96" s="106" customFormat="1" ht="15.75" customHeight="1" x14ac:dyDescent="0.25">
      <c r="A115" s="101"/>
      <c r="B115" s="101"/>
      <c r="C115" s="101"/>
      <c r="D115" s="102"/>
      <c r="E115" s="102"/>
      <c r="F115" s="103"/>
      <c r="G115" s="151"/>
      <c r="H115" s="128"/>
      <c r="I115" s="129"/>
      <c r="J115" s="130"/>
      <c r="K115" s="105"/>
      <c r="L115" s="131"/>
      <c r="M115" s="172"/>
      <c r="O115" s="108"/>
      <c r="P115" s="108"/>
      <c r="Q115" s="108"/>
      <c r="S115" s="108"/>
      <c r="T115" s="108"/>
      <c r="V115" s="108"/>
      <c r="W115" s="108"/>
      <c r="AA115" s="105"/>
      <c r="AB115" s="138"/>
      <c r="AF115" s="108"/>
      <c r="AG115" s="108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</row>
    <row r="116" spans="1:96" s="106" customFormat="1" ht="15.75" customHeight="1" x14ac:dyDescent="0.25">
      <c r="A116" s="101"/>
      <c r="B116" s="101"/>
      <c r="C116" s="101"/>
      <c r="D116" s="102"/>
      <c r="E116" s="102"/>
      <c r="F116" s="103"/>
      <c r="G116" s="151"/>
      <c r="H116" s="128"/>
      <c r="I116" s="129"/>
      <c r="J116" s="130"/>
      <c r="K116" s="105"/>
      <c r="L116" s="131"/>
      <c r="M116" s="172"/>
      <c r="O116" s="108"/>
      <c r="P116" s="108"/>
      <c r="Q116" s="108"/>
      <c r="S116" s="108"/>
      <c r="T116" s="108"/>
      <c r="V116" s="108"/>
      <c r="W116" s="108"/>
      <c r="AA116" s="105"/>
      <c r="AB116" s="138"/>
      <c r="AF116" s="108"/>
      <c r="AG116" s="108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</row>
    <row r="117" spans="1:96" s="106" customFormat="1" ht="15.75" customHeight="1" x14ac:dyDescent="0.25">
      <c r="A117" s="101"/>
      <c r="B117" s="101"/>
      <c r="C117" s="101"/>
      <c r="D117" s="102"/>
      <c r="E117" s="102"/>
      <c r="F117" s="103"/>
      <c r="G117" s="151"/>
      <c r="H117" s="128"/>
      <c r="I117" s="129"/>
      <c r="J117" s="130"/>
      <c r="K117" s="105"/>
      <c r="L117" s="131"/>
      <c r="M117" s="172"/>
      <c r="O117" s="108"/>
      <c r="P117" s="108"/>
      <c r="Q117" s="108"/>
      <c r="S117" s="108"/>
      <c r="T117" s="108"/>
      <c r="V117" s="108"/>
      <c r="W117" s="108"/>
      <c r="AA117" s="105"/>
      <c r="AB117" s="138"/>
      <c r="AF117" s="108"/>
      <c r="AG117" s="108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</row>
    <row r="118" spans="1:96" s="106" customFormat="1" ht="15.75" customHeight="1" x14ac:dyDescent="0.25">
      <c r="A118" s="101"/>
      <c r="B118" s="101"/>
      <c r="C118" s="101"/>
      <c r="D118" s="102"/>
      <c r="E118" s="102"/>
      <c r="F118" s="103"/>
      <c r="G118" s="151"/>
      <c r="H118" s="128"/>
      <c r="I118" s="129"/>
      <c r="J118" s="130"/>
      <c r="K118" s="105"/>
      <c r="L118" s="131"/>
      <c r="M118" s="172"/>
      <c r="O118" s="108"/>
      <c r="P118" s="108"/>
      <c r="Q118" s="108"/>
      <c r="S118" s="108"/>
      <c r="T118" s="108"/>
      <c r="V118" s="108"/>
      <c r="W118" s="108"/>
      <c r="AA118" s="105"/>
      <c r="AB118" s="138"/>
      <c r="AF118" s="108"/>
      <c r="AG118" s="108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</row>
    <row r="119" spans="1:96" s="106" customFormat="1" ht="15.75" customHeight="1" x14ac:dyDescent="0.25">
      <c r="A119" s="101"/>
      <c r="B119" s="101"/>
      <c r="C119" s="101"/>
      <c r="D119" s="102"/>
      <c r="E119" s="102"/>
      <c r="F119" s="103"/>
      <c r="G119" s="151"/>
      <c r="H119" s="128"/>
      <c r="I119" s="129"/>
      <c r="J119" s="130"/>
      <c r="K119" s="105"/>
      <c r="L119" s="131"/>
      <c r="M119" s="172"/>
      <c r="O119" s="108"/>
      <c r="P119" s="108"/>
      <c r="Q119" s="108"/>
      <c r="S119" s="108"/>
      <c r="T119" s="108"/>
      <c r="V119" s="108"/>
      <c r="W119" s="108"/>
      <c r="AA119" s="105"/>
      <c r="AB119" s="138"/>
      <c r="AF119" s="108"/>
      <c r="AG119" s="108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</row>
    <row r="120" spans="1:96" s="106" customFormat="1" ht="15.75" customHeight="1" x14ac:dyDescent="0.25">
      <c r="A120" s="101"/>
      <c r="B120" s="101"/>
      <c r="C120" s="101"/>
      <c r="D120" s="102"/>
      <c r="E120" s="102"/>
      <c r="F120" s="103"/>
      <c r="G120" s="151"/>
      <c r="H120" s="128"/>
      <c r="I120" s="129"/>
      <c r="J120" s="130"/>
      <c r="K120" s="105"/>
      <c r="L120" s="131"/>
      <c r="M120" s="172"/>
      <c r="O120" s="108"/>
      <c r="P120" s="108"/>
      <c r="Q120" s="108"/>
      <c r="S120" s="108"/>
      <c r="T120" s="108"/>
      <c r="V120" s="108"/>
      <c r="W120" s="108"/>
      <c r="AA120" s="105"/>
      <c r="AB120" s="138"/>
      <c r="AF120" s="108"/>
      <c r="AG120" s="108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</row>
    <row r="121" spans="1:96" s="106" customFormat="1" ht="15.75" customHeight="1" x14ac:dyDescent="0.25">
      <c r="A121" s="101"/>
      <c r="B121" s="101"/>
      <c r="C121" s="101"/>
      <c r="D121" s="102"/>
      <c r="E121" s="102"/>
      <c r="F121" s="103"/>
      <c r="G121" s="151"/>
      <c r="H121" s="128"/>
      <c r="I121" s="129"/>
      <c r="J121" s="130"/>
      <c r="K121" s="105"/>
      <c r="L121" s="131"/>
      <c r="M121" s="172"/>
      <c r="O121" s="108"/>
      <c r="P121" s="108"/>
      <c r="Q121" s="108"/>
      <c r="S121" s="108"/>
      <c r="T121" s="108"/>
      <c r="V121" s="108"/>
      <c r="W121" s="108"/>
      <c r="AA121" s="105"/>
      <c r="AB121" s="138"/>
      <c r="AF121" s="108"/>
      <c r="AG121" s="108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</row>
    <row r="122" spans="1:96" s="106" customFormat="1" ht="15.75" customHeight="1" x14ac:dyDescent="0.25">
      <c r="A122" s="101"/>
      <c r="B122" s="101"/>
      <c r="C122" s="101"/>
      <c r="D122" s="102"/>
      <c r="E122" s="102"/>
      <c r="F122" s="103"/>
      <c r="G122" s="151"/>
      <c r="H122" s="128"/>
      <c r="I122" s="129"/>
      <c r="J122" s="130"/>
      <c r="K122" s="105"/>
      <c r="L122" s="131"/>
      <c r="M122" s="172"/>
      <c r="O122" s="108"/>
      <c r="P122" s="108"/>
      <c r="Q122" s="108"/>
      <c r="S122" s="108"/>
      <c r="T122" s="108"/>
      <c r="V122" s="108"/>
      <c r="W122" s="108"/>
      <c r="AA122" s="105"/>
      <c r="AB122" s="138"/>
      <c r="AF122" s="108"/>
      <c r="AG122" s="108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</row>
    <row r="123" spans="1:96" s="106" customFormat="1" ht="15.75" customHeight="1" x14ac:dyDescent="0.25">
      <c r="A123" s="101"/>
      <c r="B123" s="101"/>
      <c r="C123" s="101"/>
      <c r="D123" s="102"/>
      <c r="E123" s="102"/>
      <c r="F123" s="103"/>
      <c r="G123" s="151"/>
      <c r="H123" s="128"/>
      <c r="I123" s="129"/>
      <c r="J123" s="130"/>
      <c r="K123" s="105"/>
      <c r="L123" s="131"/>
      <c r="M123" s="172"/>
      <c r="O123" s="108"/>
      <c r="P123" s="108"/>
      <c r="Q123" s="108"/>
      <c r="S123" s="108"/>
      <c r="T123" s="108"/>
      <c r="V123" s="108"/>
      <c r="W123" s="108"/>
      <c r="AA123" s="105"/>
      <c r="AB123" s="138"/>
      <c r="AF123" s="108"/>
      <c r="AG123" s="108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</row>
    <row r="124" spans="1:96" s="106" customFormat="1" ht="15.75" customHeight="1" x14ac:dyDescent="0.25">
      <c r="A124" s="101"/>
      <c r="B124" s="101"/>
      <c r="C124" s="101"/>
      <c r="D124" s="102"/>
      <c r="E124" s="102"/>
      <c r="F124" s="103"/>
      <c r="G124" s="151"/>
      <c r="H124" s="128"/>
      <c r="I124" s="129"/>
      <c r="J124" s="130"/>
      <c r="K124" s="105"/>
      <c r="L124" s="131"/>
      <c r="M124" s="172"/>
      <c r="O124" s="108"/>
      <c r="P124" s="108"/>
      <c r="Q124" s="108"/>
      <c r="S124" s="108"/>
      <c r="T124" s="108"/>
      <c r="V124" s="108"/>
      <c r="W124" s="108"/>
      <c r="AA124" s="105"/>
      <c r="AB124" s="138"/>
      <c r="AF124" s="108"/>
      <c r="AG124" s="108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</row>
    <row r="125" spans="1:96" s="106" customFormat="1" ht="15.75" customHeight="1" x14ac:dyDescent="0.25">
      <c r="A125" s="101"/>
      <c r="B125" s="101"/>
      <c r="C125" s="101"/>
      <c r="D125" s="102"/>
      <c r="E125" s="102"/>
      <c r="F125" s="103"/>
      <c r="G125" s="151"/>
      <c r="H125" s="128"/>
      <c r="I125" s="129"/>
      <c r="J125" s="130"/>
      <c r="K125" s="105"/>
      <c r="L125" s="131"/>
      <c r="M125" s="172"/>
      <c r="O125" s="108"/>
      <c r="P125" s="108"/>
      <c r="Q125" s="108"/>
      <c r="S125" s="108"/>
      <c r="T125" s="108"/>
      <c r="V125" s="108"/>
      <c r="W125" s="108"/>
      <c r="AA125" s="105"/>
      <c r="AB125" s="138"/>
      <c r="AF125" s="108"/>
      <c r="AG125" s="108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</row>
    <row r="126" spans="1:96" s="106" customFormat="1" ht="15.75" customHeight="1" x14ac:dyDescent="0.25">
      <c r="A126" s="101"/>
      <c r="B126" s="101"/>
      <c r="C126" s="101"/>
      <c r="D126" s="102"/>
      <c r="E126" s="102"/>
      <c r="F126" s="103"/>
      <c r="G126" s="151"/>
      <c r="H126" s="128"/>
      <c r="I126" s="129"/>
      <c r="J126" s="130"/>
      <c r="K126" s="105"/>
      <c r="L126" s="131"/>
      <c r="M126" s="172"/>
      <c r="O126" s="108"/>
      <c r="P126" s="108"/>
      <c r="Q126" s="108"/>
      <c r="S126" s="108"/>
      <c r="T126" s="108"/>
      <c r="V126" s="108"/>
      <c r="W126" s="108"/>
      <c r="AA126" s="105"/>
      <c r="AB126" s="138"/>
      <c r="AF126" s="108"/>
      <c r="AG126" s="108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</row>
    <row r="127" spans="1:96" s="106" customFormat="1" ht="15.75" customHeight="1" x14ac:dyDescent="0.25">
      <c r="A127" s="101"/>
      <c r="B127" s="101"/>
      <c r="C127" s="101"/>
      <c r="D127" s="102"/>
      <c r="E127" s="102"/>
      <c r="F127" s="103"/>
      <c r="G127" s="151"/>
      <c r="H127" s="128"/>
      <c r="I127" s="129"/>
      <c r="J127" s="130"/>
      <c r="K127" s="105"/>
      <c r="L127" s="131"/>
      <c r="M127" s="172"/>
      <c r="O127" s="108"/>
      <c r="P127" s="108"/>
      <c r="Q127" s="108"/>
      <c r="S127" s="108"/>
      <c r="T127" s="108"/>
      <c r="V127" s="108"/>
      <c r="W127" s="108"/>
      <c r="AA127" s="105"/>
      <c r="AB127" s="138"/>
      <c r="AF127" s="108"/>
      <c r="AG127" s="108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</row>
    <row r="128" spans="1:96" s="106" customFormat="1" ht="15.75" customHeight="1" x14ac:dyDescent="0.25">
      <c r="A128" s="101"/>
      <c r="B128" s="101"/>
      <c r="C128" s="101"/>
      <c r="D128" s="102"/>
      <c r="E128" s="102"/>
      <c r="F128" s="103"/>
      <c r="G128" s="151"/>
      <c r="H128" s="128"/>
      <c r="I128" s="129"/>
      <c r="J128" s="130"/>
      <c r="K128" s="105"/>
      <c r="L128" s="131"/>
      <c r="M128" s="172"/>
      <c r="O128" s="108"/>
      <c r="P128" s="108"/>
      <c r="Q128" s="108"/>
      <c r="S128" s="108"/>
      <c r="T128" s="108"/>
      <c r="V128" s="108"/>
      <c r="W128" s="108"/>
      <c r="AA128" s="105"/>
      <c r="AB128" s="138"/>
      <c r="AF128" s="108"/>
      <c r="AG128" s="108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</row>
    <row r="129" spans="1:96" s="106" customFormat="1" ht="15.75" customHeight="1" x14ac:dyDescent="0.25">
      <c r="A129" s="101"/>
      <c r="B129" s="101"/>
      <c r="C129" s="101"/>
      <c r="D129" s="102"/>
      <c r="E129" s="102"/>
      <c r="F129" s="103"/>
      <c r="G129" s="151"/>
      <c r="H129" s="128"/>
      <c r="I129" s="129"/>
      <c r="J129" s="130"/>
      <c r="K129" s="105"/>
      <c r="L129" s="131"/>
      <c r="M129" s="172"/>
      <c r="O129" s="108"/>
      <c r="P129" s="108"/>
      <c r="Q129" s="108"/>
      <c r="S129" s="108"/>
      <c r="T129" s="108"/>
      <c r="V129" s="108"/>
      <c r="W129" s="108"/>
      <c r="AA129" s="105"/>
      <c r="AB129" s="138"/>
      <c r="AF129" s="108"/>
      <c r="AG129" s="108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</row>
    <row r="130" spans="1:96" s="106" customFormat="1" ht="15.75" customHeight="1" x14ac:dyDescent="0.25">
      <c r="A130" s="101"/>
      <c r="B130" s="101"/>
      <c r="C130" s="101"/>
      <c r="D130" s="102"/>
      <c r="E130" s="102"/>
      <c r="F130" s="103"/>
      <c r="G130" s="151"/>
      <c r="H130" s="128"/>
      <c r="I130" s="129"/>
      <c r="J130" s="130"/>
      <c r="K130" s="105"/>
      <c r="L130" s="131"/>
      <c r="M130" s="172"/>
      <c r="O130" s="108"/>
      <c r="P130" s="108"/>
      <c r="Q130" s="108"/>
      <c r="S130" s="108"/>
      <c r="T130" s="108"/>
      <c r="V130" s="108"/>
      <c r="W130" s="108"/>
      <c r="AA130" s="105"/>
      <c r="AB130" s="138"/>
      <c r="AF130" s="108"/>
      <c r="AG130" s="108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</row>
    <row r="131" spans="1:96" s="106" customFormat="1" ht="15.75" customHeight="1" x14ac:dyDescent="0.25">
      <c r="A131" s="101"/>
      <c r="B131" s="101"/>
      <c r="C131" s="101"/>
      <c r="D131" s="102"/>
      <c r="E131" s="102"/>
      <c r="F131" s="103"/>
      <c r="G131" s="151"/>
      <c r="H131" s="128"/>
      <c r="I131" s="129"/>
      <c r="J131" s="130"/>
      <c r="K131" s="105"/>
      <c r="L131" s="131"/>
      <c r="M131" s="172"/>
      <c r="O131" s="108"/>
      <c r="P131" s="108"/>
      <c r="Q131" s="108"/>
      <c r="S131" s="108"/>
      <c r="T131" s="108"/>
      <c r="V131" s="108"/>
      <c r="W131" s="108"/>
      <c r="AA131" s="105"/>
      <c r="AB131" s="138"/>
      <c r="AF131" s="108"/>
      <c r="AG131" s="108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</row>
    <row r="132" spans="1:96" s="106" customFormat="1" ht="15.75" customHeight="1" x14ac:dyDescent="0.25">
      <c r="A132" s="101"/>
      <c r="B132" s="101"/>
      <c r="C132" s="101"/>
      <c r="D132" s="102"/>
      <c r="E132" s="102"/>
      <c r="F132" s="103"/>
      <c r="G132" s="151"/>
      <c r="H132" s="128"/>
      <c r="I132" s="129"/>
      <c r="J132" s="130"/>
      <c r="K132" s="105"/>
      <c r="L132" s="131"/>
      <c r="M132" s="172"/>
      <c r="O132" s="108"/>
      <c r="P132" s="108"/>
      <c r="Q132" s="108"/>
      <c r="S132" s="108"/>
      <c r="T132" s="108"/>
      <c r="V132" s="108"/>
      <c r="W132" s="108"/>
      <c r="AA132" s="105"/>
      <c r="AB132" s="138"/>
      <c r="AF132" s="108"/>
      <c r="AG132" s="108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</row>
    <row r="133" spans="1:96" s="106" customFormat="1" ht="15.75" customHeight="1" x14ac:dyDescent="0.25">
      <c r="A133" s="101"/>
      <c r="B133" s="101"/>
      <c r="C133" s="101"/>
      <c r="D133" s="102"/>
      <c r="E133" s="102"/>
      <c r="F133" s="103"/>
      <c r="G133" s="151"/>
      <c r="H133" s="128"/>
      <c r="I133" s="129"/>
      <c r="J133" s="130"/>
      <c r="K133" s="105"/>
      <c r="L133" s="131"/>
      <c r="M133" s="172"/>
      <c r="O133" s="108"/>
      <c r="P133" s="108"/>
      <c r="Q133" s="108"/>
      <c r="S133" s="108"/>
      <c r="T133" s="108"/>
      <c r="V133" s="108"/>
      <c r="W133" s="108"/>
      <c r="AA133" s="105"/>
      <c r="AB133" s="138"/>
      <c r="AF133" s="108"/>
      <c r="AG133" s="108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</row>
    <row r="134" spans="1:96" s="106" customFormat="1" ht="15.75" customHeight="1" x14ac:dyDescent="0.25">
      <c r="A134" s="101"/>
      <c r="B134" s="101"/>
      <c r="C134" s="101"/>
      <c r="D134" s="102"/>
      <c r="E134" s="102"/>
      <c r="F134" s="103"/>
      <c r="G134" s="151"/>
      <c r="H134" s="128"/>
      <c r="I134" s="129"/>
      <c r="J134" s="130"/>
      <c r="K134" s="105"/>
      <c r="L134" s="131"/>
      <c r="M134" s="172"/>
      <c r="O134" s="108"/>
      <c r="P134" s="108"/>
      <c r="Q134" s="108"/>
      <c r="S134" s="108"/>
      <c r="T134" s="108"/>
      <c r="V134" s="108"/>
      <c r="W134" s="108"/>
      <c r="AA134" s="105"/>
      <c r="AB134" s="138"/>
      <c r="AF134" s="108"/>
      <c r="AG134" s="108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</row>
    <row r="135" spans="1:96" s="106" customFormat="1" ht="15.75" customHeight="1" x14ac:dyDescent="0.25">
      <c r="A135" s="101"/>
      <c r="B135" s="101"/>
      <c r="C135" s="101"/>
      <c r="D135" s="102"/>
      <c r="E135" s="102"/>
      <c r="F135" s="103"/>
      <c r="G135" s="151"/>
      <c r="H135" s="128"/>
      <c r="I135" s="129"/>
      <c r="J135" s="130"/>
      <c r="K135" s="105"/>
      <c r="L135" s="131"/>
      <c r="M135" s="172"/>
      <c r="O135" s="108"/>
      <c r="P135" s="108"/>
      <c r="Q135" s="108"/>
      <c r="S135" s="108"/>
      <c r="T135" s="108"/>
      <c r="V135" s="108"/>
      <c r="W135" s="108"/>
      <c r="AA135" s="105"/>
      <c r="AB135" s="138"/>
      <c r="AF135" s="108"/>
      <c r="AG135" s="108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</row>
    <row r="136" spans="1:96" s="106" customFormat="1" ht="15.75" customHeight="1" x14ac:dyDescent="0.25">
      <c r="A136" s="101"/>
      <c r="B136" s="101"/>
      <c r="C136" s="101"/>
      <c r="D136" s="102"/>
      <c r="E136" s="102"/>
      <c r="F136" s="103"/>
      <c r="G136" s="151"/>
      <c r="H136" s="128"/>
      <c r="I136" s="129"/>
      <c r="J136" s="130"/>
      <c r="K136" s="105"/>
      <c r="L136" s="131"/>
      <c r="M136" s="172"/>
      <c r="O136" s="108"/>
      <c r="P136" s="108"/>
      <c r="Q136" s="108"/>
      <c r="S136" s="108"/>
      <c r="T136" s="108"/>
      <c r="V136" s="108"/>
      <c r="W136" s="108"/>
      <c r="AA136" s="105"/>
      <c r="AB136" s="138"/>
      <c r="AF136" s="108"/>
      <c r="AG136" s="108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</row>
    <row r="137" spans="1:96" s="106" customFormat="1" ht="15.75" customHeight="1" x14ac:dyDescent="0.25">
      <c r="A137" s="101"/>
      <c r="B137" s="101"/>
      <c r="C137" s="101"/>
      <c r="D137" s="102"/>
      <c r="E137" s="102"/>
      <c r="F137" s="103"/>
      <c r="G137" s="151"/>
      <c r="H137" s="128"/>
      <c r="I137" s="129"/>
      <c r="J137" s="130"/>
      <c r="K137" s="105"/>
      <c r="L137" s="131"/>
      <c r="M137" s="172"/>
      <c r="O137" s="108"/>
      <c r="P137" s="108"/>
      <c r="Q137" s="108"/>
      <c r="S137" s="108"/>
      <c r="T137" s="108"/>
      <c r="V137" s="108"/>
      <c r="W137" s="108"/>
      <c r="AA137" s="105"/>
      <c r="AB137" s="138"/>
      <c r="AF137" s="108"/>
      <c r="AG137" s="108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</row>
    <row r="138" spans="1:96" s="106" customFormat="1" ht="15.75" customHeight="1" x14ac:dyDescent="0.25">
      <c r="A138" s="101"/>
      <c r="B138" s="101"/>
      <c r="C138" s="101"/>
      <c r="D138" s="102"/>
      <c r="E138" s="102"/>
      <c r="F138" s="103"/>
      <c r="G138" s="151"/>
      <c r="H138" s="128"/>
      <c r="I138" s="129"/>
      <c r="J138" s="130"/>
      <c r="K138" s="105"/>
      <c r="L138" s="131"/>
      <c r="M138" s="172"/>
      <c r="O138" s="108"/>
      <c r="P138" s="108"/>
      <c r="Q138" s="108"/>
      <c r="S138" s="108"/>
      <c r="T138" s="108"/>
      <c r="V138" s="108"/>
      <c r="W138" s="108"/>
      <c r="AA138" s="105"/>
      <c r="AB138" s="138"/>
      <c r="AF138" s="108"/>
      <c r="AG138" s="108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</row>
    <row r="139" spans="1:96" s="106" customFormat="1" ht="15.75" customHeight="1" x14ac:dyDescent="0.25">
      <c r="A139" s="101"/>
      <c r="B139" s="101"/>
      <c r="C139" s="101"/>
      <c r="D139" s="102"/>
      <c r="E139" s="102"/>
      <c r="F139" s="103"/>
      <c r="G139" s="151"/>
      <c r="H139" s="128"/>
      <c r="I139" s="129"/>
      <c r="J139" s="130"/>
      <c r="K139" s="105"/>
      <c r="L139" s="131"/>
      <c r="M139" s="172"/>
      <c r="O139" s="108"/>
      <c r="P139" s="108"/>
      <c r="Q139" s="108"/>
      <c r="S139" s="108"/>
      <c r="T139" s="108"/>
      <c r="V139" s="108"/>
      <c r="W139" s="108"/>
      <c r="AA139" s="105"/>
      <c r="AB139" s="138"/>
      <c r="AF139" s="108"/>
      <c r="AG139" s="108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</row>
    <row r="140" spans="1:96" s="106" customFormat="1" ht="15.75" customHeight="1" x14ac:dyDescent="0.25">
      <c r="A140" s="101"/>
      <c r="B140" s="101"/>
      <c r="C140" s="101"/>
      <c r="D140" s="102"/>
      <c r="E140" s="102"/>
      <c r="F140" s="103"/>
      <c r="G140" s="151"/>
      <c r="H140" s="128"/>
      <c r="I140" s="129"/>
      <c r="J140" s="130"/>
      <c r="K140" s="105"/>
      <c r="L140" s="131"/>
      <c r="M140" s="172"/>
      <c r="O140" s="108"/>
      <c r="P140" s="108"/>
      <c r="Q140" s="108"/>
      <c r="S140" s="108"/>
      <c r="T140" s="108"/>
      <c r="V140" s="108"/>
      <c r="W140" s="108"/>
      <c r="AA140" s="105"/>
      <c r="AB140" s="138"/>
      <c r="AF140" s="108"/>
      <c r="AG140" s="108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</row>
    <row r="141" spans="1:96" s="106" customFormat="1" ht="15.75" customHeight="1" x14ac:dyDescent="0.25">
      <c r="A141" s="101"/>
      <c r="B141" s="101"/>
      <c r="C141" s="101"/>
      <c r="D141" s="102"/>
      <c r="E141" s="102"/>
      <c r="F141" s="103"/>
      <c r="G141" s="151"/>
      <c r="H141" s="128"/>
      <c r="I141" s="129"/>
      <c r="J141" s="130"/>
      <c r="K141" s="105"/>
      <c r="L141" s="131"/>
      <c r="M141" s="172"/>
      <c r="O141" s="108"/>
      <c r="P141" s="108"/>
      <c r="Q141" s="108"/>
      <c r="S141" s="108"/>
      <c r="T141" s="108"/>
      <c r="V141" s="108"/>
      <c r="W141" s="108"/>
      <c r="AA141" s="105"/>
      <c r="AB141" s="138"/>
      <c r="AF141" s="108"/>
      <c r="AG141" s="108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</row>
    <row r="142" spans="1:96" s="106" customFormat="1" ht="15.75" customHeight="1" x14ac:dyDescent="0.25">
      <c r="A142" s="101"/>
      <c r="B142" s="101"/>
      <c r="C142" s="101"/>
      <c r="D142" s="102"/>
      <c r="E142" s="102"/>
      <c r="F142" s="103"/>
      <c r="G142" s="151"/>
      <c r="H142" s="128"/>
      <c r="I142" s="129"/>
      <c r="J142" s="130"/>
      <c r="K142" s="105"/>
      <c r="L142" s="131"/>
      <c r="M142" s="172"/>
      <c r="O142" s="108"/>
      <c r="P142" s="108"/>
      <c r="Q142" s="108"/>
      <c r="S142" s="108"/>
      <c r="T142" s="108"/>
      <c r="V142" s="108"/>
      <c r="W142" s="108"/>
      <c r="AA142" s="105"/>
      <c r="AB142" s="138"/>
      <c r="AF142" s="108"/>
      <c r="AG142" s="108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</row>
    <row r="143" spans="1:96" s="106" customFormat="1" ht="15.75" customHeight="1" x14ac:dyDescent="0.25">
      <c r="A143" s="101"/>
      <c r="B143" s="101"/>
      <c r="C143" s="101"/>
      <c r="D143" s="102"/>
      <c r="E143" s="102"/>
      <c r="F143" s="103"/>
      <c r="G143" s="151"/>
      <c r="H143" s="128"/>
      <c r="I143" s="129"/>
      <c r="J143" s="130"/>
      <c r="K143" s="105"/>
      <c r="L143" s="131"/>
      <c r="M143" s="172"/>
      <c r="O143" s="108"/>
      <c r="P143" s="108"/>
      <c r="Q143" s="108"/>
      <c r="S143" s="108"/>
      <c r="T143" s="108"/>
      <c r="V143" s="108"/>
      <c r="W143" s="108"/>
      <c r="AA143" s="105"/>
      <c r="AB143" s="138"/>
      <c r="AF143" s="108"/>
      <c r="AG143" s="108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</row>
    <row r="144" spans="1:96" s="106" customFormat="1" ht="15.75" customHeight="1" x14ac:dyDescent="0.25">
      <c r="A144" s="101"/>
      <c r="B144" s="101"/>
      <c r="C144" s="101"/>
      <c r="D144" s="102"/>
      <c r="E144" s="102"/>
      <c r="F144" s="103"/>
      <c r="G144" s="151"/>
      <c r="H144" s="128"/>
      <c r="I144" s="129"/>
      <c r="J144" s="130"/>
      <c r="K144" s="105"/>
      <c r="L144" s="131"/>
      <c r="M144" s="172"/>
      <c r="O144" s="108"/>
      <c r="P144" s="108"/>
      <c r="Q144" s="108"/>
      <c r="S144" s="108"/>
      <c r="T144" s="108"/>
      <c r="V144" s="108"/>
      <c r="W144" s="108"/>
      <c r="AA144" s="105"/>
      <c r="AB144" s="138"/>
      <c r="AF144" s="108"/>
      <c r="AG144" s="108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</row>
    <row r="145" spans="1:96" s="106" customFormat="1" ht="15.75" customHeight="1" x14ac:dyDescent="0.25">
      <c r="A145" s="101"/>
      <c r="B145" s="101"/>
      <c r="C145" s="101"/>
      <c r="D145" s="102"/>
      <c r="E145" s="102"/>
      <c r="F145" s="103"/>
      <c r="G145" s="151"/>
      <c r="H145" s="128"/>
      <c r="I145" s="129"/>
      <c r="J145" s="130"/>
      <c r="K145" s="105"/>
      <c r="L145" s="131"/>
      <c r="M145" s="172"/>
      <c r="O145" s="108"/>
      <c r="P145" s="108"/>
      <c r="Q145" s="108"/>
      <c r="S145" s="108"/>
      <c r="T145" s="108"/>
      <c r="V145" s="108"/>
      <c r="W145" s="108"/>
      <c r="AA145" s="105"/>
      <c r="AB145" s="138"/>
      <c r="AF145" s="108"/>
      <c r="AG145" s="108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</row>
    <row r="146" spans="1:96" s="106" customFormat="1" ht="15.75" customHeight="1" x14ac:dyDescent="0.25">
      <c r="A146" s="101"/>
      <c r="B146" s="101"/>
      <c r="C146" s="101"/>
      <c r="D146" s="102"/>
      <c r="E146" s="102"/>
      <c r="F146" s="103"/>
      <c r="G146" s="151"/>
      <c r="H146" s="128"/>
      <c r="I146" s="129"/>
      <c r="J146" s="130"/>
      <c r="K146" s="105"/>
      <c r="L146" s="131"/>
      <c r="M146" s="172"/>
      <c r="O146" s="108"/>
      <c r="P146" s="108"/>
      <c r="Q146" s="108"/>
      <c r="S146" s="108"/>
      <c r="T146" s="108"/>
      <c r="V146" s="108"/>
      <c r="W146" s="108"/>
      <c r="AA146" s="105"/>
      <c r="AB146" s="138"/>
      <c r="AF146" s="108"/>
      <c r="AG146" s="108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</row>
    <row r="147" spans="1:96" s="106" customFormat="1" ht="15.75" customHeight="1" x14ac:dyDescent="0.25">
      <c r="A147" s="101"/>
      <c r="B147" s="101"/>
      <c r="C147" s="101"/>
      <c r="D147" s="102"/>
      <c r="E147" s="102"/>
      <c r="F147" s="103"/>
      <c r="G147" s="151"/>
      <c r="H147" s="128"/>
      <c r="I147" s="129"/>
      <c r="J147" s="130"/>
      <c r="K147" s="105"/>
      <c r="L147" s="131"/>
      <c r="M147" s="172"/>
      <c r="O147" s="108"/>
      <c r="P147" s="108"/>
      <c r="Q147" s="108"/>
      <c r="S147" s="108"/>
      <c r="T147" s="108"/>
      <c r="V147" s="108"/>
      <c r="W147" s="108"/>
      <c r="AA147" s="105"/>
      <c r="AB147" s="138"/>
      <c r="AF147" s="108"/>
      <c r="AG147" s="108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</row>
    <row r="148" spans="1:96" s="106" customFormat="1" ht="15.75" customHeight="1" x14ac:dyDescent="0.25">
      <c r="A148" s="101"/>
      <c r="B148" s="101"/>
      <c r="C148" s="101"/>
      <c r="D148" s="102"/>
      <c r="E148" s="102"/>
      <c r="F148" s="103"/>
      <c r="G148" s="151"/>
      <c r="H148" s="128"/>
      <c r="I148" s="129"/>
      <c r="J148" s="130"/>
      <c r="K148" s="105"/>
      <c r="L148" s="131"/>
      <c r="M148" s="172"/>
      <c r="O148" s="108"/>
      <c r="P148" s="108"/>
      <c r="Q148" s="108"/>
      <c r="S148" s="108"/>
      <c r="T148" s="108"/>
      <c r="V148" s="108"/>
      <c r="W148" s="108"/>
      <c r="AA148" s="105"/>
      <c r="AB148" s="138"/>
      <c r="AF148" s="108"/>
      <c r="AG148" s="108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</row>
    <row r="149" spans="1:96" s="106" customFormat="1" ht="15.75" customHeight="1" x14ac:dyDescent="0.25">
      <c r="A149" s="101"/>
      <c r="B149" s="101"/>
      <c r="C149" s="101"/>
      <c r="D149" s="102"/>
      <c r="E149" s="102"/>
      <c r="F149" s="103"/>
      <c r="G149" s="151"/>
      <c r="H149" s="128"/>
      <c r="I149" s="129"/>
      <c r="J149" s="130"/>
      <c r="K149" s="105"/>
      <c r="L149" s="131"/>
      <c r="M149" s="172"/>
      <c r="O149" s="108"/>
      <c r="P149" s="108"/>
      <c r="Q149" s="108"/>
      <c r="S149" s="108"/>
      <c r="T149" s="108"/>
      <c r="V149" s="108"/>
      <c r="W149" s="108"/>
      <c r="AA149" s="105"/>
      <c r="AB149" s="138"/>
      <c r="AF149" s="108"/>
      <c r="AG149" s="108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</row>
    <row r="150" spans="1:96" s="106" customFormat="1" ht="15.75" customHeight="1" x14ac:dyDescent="0.25">
      <c r="A150" s="101"/>
      <c r="B150" s="101"/>
      <c r="C150" s="101"/>
      <c r="D150" s="102"/>
      <c r="E150" s="102"/>
      <c r="F150" s="103"/>
      <c r="G150" s="151"/>
      <c r="H150" s="128"/>
      <c r="I150" s="129"/>
      <c r="J150" s="130"/>
      <c r="K150" s="105"/>
      <c r="L150" s="131"/>
      <c r="M150" s="172"/>
      <c r="O150" s="108"/>
      <c r="P150" s="108"/>
      <c r="Q150" s="108"/>
      <c r="S150" s="108"/>
      <c r="T150" s="108"/>
      <c r="V150" s="108"/>
      <c r="W150" s="108"/>
      <c r="AA150" s="105"/>
      <c r="AB150" s="138"/>
      <c r="AF150" s="108"/>
      <c r="AG150" s="108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</row>
    <row r="151" spans="1:96" s="106" customFormat="1" ht="15.75" customHeight="1" x14ac:dyDescent="0.25">
      <c r="A151" s="101"/>
      <c r="B151" s="101"/>
      <c r="C151" s="101"/>
      <c r="D151" s="102"/>
      <c r="E151" s="102"/>
      <c r="F151" s="103"/>
      <c r="G151" s="151"/>
      <c r="H151" s="128"/>
      <c r="I151" s="129"/>
      <c r="J151" s="130"/>
      <c r="K151" s="105"/>
      <c r="L151" s="131"/>
      <c r="M151" s="172"/>
      <c r="O151" s="108"/>
      <c r="P151" s="108"/>
      <c r="Q151" s="108"/>
      <c r="S151" s="108"/>
      <c r="T151" s="108"/>
      <c r="V151" s="108"/>
      <c r="W151" s="108"/>
      <c r="AA151" s="105"/>
      <c r="AB151" s="138"/>
      <c r="AF151" s="108"/>
      <c r="AG151" s="108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</row>
    <row r="152" spans="1:96" s="106" customFormat="1" ht="15.75" customHeight="1" x14ac:dyDescent="0.25">
      <c r="A152" s="101"/>
      <c r="B152" s="101"/>
      <c r="C152" s="101"/>
      <c r="D152" s="102"/>
      <c r="E152" s="102"/>
      <c r="F152" s="103"/>
      <c r="G152" s="151"/>
      <c r="H152" s="128"/>
      <c r="I152" s="129"/>
      <c r="J152" s="130"/>
      <c r="K152" s="105"/>
      <c r="L152" s="131"/>
      <c r="M152" s="172"/>
      <c r="O152" s="108"/>
      <c r="P152" s="108"/>
      <c r="Q152" s="108"/>
      <c r="S152" s="108"/>
      <c r="T152" s="108"/>
      <c r="V152" s="108"/>
      <c r="W152" s="108"/>
      <c r="AA152" s="105"/>
      <c r="AB152" s="138"/>
      <c r="AF152" s="108"/>
      <c r="AG152" s="108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</row>
    <row r="153" spans="1:96" s="106" customFormat="1" ht="15.75" customHeight="1" x14ac:dyDescent="0.25">
      <c r="A153" s="101"/>
      <c r="B153" s="101"/>
      <c r="C153" s="101"/>
      <c r="D153" s="102"/>
      <c r="E153" s="102"/>
      <c r="F153" s="103"/>
      <c r="G153" s="151"/>
      <c r="H153" s="128"/>
      <c r="I153" s="129"/>
      <c r="J153" s="130"/>
      <c r="K153" s="105"/>
      <c r="L153" s="131"/>
      <c r="M153" s="172"/>
      <c r="O153" s="108"/>
      <c r="P153" s="108"/>
      <c r="Q153" s="108"/>
      <c r="S153" s="108"/>
      <c r="T153" s="108"/>
      <c r="V153" s="108"/>
      <c r="W153" s="108"/>
      <c r="AA153" s="105"/>
      <c r="AB153" s="138"/>
      <c r="AF153" s="108"/>
      <c r="AG153" s="108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</row>
    <row r="154" spans="1:96" s="106" customFormat="1" ht="15.75" customHeight="1" x14ac:dyDescent="0.25">
      <c r="A154" s="101"/>
      <c r="B154" s="101"/>
      <c r="C154" s="101"/>
      <c r="D154" s="102"/>
      <c r="E154" s="102"/>
      <c r="F154" s="103"/>
      <c r="G154" s="151"/>
      <c r="H154" s="128"/>
      <c r="I154" s="129"/>
      <c r="J154" s="130"/>
      <c r="K154" s="105"/>
      <c r="L154" s="131"/>
      <c r="M154" s="172"/>
      <c r="O154" s="108"/>
      <c r="P154" s="108"/>
      <c r="Q154" s="108"/>
      <c r="S154" s="108"/>
      <c r="T154" s="108"/>
      <c r="V154" s="108"/>
      <c r="W154" s="108"/>
      <c r="AA154" s="105"/>
      <c r="AB154" s="138"/>
      <c r="AF154" s="108"/>
      <c r="AG154" s="108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</row>
    <row r="155" spans="1:96" s="106" customFormat="1" ht="15.75" customHeight="1" x14ac:dyDescent="0.25">
      <c r="A155" s="101"/>
      <c r="B155" s="101"/>
      <c r="C155" s="101"/>
      <c r="D155" s="102"/>
      <c r="E155" s="102"/>
      <c r="F155" s="103"/>
      <c r="G155" s="151"/>
      <c r="H155" s="128"/>
      <c r="I155" s="129"/>
      <c r="J155" s="130"/>
      <c r="K155" s="105"/>
      <c r="L155" s="131"/>
      <c r="M155" s="172"/>
      <c r="O155" s="108"/>
      <c r="P155" s="108"/>
      <c r="Q155" s="108"/>
      <c r="S155" s="108"/>
      <c r="T155" s="108"/>
      <c r="V155" s="108"/>
      <c r="W155" s="108"/>
      <c r="AA155" s="105"/>
      <c r="AB155" s="138"/>
      <c r="AF155" s="108"/>
      <c r="AG155" s="108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</row>
    <row r="156" spans="1:96" s="106" customFormat="1" ht="15.75" customHeight="1" x14ac:dyDescent="0.25">
      <c r="A156" s="101"/>
      <c r="B156" s="101"/>
      <c r="C156" s="101"/>
      <c r="D156" s="102"/>
      <c r="E156" s="102"/>
      <c r="F156" s="103"/>
      <c r="G156" s="151"/>
      <c r="H156" s="128"/>
      <c r="I156" s="129"/>
      <c r="J156" s="130"/>
      <c r="K156" s="105"/>
      <c r="L156" s="131"/>
      <c r="M156" s="172"/>
      <c r="O156" s="108"/>
      <c r="P156" s="108"/>
      <c r="Q156" s="108"/>
      <c r="S156" s="108"/>
      <c r="T156" s="108"/>
      <c r="V156" s="108"/>
      <c r="W156" s="108"/>
      <c r="AA156" s="105"/>
      <c r="AB156" s="138"/>
      <c r="AF156" s="108"/>
      <c r="AG156" s="108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</row>
    <row r="157" spans="1:96" s="106" customFormat="1" ht="15.75" customHeight="1" x14ac:dyDescent="0.25">
      <c r="A157" s="101"/>
      <c r="B157" s="101"/>
      <c r="C157" s="101"/>
      <c r="D157" s="102"/>
      <c r="E157" s="102"/>
      <c r="F157" s="103"/>
      <c r="G157" s="151"/>
      <c r="H157" s="128"/>
      <c r="I157" s="129"/>
      <c r="J157" s="130"/>
      <c r="K157" s="105"/>
      <c r="L157" s="131"/>
      <c r="M157" s="172"/>
      <c r="O157" s="108"/>
      <c r="P157" s="108"/>
      <c r="Q157" s="108"/>
      <c r="S157" s="108"/>
      <c r="T157" s="108"/>
      <c r="V157" s="108"/>
      <c r="W157" s="108"/>
      <c r="AA157" s="105"/>
      <c r="AB157" s="138"/>
      <c r="AF157" s="108"/>
      <c r="AG157" s="108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</row>
    <row r="158" spans="1:96" s="106" customFormat="1" ht="15.75" customHeight="1" x14ac:dyDescent="0.25">
      <c r="A158" s="101"/>
      <c r="B158" s="101"/>
      <c r="C158" s="101"/>
      <c r="D158" s="102"/>
      <c r="E158" s="102"/>
      <c r="F158" s="103"/>
      <c r="G158" s="151"/>
      <c r="H158" s="128"/>
      <c r="I158" s="129"/>
      <c r="J158" s="130"/>
      <c r="K158" s="105"/>
      <c r="L158" s="131"/>
      <c r="M158" s="172"/>
      <c r="O158" s="108"/>
      <c r="P158" s="108"/>
      <c r="Q158" s="108"/>
      <c r="S158" s="108"/>
      <c r="T158" s="108"/>
      <c r="V158" s="108"/>
      <c r="W158" s="108"/>
      <c r="AA158" s="105"/>
      <c r="AB158" s="138"/>
      <c r="AF158" s="108"/>
      <c r="AG158" s="108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</row>
    <row r="159" spans="1:96" s="106" customFormat="1" ht="15.75" customHeight="1" x14ac:dyDescent="0.25">
      <c r="A159" s="101"/>
      <c r="B159" s="101"/>
      <c r="C159" s="101"/>
      <c r="D159" s="102"/>
      <c r="E159" s="102"/>
      <c r="F159" s="103"/>
      <c r="G159" s="151"/>
      <c r="H159" s="128"/>
      <c r="I159" s="129"/>
      <c r="J159" s="130"/>
      <c r="K159" s="105"/>
      <c r="L159" s="131"/>
      <c r="M159" s="172"/>
      <c r="O159" s="108"/>
      <c r="P159" s="108"/>
      <c r="Q159" s="108"/>
      <c r="S159" s="108"/>
      <c r="T159" s="108"/>
      <c r="V159" s="108"/>
      <c r="W159" s="108"/>
      <c r="AA159" s="105"/>
      <c r="AB159" s="138"/>
      <c r="AF159" s="108"/>
      <c r="AG159" s="108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</row>
    <row r="160" spans="1:96" s="106" customFormat="1" ht="15.75" customHeight="1" x14ac:dyDescent="0.25">
      <c r="A160" s="101"/>
      <c r="B160" s="101"/>
      <c r="C160" s="101"/>
      <c r="D160" s="102"/>
      <c r="E160" s="102"/>
      <c r="F160" s="103"/>
      <c r="G160" s="151"/>
      <c r="H160" s="128"/>
      <c r="I160" s="129"/>
      <c r="J160" s="130"/>
      <c r="K160" s="105"/>
      <c r="L160" s="131"/>
      <c r="M160" s="172"/>
      <c r="O160" s="108"/>
      <c r="P160" s="108"/>
      <c r="Q160" s="108"/>
      <c r="S160" s="108"/>
      <c r="T160" s="108"/>
      <c r="V160" s="108"/>
      <c r="W160" s="108"/>
      <c r="AA160" s="105"/>
      <c r="AB160" s="138"/>
      <c r="AF160" s="108"/>
      <c r="AG160" s="108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</row>
    <row r="161" spans="1:96" s="106" customFormat="1" ht="15.75" customHeight="1" x14ac:dyDescent="0.25">
      <c r="A161" s="101"/>
      <c r="B161" s="101"/>
      <c r="C161" s="101"/>
      <c r="D161" s="102"/>
      <c r="E161" s="102"/>
      <c r="F161" s="103"/>
      <c r="G161" s="151"/>
      <c r="H161" s="128"/>
      <c r="I161" s="129"/>
      <c r="J161" s="130"/>
      <c r="K161" s="105"/>
      <c r="L161" s="131"/>
      <c r="M161" s="172"/>
      <c r="O161" s="108"/>
      <c r="P161" s="108"/>
      <c r="Q161" s="108"/>
      <c r="S161" s="108"/>
      <c r="T161" s="108"/>
      <c r="V161" s="108"/>
      <c r="W161" s="108"/>
      <c r="AA161" s="105"/>
      <c r="AB161" s="138"/>
      <c r="AF161" s="108"/>
      <c r="AG161" s="108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</row>
    <row r="162" spans="1:96" s="106" customFormat="1" ht="15.75" customHeight="1" x14ac:dyDescent="0.25">
      <c r="A162" s="101"/>
      <c r="B162" s="101"/>
      <c r="C162" s="101"/>
      <c r="D162" s="102"/>
      <c r="E162" s="102"/>
      <c r="F162" s="103"/>
      <c r="G162" s="151"/>
      <c r="H162" s="128"/>
      <c r="I162" s="129"/>
      <c r="J162" s="130"/>
      <c r="K162" s="105"/>
      <c r="L162" s="131"/>
      <c r="M162" s="172"/>
      <c r="O162" s="108"/>
      <c r="P162" s="108"/>
      <c r="Q162" s="108"/>
      <c r="S162" s="108"/>
      <c r="T162" s="108"/>
      <c r="V162" s="108"/>
      <c r="W162" s="108"/>
      <c r="AA162" s="105"/>
      <c r="AB162" s="138"/>
      <c r="AF162" s="108"/>
      <c r="AG162" s="108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</row>
    <row r="163" spans="1:96" s="106" customFormat="1" ht="15.75" customHeight="1" x14ac:dyDescent="0.25">
      <c r="A163" s="101"/>
      <c r="B163" s="101"/>
      <c r="C163" s="101"/>
      <c r="D163" s="102"/>
      <c r="E163" s="102"/>
      <c r="F163" s="103"/>
      <c r="G163" s="151"/>
      <c r="H163" s="128"/>
      <c r="I163" s="129"/>
      <c r="J163" s="130"/>
      <c r="K163" s="105"/>
      <c r="L163" s="131"/>
      <c r="M163" s="172"/>
      <c r="O163" s="108"/>
      <c r="P163" s="108"/>
      <c r="Q163" s="108"/>
      <c r="S163" s="108"/>
      <c r="T163" s="108"/>
      <c r="V163" s="108"/>
      <c r="W163" s="108"/>
      <c r="AA163" s="105"/>
      <c r="AB163" s="138"/>
      <c r="AF163" s="108"/>
      <c r="AG163" s="108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</row>
    <row r="164" spans="1:96" s="106" customFormat="1" ht="15.75" customHeight="1" x14ac:dyDescent="0.25">
      <c r="A164" s="101"/>
      <c r="B164" s="101"/>
      <c r="C164" s="101"/>
      <c r="D164" s="102"/>
      <c r="E164" s="102"/>
      <c r="F164" s="103"/>
      <c r="G164" s="151"/>
      <c r="H164" s="128"/>
      <c r="I164" s="129"/>
      <c r="J164" s="130"/>
      <c r="K164" s="105"/>
      <c r="L164" s="131"/>
      <c r="M164" s="172"/>
      <c r="O164" s="108"/>
      <c r="P164" s="108"/>
      <c r="Q164" s="108"/>
      <c r="S164" s="108"/>
      <c r="T164" s="108"/>
      <c r="V164" s="108"/>
      <c r="W164" s="108"/>
      <c r="AA164" s="105"/>
      <c r="AB164" s="138"/>
      <c r="AF164" s="108"/>
      <c r="AG164" s="108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</row>
    <row r="165" spans="1:96" s="106" customFormat="1" ht="15.75" customHeight="1" x14ac:dyDescent="0.25">
      <c r="A165" s="101"/>
      <c r="B165" s="101"/>
      <c r="C165" s="101"/>
      <c r="D165" s="102"/>
      <c r="E165" s="102"/>
      <c r="F165" s="103"/>
      <c r="G165" s="151"/>
      <c r="H165" s="128"/>
      <c r="I165" s="129"/>
      <c r="J165" s="130"/>
      <c r="K165" s="105"/>
      <c r="L165" s="131"/>
      <c r="M165" s="172"/>
      <c r="O165" s="108"/>
      <c r="P165" s="108"/>
      <c r="Q165" s="108"/>
      <c r="S165" s="108"/>
      <c r="T165" s="108"/>
      <c r="V165" s="108"/>
      <c r="W165" s="108"/>
      <c r="AA165" s="105"/>
      <c r="AB165" s="138"/>
      <c r="AF165" s="108"/>
      <c r="AG165" s="108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</row>
    <row r="166" spans="1:96" s="106" customFormat="1" ht="15.75" customHeight="1" x14ac:dyDescent="0.25">
      <c r="A166" s="101"/>
      <c r="B166" s="101"/>
      <c r="C166" s="101"/>
      <c r="D166" s="102"/>
      <c r="E166" s="102"/>
      <c r="F166" s="103"/>
      <c r="G166" s="151"/>
      <c r="H166" s="128"/>
      <c r="I166" s="129"/>
      <c r="J166" s="130"/>
      <c r="K166" s="105"/>
      <c r="L166" s="131"/>
      <c r="M166" s="172"/>
      <c r="O166" s="108"/>
      <c r="P166" s="108"/>
      <c r="Q166" s="108"/>
      <c r="S166" s="108"/>
      <c r="T166" s="108"/>
      <c r="V166" s="108"/>
      <c r="W166" s="108"/>
      <c r="AA166" s="105"/>
      <c r="AB166" s="138"/>
      <c r="AF166" s="108"/>
      <c r="AG166" s="108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</row>
    <row r="167" spans="1:96" s="106" customFormat="1" ht="15.75" customHeight="1" x14ac:dyDescent="0.25">
      <c r="A167" s="101"/>
      <c r="B167" s="101"/>
      <c r="C167" s="101"/>
      <c r="D167" s="102"/>
      <c r="E167" s="102"/>
      <c r="F167" s="103"/>
      <c r="G167" s="151"/>
      <c r="H167" s="128"/>
      <c r="I167" s="129"/>
      <c r="J167" s="130"/>
      <c r="K167" s="105"/>
      <c r="L167" s="131"/>
      <c r="M167" s="172"/>
      <c r="O167" s="108"/>
      <c r="P167" s="108"/>
      <c r="Q167" s="108"/>
      <c r="S167" s="108"/>
      <c r="T167" s="108"/>
      <c r="V167" s="108"/>
      <c r="W167" s="108"/>
      <c r="AA167" s="105"/>
      <c r="AB167" s="138"/>
      <c r="AF167" s="108"/>
      <c r="AG167" s="108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</row>
    <row r="168" spans="1:96" s="106" customFormat="1" ht="15.75" customHeight="1" x14ac:dyDescent="0.25">
      <c r="A168" s="101"/>
      <c r="B168" s="101"/>
      <c r="C168" s="101"/>
      <c r="D168" s="102"/>
      <c r="E168" s="102"/>
      <c r="F168" s="103"/>
      <c r="G168" s="151"/>
      <c r="H168" s="128"/>
      <c r="I168" s="129"/>
      <c r="J168" s="130"/>
      <c r="K168" s="105"/>
      <c r="L168" s="131"/>
      <c r="M168" s="172"/>
      <c r="O168" s="108"/>
      <c r="P168" s="108"/>
      <c r="Q168" s="108"/>
      <c r="S168" s="108"/>
      <c r="T168" s="108"/>
      <c r="V168" s="108"/>
      <c r="W168" s="108"/>
      <c r="AA168" s="105"/>
      <c r="AB168" s="138"/>
      <c r="AF168" s="108"/>
      <c r="AG168" s="108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</row>
    <row r="169" spans="1:96" s="106" customFormat="1" ht="15.75" customHeight="1" x14ac:dyDescent="0.25">
      <c r="A169" s="101"/>
      <c r="B169" s="101"/>
      <c r="C169" s="101"/>
      <c r="D169" s="102"/>
      <c r="E169" s="102"/>
      <c r="F169" s="103"/>
      <c r="G169" s="151"/>
      <c r="H169" s="128"/>
      <c r="I169" s="129"/>
      <c r="J169" s="130"/>
      <c r="K169" s="105"/>
      <c r="L169" s="131"/>
      <c r="M169" s="172"/>
      <c r="O169" s="108"/>
      <c r="P169" s="108"/>
      <c r="Q169" s="108"/>
      <c r="S169" s="108"/>
      <c r="T169" s="108"/>
      <c r="V169" s="108"/>
      <c r="W169" s="108"/>
      <c r="AA169" s="105"/>
      <c r="AB169" s="138"/>
      <c r="AF169" s="108"/>
      <c r="AG169" s="108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</row>
    <row r="170" spans="1:96" s="106" customFormat="1" ht="15.75" customHeight="1" x14ac:dyDescent="0.25">
      <c r="A170" s="101"/>
      <c r="B170" s="101"/>
      <c r="C170" s="101"/>
      <c r="D170" s="102"/>
      <c r="E170" s="102"/>
      <c r="F170" s="103"/>
      <c r="G170" s="151"/>
      <c r="H170" s="128"/>
      <c r="I170" s="129"/>
      <c r="J170" s="130"/>
      <c r="K170" s="105"/>
      <c r="L170" s="131"/>
      <c r="M170" s="172"/>
      <c r="O170" s="108"/>
      <c r="P170" s="108"/>
      <c r="Q170" s="108"/>
      <c r="S170" s="108"/>
      <c r="T170" s="108"/>
      <c r="V170" s="108"/>
      <c r="W170" s="108"/>
      <c r="AA170" s="105"/>
      <c r="AB170" s="138"/>
      <c r="AF170" s="108"/>
      <c r="AG170" s="108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</row>
    <row r="171" spans="1:96" s="106" customFormat="1" ht="15.75" customHeight="1" x14ac:dyDescent="0.25">
      <c r="A171" s="101"/>
      <c r="B171" s="101"/>
      <c r="C171" s="101"/>
      <c r="D171" s="102"/>
      <c r="E171" s="102"/>
      <c r="F171" s="103"/>
      <c r="G171" s="151"/>
      <c r="H171" s="128"/>
      <c r="I171" s="129"/>
      <c r="J171" s="130"/>
      <c r="K171" s="105"/>
      <c r="L171" s="131"/>
      <c r="M171" s="172"/>
      <c r="O171" s="108"/>
      <c r="P171" s="108"/>
      <c r="Q171" s="108"/>
      <c r="S171" s="108"/>
      <c r="T171" s="108"/>
      <c r="V171" s="108"/>
      <c r="W171" s="108"/>
      <c r="AA171" s="105"/>
      <c r="AB171" s="138"/>
      <c r="AF171" s="108"/>
      <c r="AG171" s="108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</row>
    <row r="172" spans="1:96" s="106" customFormat="1" ht="15.75" customHeight="1" x14ac:dyDescent="0.25">
      <c r="A172" s="101"/>
      <c r="B172" s="101"/>
      <c r="C172" s="101"/>
      <c r="D172" s="102"/>
      <c r="E172" s="102"/>
      <c r="F172" s="103"/>
      <c r="G172" s="151"/>
      <c r="H172" s="128"/>
      <c r="I172" s="129"/>
      <c r="J172" s="130"/>
      <c r="K172" s="105"/>
      <c r="L172" s="131"/>
      <c r="M172" s="172"/>
      <c r="O172" s="108"/>
      <c r="P172" s="108"/>
      <c r="Q172" s="108"/>
      <c r="S172" s="108"/>
      <c r="T172" s="108"/>
      <c r="V172" s="108"/>
      <c r="W172" s="108"/>
      <c r="AA172" s="105"/>
      <c r="AB172" s="138"/>
      <c r="AF172" s="108"/>
      <c r="AG172" s="108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</row>
    <row r="173" spans="1:96" s="106" customFormat="1" ht="15.75" customHeight="1" x14ac:dyDescent="0.25">
      <c r="A173" s="101"/>
      <c r="B173" s="101"/>
      <c r="C173" s="101"/>
      <c r="D173" s="102"/>
      <c r="E173" s="102"/>
      <c r="F173" s="103"/>
      <c r="G173" s="151"/>
      <c r="H173" s="128"/>
      <c r="I173" s="129"/>
      <c r="J173" s="130"/>
      <c r="K173" s="105"/>
      <c r="L173" s="131"/>
      <c r="M173" s="172"/>
      <c r="O173" s="108"/>
      <c r="P173" s="108"/>
      <c r="Q173" s="108"/>
      <c r="S173" s="108"/>
      <c r="T173" s="108"/>
      <c r="V173" s="108"/>
      <c r="W173" s="108"/>
      <c r="AA173" s="105"/>
      <c r="AB173" s="138"/>
      <c r="AF173" s="108"/>
      <c r="AG173" s="108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</row>
    <row r="174" spans="1:96" s="106" customFormat="1" ht="15.75" customHeight="1" x14ac:dyDescent="0.25">
      <c r="A174" s="101"/>
      <c r="B174" s="101"/>
      <c r="C174" s="101"/>
      <c r="D174" s="102"/>
      <c r="E174" s="102"/>
      <c r="F174" s="103"/>
      <c r="G174" s="151"/>
      <c r="H174" s="128"/>
      <c r="I174" s="129"/>
      <c r="J174" s="130"/>
      <c r="K174" s="105"/>
      <c r="L174" s="131"/>
      <c r="M174" s="172"/>
      <c r="O174" s="108"/>
      <c r="P174" s="108"/>
      <c r="Q174" s="108"/>
      <c r="S174" s="108"/>
      <c r="T174" s="108"/>
      <c r="V174" s="108"/>
      <c r="W174" s="108"/>
      <c r="AA174" s="105"/>
      <c r="AB174" s="138"/>
      <c r="AF174" s="108"/>
      <c r="AG174" s="108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</row>
    <row r="175" spans="1:96" s="106" customFormat="1" ht="15.75" customHeight="1" x14ac:dyDescent="0.25">
      <c r="A175" s="101"/>
      <c r="B175" s="101"/>
      <c r="C175" s="101"/>
      <c r="D175" s="102"/>
      <c r="E175" s="102"/>
      <c r="F175" s="103"/>
      <c r="G175" s="151"/>
      <c r="H175" s="128"/>
      <c r="I175" s="129"/>
      <c r="J175" s="130"/>
      <c r="K175" s="105"/>
      <c r="L175" s="131"/>
      <c r="M175" s="172"/>
      <c r="O175" s="108"/>
      <c r="P175" s="108"/>
      <c r="Q175" s="108"/>
      <c r="S175" s="108"/>
      <c r="T175" s="108"/>
      <c r="V175" s="108"/>
      <c r="W175" s="108"/>
      <c r="AA175" s="105"/>
      <c r="AB175" s="138"/>
      <c r="AF175" s="108"/>
      <c r="AG175" s="108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</row>
    <row r="176" spans="1:96" s="106" customFormat="1" ht="15.75" customHeight="1" x14ac:dyDescent="0.25">
      <c r="A176" s="101"/>
      <c r="B176" s="101"/>
      <c r="C176" s="101"/>
      <c r="D176" s="102"/>
      <c r="E176" s="102"/>
      <c r="F176" s="103"/>
      <c r="G176" s="151"/>
      <c r="H176" s="128"/>
      <c r="I176" s="129"/>
      <c r="J176" s="130"/>
      <c r="K176" s="105"/>
      <c r="L176" s="131"/>
      <c r="M176" s="172"/>
      <c r="O176" s="108"/>
      <c r="P176" s="108"/>
      <c r="Q176" s="108"/>
      <c r="S176" s="108"/>
      <c r="T176" s="108"/>
      <c r="V176" s="108"/>
      <c r="W176" s="108"/>
      <c r="AA176" s="105"/>
      <c r="AB176" s="138"/>
      <c r="AF176" s="108"/>
      <c r="AG176" s="108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</row>
    <row r="177" spans="1:96" s="106" customFormat="1" ht="15.75" customHeight="1" x14ac:dyDescent="0.25">
      <c r="A177" s="101"/>
      <c r="B177" s="101"/>
      <c r="C177" s="101"/>
      <c r="D177" s="102"/>
      <c r="E177" s="102"/>
      <c r="F177" s="103"/>
      <c r="G177" s="151"/>
      <c r="H177" s="128"/>
      <c r="I177" s="129"/>
      <c r="J177" s="130"/>
      <c r="K177" s="105"/>
      <c r="L177" s="131"/>
      <c r="M177" s="172"/>
      <c r="O177" s="108"/>
      <c r="P177" s="108"/>
      <c r="Q177" s="108"/>
      <c r="S177" s="108"/>
      <c r="T177" s="108"/>
      <c r="V177" s="108"/>
      <c r="W177" s="108"/>
      <c r="AA177" s="105"/>
      <c r="AB177" s="138"/>
      <c r="AF177" s="108"/>
      <c r="AG177" s="108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</row>
    <row r="178" spans="1:96" s="106" customFormat="1" ht="15.75" customHeight="1" x14ac:dyDescent="0.25">
      <c r="A178" s="101"/>
      <c r="B178" s="101"/>
      <c r="C178" s="101"/>
      <c r="D178" s="102"/>
      <c r="E178" s="102"/>
      <c r="F178" s="103"/>
      <c r="G178" s="151"/>
      <c r="H178" s="128"/>
      <c r="I178" s="129"/>
      <c r="J178" s="130"/>
      <c r="K178" s="105"/>
      <c r="L178" s="131"/>
      <c r="M178" s="172"/>
      <c r="O178" s="108"/>
      <c r="P178" s="108"/>
      <c r="Q178" s="108"/>
      <c r="S178" s="108"/>
      <c r="T178" s="108"/>
      <c r="V178" s="108"/>
      <c r="W178" s="108"/>
      <c r="AA178" s="105"/>
      <c r="AB178" s="138"/>
      <c r="AF178" s="108"/>
      <c r="AG178" s="108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</row>
    <row r="179" spans="1:96" s="106" customFormat="1" ht="15.75" customHeight="1" x14ac:dyDescent="0.25">
      <c r="A179" s="101"/>
      <c r="B179" s="101"/>
      <c r="C179" s="101"/>
      <c r="D179" s="102"/>
      <c r="E179" s="102"/>
      <c r="F179" s="103"/>
      <c r="G179" s="151"/>
      <c r="H179" s="128"/>
      <c r="I179" s="129"/>
      <c r="J179" s="130"/>
      <c r="K179" s="105"/>
      <c r="L179" s="131"/>
      <c r="M179" s="172"/>
      <c r="O179" s="108"/>
      <c r="P179" s="108"/>
      <c r="Q179" s="108"/>
      <c r="S179" s="108"/>
      <c r="T179" s="108"/>
      <c r="V179" s="108"/>
      <c r="W179" s="108"/>
      <c r="AA179" s="105"/>
      <c r="AB179" s="138"/>
      <c r="AF179" s="108"/>
      <c r="AG179" s="108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</row>
    <row r="180" spans="1:96" s="106" customFormat="1" ht="15.75" customHeight="1" x14ac:dyDescent="0.25">
      <c r="A180" s="101"/>
      <c r="B180" s="101"/>
      <c r="C180" s="101"/>
      <c r="D180" s="102"/>
      <c r="E180" s="102"/>
      <c r="F180" s="103"/>
      <c r="G180" s="151"/>
      <c r="H180" s="128"/>
      <c r="I180" s="129"/>
      <c r="J180" s="130"/>
      <c r="K180" s="105"/>
      <c r="L180" s="131"/>
      <c r="M180" s="172"/>
      <c r="O180" s="108"/>
      <c r="P180" s="108"/>
      <c r="Q180" s="108"/>
      <c r="S180" s="108"/>
      <c r="T180" s="108"/>
      <c r="V180" s="108"/>
      <c r="W180" s="108"/>
      <c r="AA180" s="105"/>
      <c r="AB180" s="138"/>
      <c r="AF180" s="108"/>
      <c r="AG180" s="108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</row>
    <row r="181" spans="1:96" s="106" customFormat="1" ht="15.75" customHeight="1" x14ac:dyDescent="0.25">
      <c r="A181" s="101"/>
      <c r="B181" s="101"/>
      <c r="C181" s="101"/>
      <c r="D181" s="102"/>
      <c r="E181" s="102"/>
      <c r="F181" s="103"/>
      <c r="G181" s="151"/>
      <c r="H181" s="128"/>
      <c r="I181" s="129"/>
      <c r="J181" s="130"/>
      <c r="K181" s="105"/>
      <c r="L181" s="131"/>
      <c r="M181" s="172"/>
      <c r="O181" s="108"/>
      <c r="P181" s="108"/>
      <c r="Q181" s="108"/>
      <c r="S181" s="108"/>
      <c r="T181" s="108"/>
      <c r="V181" s="108"/>
      <c r="W181" s="108"/>
      <c r="AA181" s="105"/>
      <c r="AB181" s="138"/>
      <c r="AF181" s="108"/>
      <c r="AG181" s="108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</row>
    <row r="182" spans="1:96" s="106" customFormat="1" ht="15.75" customHeight="1" x14ac:dyDescent="0.25">
      <c r="A182" s="101"/>
      <c r="B182" s="101"/>
      <c r="C182" s="101"/>
      <c r="D182" s="102"/>
      <c r="E182" s="102"/>
      <c r="F182" s="103"/>
      <c r="G182" s="151"/>
      <c r="H182" s="128"/>
      <c r="I182" s="129"/>
      <c r="J182" s="130"/>
      <c r="K182" s="105"/>
      <c r="L182" s="131"/>
      <c r="M182" s="172"/>
      <c r="O182" s="108"/>
      <c r="P182" s="108"/>
      <c r="Q182" s="108"/>
      <c r="S182" s="108"/>
      <c r="T182" s="108"/>
      <c r="V182" s="108"/>
      <c r="W182" s="108"/>
      <c r="AA182" s="105"/>
      <c r="AB182" s="138"/>
      <c r="AF182" s="108"/>
      <c r="AG182" s="108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</row>
    <row r="183" spans="1:96" s="106" customFormat="1" ht="15.75" customHeight="1" x14ac:dyDescent="0.25">
      <c r="A183" s="101"/>
      <c r="B183" s="101"/>
      <c r="C183" s="101"/>
      <c r="D183" s="102"/>
      <c r="E183" s="102"/>
      <c r="F183" s="103"/>
      <c r="G183" s="151"/>
      <c r="H183" s="128"/>
      <c r="I183" s="129"/>
      <c r="J183" s="130"/>
      <c r="K183" s="105"/>
      <c r="L183" s="131"/>
      <c r="M183" s="172"/>
      <c r="O183" s="108"/>
      <c r="P183" s="108"/>
      <c r="Q183" s="108"/>
      <c r="S183" s="108"/>
      <c r="T183" s="108"/>
      <c r="V183" s="108"/>
      <c r="W183" s="108"/>
      <c r="AA183" s="105"/>
      <c r="AB183" s="138"/>
      <c r="AF183" s="108"/>
      <c r="AG183" s="108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</row>
    <row r="184" spans="1:96" s="106" customFormat="1" ht="15.75" customHeight="1" x14ac:dyDescent="0.25">
      <c r="A184" s="101"/>
      <c r="B184" s="101"/>
      <c r="C184" s="101"/>
      <c r="D184" s="102"/>
      <c r="E184" s="102"/>
      <c r="F184" s="103"/>
      <c r="G184" s="151"/>
      <c r="H184" s="128"/>
      <c r="I184" s="129"/>
      <c r="J184" s="130"/>
      <c r="K184" s="105"/>
      <c r="L184" s="131"/>
      <c r="M184" s="172"/>
      <c r="O184" s="108"/>
      <c r="P184" s="108"/>
      <c r="Q184" s="108"/>
      <c r="S184" s="108"/>
      <c r="T184" s="108"/>
      <c r="V184" s="108"/>
      <c r="W184" s="108"/>
      <c r="AA184" s="105"/>
      <c r="AB184" s="138"/>
      <c r="AF184" s="108"/>
      <c r="AG184" s="108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</row>
    <row r="185" spans="1:96" s="106" customFormat="1" ht="15.75" customHeight="1" x14ac:dyDescent="0.25">
      <c r="A185" s="101"/>
      <c r="B185" s="101"/>
      <c r="C185" s="101"/>
      <c r="D185" s="102"/>
      <c r="E185" s="102"/>
      <c r="F185" s="103"/>
      <c r="G185" s="151"/>
      <c r="H185" s="128"/>
      <c r="I185" s="129"/>
      <c r="J185" s="130"/>
      <c r="K185" s="105"/>
      <c r="L185" s="131"/>
      <c r="M185" s="172"/>
      <c r="O185" s="108"/>
      <c r="P185" s="108"/>
      <c r="Q185" s="108"/>
      <c r="S185" s="108"/>
      <c r="T185" s="108"/>
      <c r="V185" s="108"/>
      <c r="W185" s="108"/>
      <c r="AA185" s="105"/>
      <c r="AB185" s="138"/>
      <c r="AF185" s="108"/>
      <c r="AG185" s="108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</row>
    <row r="186" spans="1:96" s="106" customFormat="1" ht="15.75" customHeight="1" x14ac:dyDescent="0.25">
      <c r="A186" s="101"/>
      <c r="B186" s="101"/>
      <c r="C186" s="101"/>
      <c r="D186" s="102"/>
      <c r="E186" s="102"/>
      <c r="F186" s="103"/>
      <c r="G186" s="151"/>
      <c r="H186" s="128"/>
      <c r="I186" s="129"/>
      <c r="J186" s="130"/>
      <c r="K186" s="105"/>
      <c r="L186" s="131"/>
      <c r="M186" s="172"/>
      <c r="O186" s="108"/>
      <c r="P186" s="108"/>
      <c r="Q186" s="108"/>
      <c r="S186" s="108"/>
      <c r="T186" s="108"/>
      <c r="V186" s="108"/>
      <c r="W186" s="108"/>
      <c r="AA186" s="105"/>
      <c r="AB186" s="138"/>
      <c r="AF186" s="108"/>
      <c r="AG186" s="108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</row>
    <row r="187" spans="1:96" s="106" customFormat="1" ht="15.75" customHeight="1" x14ac:dyDescent="0.25">
      <c r="A187" s="101"/>
      <c r="B187" s="101"/>
      <c r="C187" s="101"/>
      <c r="D187" s="102"/>
      <c r="E187" s="102"/>
      <c r="F187" s="103"/>
      <c r="G187" s="151"/>
      <c r="H187" s="128"/>
      <c r="I187" s="129"/>
      <c r="J187" s="130"/>
      <c r="K187" s="105"/>
      <c r="L187" s="131"/>
      <c r="M187" s="172"/>
      <c r="O187" s="108"/>
      <c r="P187" s="108"/>
      <c r="Q187" s="108"/>
      <c r="S187" s="108"/>
      <c r="T187" s="108"/>
      <c r="V187" s="108"/>
      <c r="W187" s="108"/>
      <c r="AA187" s="105"/>
      <c r="AB187" s="138"/>
      <c r="AF187" s="108"/>
      <c r="AG187" s="108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</row>
    <row r="188" spans="1:96" s="106" customFormat="1" ht="15.75" customHeight="1" x14ac:dyDescent="0.25">
      <c r="A188" s="101"/>
      <c r="B188" s="101"/>
      <c r="C188" s="101"/>
      <c r="D188" s="102"/>
      <c r="E188" s="102"/>
      <c r="F188" s="103"/>
      <c r="G188" s="151"/>
      <c r="H188" s="128"/>
      <c r="I188" s="129"/>
      <c r="J188" s="130"/>
      <c r="K188" s="105"/>
      <c r="L188" s="131"/>
      <c r="M188" s="172"/>
      <c r="O188" s="108"/>
      <c r="P188" s="108"/>
      <c r="Q188" s="108"/>
      <c r="S188" s="108"/>
      <c r="T188" s="108"/>
      <c r="V188" s="108"/>
      <c r="W188" s="108"/>
      <c r="AA188" s="105"/>
      <c r="AB188" s="138"/>
      <c r="AF188" s="108"/>
      <c r="AG188" s="108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</row>
    <row r="189" spans="1:96" ht="15.75" customHeight="1" x14ac:dyDescent="0.25">
      <c r="D189" s="102"/>
      <c r="E189" s="102"/>
      <c r="F189" s="103"/>
      <c r="AB189" s="138"/>
    </row>
    <row r="190" spans="1:96" ht="15.75" customHeight="1" x14ac:dyDescent="0.25">
      <c r="D190" s="102"/>
      <c r="E190" s="102"/>
      <c r="F190" s="103"/>
      <c r="AB190" s="138"/>
    </row>
    <row r="191" spans="1:96" ht="15.75" customHeight="1" x14ac:dyDescent="0.25">
      <c r="D191" s="102"/>
      <c r="E191" s="102"/>
      <c r="F191" s="103"/>
      <c r="AB191" s="138"/>
    </row>
    <row r="192" spans="1:96" ht="15.75" customHeight="1" x14ac:dyDescent="0.25">
      <c r="D192" s="102"/>
      <c r="E192" s="102"/>
      <c r="F192" s="103"/>
      <c r="AB192" s="138"/>
    </row>
    <row r="193" spans="1:96" ht="15.75" customHeight="1" x14ac:dyDescent="0.25">
      <c r="D193" s="102"/>
      <c r="E193" s="102"/>
      <c r="F193" s="103"/>
      <c r="AB193" s="138"/>
    </row>
    <row r="194" spans="1:96" ht="15.75" customHeight="1" x14ac:dyDescent="0.25">
      <c r="D194" s="102"/>
      <c r="E194" s="102"/>
      <c r="F194" s="103"/>
      <c r="AB194" s="138"/>
    </row>
    <row r="195" spans="1:96" ht="15.75" customHeight="1" x14ac:dyDescent="0.25">
      <c r="D195" s="102"/>
      <c r="E195" s="102"/>
      <c r="F195" s="103"/>
      <c r="AB195" s="138"/>
    </row>
    <row r="196" spans="1:96" ht="15.75" customHeight="1" x14ac:dyDescent="0.25">
      <c r="D196" s="102"/>
      <c r="E196" s="102"/>
      <c r="F196" s="103"/>
      <c r="AB196" s="138"/>
    </row>
    <row r="197" spans="1:96" ht="15.75" customHeight="1" x14ac:dyDescent="0.25">
      <c r="D197" s="102"/>
      <c r="E197" s="102"/>
      <c r="F197" s="103"/>
      <c r="AB197" s="138"/>
    </row>
    <row r="198" spans="1:96" ht="15.75" customHeight="1" x14ac:dyDescent="0.25">
      <c r="D198" s="102"/>
      <c r="E198" s="102"/>
      <c r="F198" s="103"/>
      <c r="AB198" s="138"/>
    </row>
    <row r="199" spans="1:96" ht="15.75" customHeight="1" x14ac:dyDescent="0.25">
      <c r="D199" s="102"/>
      <c r="E199" s="102"/>
      <c r="F199" s="103"/>
      <c r="AB199" s="138"/>
    </row>
    <row r="200" spans="1:96" ht="15.75" customHeight="1" x14ac:dyDescent="0.25">
      <c r="D200" s="102"/>
      <c r="E200" s="102"/>
      <c r="F200" s="103"/>
      <c r="AB200" s="138"/>
    </row>
    <row r="201" spans="1:96" ht="15.75" customHeight="1" x14ac:dyDescent="0.25">
      <c r="D201" s="102"/>
      <c r="E201" s="102"/>
      <c r="F201" s="103"/>
      <c r="AB201" s="138"/>
    </row>
    <row r="202" spans="1:96" s="141" customFormat="1" ht="15" customHeight="1" x14ac:dyDescent="0.25">
      <c r="A202" s="101"/>
      <c r="B202" s="101"/>
      <c r="C202" s="101"/>
      <c r="D202" s="101"/>
      <c r="E202" s="102"/>
      <c r="F202" s="139"/>
      <c r="G202" s="151"/>
      <c r="H202" s="128"/>
      <c r="I202" s="129"/>
      <c r="J202" s="130"/>
      <c r="K202" s="105"/>
      <c r="L202" s="131"/>
      <c r="M202" s="172"/>
      <c r="N202" s="106"/>
      <c r="O202" s="108"/>
      <c r="P202" s="108"/>
      <c r="Q202" s="108"/>
      <c r="R202" s="106"/>
      <c r="S202" s="108"/>
      <c r="T202" s="108"/>
      <c r="U202" s="106"/>
      <c r="V202" s="108"/>
      <c r="W202" s="108"/>
      <c r="X202" s="106"/>
      <c r="Y202" s="106"/>
      <c r="Z202" s="106"/>
      <c r="AA202" s="105"/>
      <c r="AB202" s="138"/>
      <c r="AC202" s="106"/>
      <c r="AD202" s="106"/>
      <c r="AE202" s="106"/>
      <c r="AF202" s="108"/>
      <c r="AG202" s="108"/>
      <c r="AH202" s="140"/>
      <c r="AI202" s="140"/>
      <c r="AJ202" s="140"/>
      <c r="AK202" s="140"/>
      <c r="AL202" s="140"/>
      <c r="AM202" s="140"/>
      <c r="AN202" s="140"/>
      <c r="AO202" s="140"/>
      <c r="AP202" s="140"/>
      <c r="AQ202" s="140"/>
      <c r="AR202" s="140"/>
      <c r="AS202" s="140"/>
      <c r="AT202" s="140"/>
      <c r="AU202" s="140"/>
      <c r="AV202" s="140"/>
      <c r="AW202" s="140"/>
      <c r="AX202" s="140"/>
      <c r="AY202" s="140"/>
      <c r="AZ202" s="140"/>
      <c r="BA202" s="140"/>
      <c r="BB202" s="140"/>
      <c r="BC202" s="140"/>
      <c r="BD202" s="140"/>
      <c r="BE202" s="140"/>
      <c r="BF202" s="140"/>
      <c r="BG202" s="140"/>
      <c r="BH202" s="140"/>
      <c r="BI202" s="140"/>
      <c r="BJ202" s="140"/>
      <c r="BK202" s="140"/>
      <c r="BL202" s="140"/>
      <c r="BM202" s="140"/>
      <c r="BN202" s="140"/>
      <c r="BO202" s="140"/>
      <c r="BP202" s="140"/>
      <c r="BQ202" s="140"/>
      <c r="BR202" s="140"/>
      <c r="BS202" s="140"/>
      <c r="BT202" s="140"/>
      <c r="BU202" s="140"/>
      <c r="BV202" s="140"/>
      <c r="BW202" s="140"/>
      <c r="BX202" s="140"/>
      <c r="BY202" s="140"/>
      <c r="BZ202" s="140"/>
      <c r="CA202" s="140"/>
      <c r="CB202" s="140"/>
      <c r="CC202" s="140"/>
      <c r="CD202" s="140"/>
      <c r="CE202" s="140"/>
      <c r="CF202" s="140"/>
      <c r="CG202" s="140"/>
      <c r="CH202" s="140"/>
      <c r="CI202" s="140"/>
      <c r="CJ202" s="140"/>
      <c r="CK202" s="140"/>
      <c r="CL202" s="140"/>
      <c r="CM202" s="140"/>
      <c r="CN202" s="140"/>
      <c r="CO202" s="140"/>
      <c r="CP202" s="140"/>
      <c r="CQ202" s="140"/>
      <c r="CR202" s="140"/>
    </row>
    <row r="203" spans="1:96" s="141" customFormat="1" ht="15" customHeight="1" x14ac:dyDescent="0.25">
      <c r="A203" s="101"/>
      <c r="B203" s="101"/>
      <c r="C203" s="101"/>
      <c r="D203" s="101"/>
      <c r="E203" s="102"/>
      <c r="F203" s="139"/>
      <c r="G203" s="151"/>
      <c r="H203" s="128"/>
      <c r="I203" s="129"/>
      <c r="J203" s="130"/>
      <c r="K203" s="105"/>
      <c r="L203" s="131"/>
      <c r="M203" s="172"/>
      <c r="N203" s="106"/>
      <c r="O203" s="108"/>
      <c r="P203" s="108"/>
      <c r="Q203" s="108"/>
      <c r="R203" s="106"/>
      <c r="S203" s="108"/>
      <c r="T203" s="108"/>
      <c r="U203" s="106"/>
      <c r="V203" s="108"/>
      <c r="W203" s="108"/>
      <c r="X203" s="106"/>
      <c r="Y203" s="106"/>
      <c r="Z203" s="106"/>
      <c r="AA203" s="105"/>
      <c r="AB203" s="138"/>
      <c r="AC203" s="106"/>
      <c r="AD203" s="106"/>
      <c r="AE203" s="106"/>
      <c r="AF203" s="108"/>
      <c r="AG203" s="108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40"/>
      <c r="AR203" s="140"/>
      <c r="AS203" s="140"/>
      <c r="AT203" s="140"/>
      <c r="AU203" s="140"/>
      <c r="AV203" s="140"/>
      <c r="AW203" s="140"/>
      <c r="AX203" s="140"/>
      <c r="AY203" s="140"/>
      <c r="AZ203" s="140"/>
      <c r="BA203" s="140"/>
      <c r="BB203" s="140"/>
      <c r="BC203" s="140"/>
      <c r="BD203" s="140"/>
      <c r="BE203" s="140"/>
      <c r="BF203" s="140"/>
      <c r="BG203" s="140"/>
      <c r="BH203" s="140"/>
      <c r="BI203" s="140"/>
      <c r="BJ203" s="140"/>
      <c r="BK203" s="140"/>
      <c r="BL203" s="140"/>
      <c r="BM203" s="140"/>
      <c r="BN203" s="140"/>
      <c r="BO203" s="140"/>
      <c r="BP203" s="140"/>
      <c r="BQ203" s="140"/>
      <c r="BR203" s="140"/>
      <c r="BS203" s="140"/>
      <c r="BT203" s="140"/>
      <c r="BU203" s="140"/>
      <c r="BV203" s="140"/>
      <c r="BW203" s="140"/>
      <c r="BX203" s="140"/>
      <c r="BY203" s="140"/>
      <c r="BZ203" s="140"/>
      <c r="CA203" s="140"/>
      <c r="CB203" s="140"/>
      <c r="CC203" s="140"/>
      <c r="CD203" s="140"/>
      <c r="CE203" s="140"/>
      <c r="CF203" s="140"/>
      <c r="CG203" s="140"/>
      <c r="CH203" s="140"/>
      <c r="CI203" s="140"/>
      <c r="CJ203" s="140"/>
      <c r="CK203" s="140"/>
      <c r="CL203" s="140"/>
      <c r="CM203" s="140"/>
      <c r="CN203" s="140"/>
      <c r="CO203" s="140"/>
      <c r="CP203" s="140"/>
      <c r="CQ203" s="140"/>
      <c r="CR203" s="140"/>
    </row>
    <row r="204" spans="1:96" ht="15" customHeight="1" x14ac:dyDescent="0.25">
      <c r="AB204" s="138"/>
    </row>
    <row r="205" spans="1:96" s="106" customFormat="1" ht="15" customHeight="1" x14ac:dyDescent="0.25">
      <c r="A205" s="101"/>
      <c r="B205" s="101"/>
      <c r="C205" s="101"/>
      <c r="D205" s="101"/>
      <c r="E205" s="111"/>
      <c r="F205" s="139"/>
      <c r="G205" s="151"/>
      <c r="H205" s="128"/>
      <c r="I205" s="129"/>
      <c r="J205" s="130"/>
      <c r="K205" s="105"/>
      <c r="L205" s="131"/>
      <c r="M205" s="172"/>
      <c r="O205" s="108"/>
      <c r="P205" s="108"/>
      <c r="Q205" s="108"/>
      <c r="S205" s="108"/>
      <c r="T205" s="108"/>
      <c r="V205" s="108"/>
      <c r="W205" s="108"/>
      <c r="AA205" s="105"/>
      <c r="AB205" s="138"/>
      <c r="AF205" s="108"/>
      <c r="AG205" s="108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</row>
    <row r="206" spans="1:96" s="106" customFormat="1" ht="15" customHeight="1" x14ac:dyDescent="0.25">
      <c r="A206" s="101"/>
      <c r="B206" s="101"/>
      <c r="C206" s="101"/>
      <c r="D206" s="101"/>
      <c r="E206" s="111"/>
      <c r="F206" s="139"/>
      <c r="G206" s="151"/>
      <c r="H206" s="128"/>
      <c r="I206" s="129"/>
      <c r="J206" s="130"/>
      <c r="K206" s="105"/>
      <c r="L206" s="131"/>
      <c r="M206" s="172"/>
      <c r="O206" s="108"/>
      <c r="P206" s="108"/>
      <c r="Q206" s="108"/>
      <c r="S206" s="108"/>
      <c r="T206" s="108"/>
      <c r="V206" s="108"/>
      <c r="W206" s="108"/>
      <c r="AA206" s="105"/>
      <c r="AB206" s="138"/>
      <c r="AF206" s="108"/>
      <c r="AG206" s="108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</row>
    <row r="207" spans="1:96" s="106" customFormat="1" ht="15" customHeight="1" x14ac:dyDescent="0.25">
      <c r="A207" s="101"/>
      <c r="B207" s="101"/>
      <c r="C207" s="101"/>
      <c r="D207" s="101"/>
      <c r="E207" s="111"/>
      <c r="F207" s="139"/>
      <c r="G207" s="151"/>
      <c r="H207" s="128"/>
      <c r="I207" s="129"/>
      <c r="J207" s="130"/>
      <c r="K207" s="105"/>
      <c r="L207" s="131"/>
      <c r="M207" s="172"/>
      <c r="O207" s="108"/>
      <c r="P207" s="108"/>
      <c r="Q207" s="108"/>
      <c r="S207" s="108"/>
      <c r="T207" s="108"/>
      <c r="V207" s="108"/>
      <c r="W207" s="108"/>
      <c r="AA207" s="105"/>
      <c r="AB207" s="138"/>
      <c r="AF207" s="108"/>
      <c r="AG207" s="108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</row>
    <row r="208" spans="1:96" s="106" customFormat="1" ht="15" customHeight="1" x14ac:dyDescent="0.25">
      <c r="A208" s="101"/>
      <c r="B208" s="101"/>
      <c r="C208" s="101"/>
      <c r="D208" s="101"/>
      <c r="E208" s="111"/>
      <c r="F208" s="139"/>
      <c r="G208" s="151"/>
      <c r="H208" s="128"/>
      <c r="I208" s="129"/>
      <c r="J208" s="130"/>
      <c r="K208" s="105"/>
      <c r="L208" s="131"/>
      <c r="M208" s="172"/>
      <c r="O208" s="108"/>
      <c r="P208" s="108"/>
      <c r="Q208" s="108"/>
      <c r="S208" s="108"/>
      <c r="T208" s="108"/>
      <c r="V208" s="108"/>
      <c r="W208" s="108"/>
      <c r="AA208" s="105"/>
      <c r="AB208" s="138"/>
      <c r="AF208" s="108"/>
      <c r="AG208" s="108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</row>
    <row r="209" spans="1:96" s="106" customFormat="1" ht="15" customHeight="1" x14ac:dyDescent="0.25">
      <c r="A209" s="101"/>
      <c r="B209" s="101"/>
      <c r="C209" s="101"/>
      <c r="D209" s="101"/>
      <c r="E209" s="111"/>
      <c r="F209" s="139"/>
      <c r="G209" s="151"/>
      <c r="H209" s="128"/>
      <c r="I209" s="129"/>
      <c r="J209" s="130"/>
      <c r="K209" s="105"/>
      <c r="L209" s="131"/>
      <c r="M209" s="172"/>
      <c r="O209" s="108"/>
      <c r="P209" s="108"/>
      <c r="Q209" s="108"/>
      <c r="S209" s="108"/>
      <c r="T209" s="108"/>
      <c r="V209" s="108"/>
      <c r="W209" s="108"/>
      <c r="AA209" s="105"/>
      <c r="AB209" s="138"/>
      <c r="AF209" s="108"/>
      <c r="AG209" s="108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</row>
    <row r="210" spans="1:96" s="106" customFormat="1" ht="15" customHeight="1" x14ac:dyDescent="0.25">
      <c r="A210" s="101"/>
      <c r="B210" s="101"/>
      <c r="C210" s="101"/>
      <c r="D210" s="101"/>
      <c r="E210" s="111"/>
      <c r="F210" s="139"/>
      <c r="G210" s="151"/>
      <c r="H210" s="128"/>
      <c r="I210" s="129"/>
      <c r="J210" s="130"/>
      <c r="K210" s="105"/>
      <c r="L210" s="131"/>
      <c r="M210" s="172"/>
      <c r="O210" s="108"/>
      <c r="P210" s="108"/>
      <c r="Q210" s="108"/>
      <c r="S210" s="108"/>
      <c r="T210" s="108"/>
      <c r="V210" s="108"/>
      <c r="W210" s="108"/>
      <c r="AA210" s="105"/>
      <c r="AB210" s="138"/>
      <c r="AF210" s="108"/>
      <c r="AG210" s="108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</row>
    <row r="211" spans="1:96" s="106" customFormat="1" ht="15" customHeight="1" x14ac:dyDescent="0.25">
      <c r="A211" s="101"/>
      <c r="B211" s="101"/>
      <c r="C211" s="101"/>
      <c r="D211" s="101"/>
      <c r="E211" s="111"/>
      <c r="F211" s="139"/>
      <c r="G211" s="151"/>
      <c r="H211" s="128"/>
      <c r="I211" s="129"/>
      <c r="J211" s="130"/>
      <c r="K211" s="105"/>
      <c r="L211" s="131"/>
      <c r="M211" s="172"/>
      <c r="O211" s="108"/>
      <c r="P211" s="108"/>
      <c r="Q211" s="108"/>
      <c r="S211" s="108"/>
      <c r="T211" s="108"/>
      <c r="V211" s="108"/>
      <c r="W211" s="108"/>
      <c r="AA211" s="105"/>
      <c r="AB211" s="138"/>
      <c r="AF211" s="108"/>
      <c r="AG211" s="108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</row>
    <row r="212" spans="1:96" s="106" customFormat="1" ht="15" customHeight="1" x14ac:dyDescent="0.25">
      <c r="A212" s="101"/>
      <c r="B212" s="101"/>
      <c r="C212" s="101"/>
      <c r="D212" s="101"/>
      <c r="E212" s="111"/>
      <c r="F212" s="139"/>
      <c r="G212" s="151"/>
      <c r="H212" s="128"/>
      <c r="I212" s="129"/>
      <c r="J212" s="130"/>
      <c r="K212" s="105"/>
      <c r="L212" s="131"/>
      <c r="M212" s="172"/>
      <c r="O212" s="108"/>
      <c r="P212" s="108"/>
      <c r="Q212" s="108"/>
      <c r="S212" s="108"/>
      <c r="T212" s="108"/>
      <c r="V212" s="108"/>
      <c r="W212" s="108"/>
      <c r="AA212" s="105"/>
      <c r="AB212" s="138"/>
      <c r="AF212" s="108"/>
      <c r="AG212" s="108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</row>
    <row r="213" spans="1:96" s="106" customFormat="1" ht="15" customHeight="1" x14ac:dyDescent="0.25">
      <c r="A213" s="101"/>
      <c r="B213" s="101"/>
      <c r="C213" s="101"/>
      <c r="D213" s="101"/>
      <c r="E213" s="111"/>
      <c r="F213" s="139"/>
      <c r="G213" s="151"/>
      <c r="H213" s="128"/>
      <c r="I213" s="129"/>
      <c r="J213" s="130"/>
      <c r="K213" s="105"/>
      <c r="L213" s="131"/>
      <c r="M213" s="172"/>
      <c r="O213" s="108"/>
      <c r="P213" s="108"/>
      <c r="Q213" s="108"/>
      <c r="S213" s="108"/>
      <c r="T213" s="108"/>
      <c r="V213" s="108"/>
      <c r="W213" s="108"/>
      <c r="AA213" s="105"/>
      <c r="AB213" s="138"/>
      <c r="AF213" s="108"/>
      <c r="AG213" s="108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</row>
    <row r="214" spans="1:96" s="106" customFormat="1" ht="15" customHeight="1" x14ac:dyDescent="0.25">
      <c r="A214" s="101"/>
      <c r="B214" s="101"/>
      <c r="C214" s="101"/>
      <c r="D214" s="101"/>
      <c r="E214" s="111"/>
      <c r="F214" s="139"/>
      <c r="G214" s="151"/>
      <c r="H214" s="128"/>
      <c r="I214" s="129"/>
      <c r="J214" s="130"/>
      <c r="K214" s="105"/>
      <c r="L214" s="131"/>
      <c r="M214" s="172"/>
      <c r="O214" s="108"/>
      <c r="P214" s="108"/>
      <c r="Q214" s="108"/>
      <c r="S214" s="108"/>
      <c r="T214" s="108"/>
      <c r="V214" s="108"/>
      <c r="W214" s="108"/>
      <c r="AA214" s="105"/>
      <c r="AB214" s="138"/>
      <c r="AF214" s="108"/>
      <c r="AG214" s="108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</row>
    <row r="215" spans="1:96" s="106" customFormat="1" ht="15" customHeight="1" x14ac:dyDescent="0.25">
      <c r="A215" s="101"/>
      <c r="B215" s="101"/>
      <c r="C215" s="101"/>
      <c r="D215" s="101"/>
      <c r="E215" s="111"/>
      <c r="F215" s="139"/>
      <c r="G215" s="151"/>
      <c r="H215" s="128"/>
      <c r="I215" s="129"/>
      <c r="J215" s="130"/>
      <c r="K215" s="105"/>
      <c r="L215" s="131"/>
      <c r="M215" s="172"/>
      <c r="O215" s="108"/>
      <c r="P215" s="108"/>
      <c r="Q215" s="108"/>
      <c r="S215" s="108"/>
      <c r="T215" s="108"/>
      <c r="V215" s="108"/>
      <c r="W215" s="108"/>
      <c r="AA215" s="105"/>
      <c r="AB215" s="138"/>
      <c r="AF215" s="108"/>
      <c r="AG215" s="108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</row>
    <row r="216" spans="1:96" s="106" customFormat="1" ht="15" customHeight="1" x14ac:dyDescent="0.25">
      <c r="A216" s="101"/>
      <c r="B216" s="101"/>
      <c r="C216" s="101"/>
      <c r="D216" s="101"/>
      <c r="E216" s="111"/>
      <c r="F216" s="139"/>
      <c r="G216" s="151"/>
      <c r="H216" s="128"/>
      <c r="I216" s="129"/>
      <c r="J216" s="130"/>
      <c r="K216" s="105"/>
      <c r="L216" s="131"/>
      <c r="M216" s="172"/>
      <c r="O216" s="108"/>
      <c r="P216" s="108"/>
      <c r="Q216" s="108"/>
      <c r="S216" s="108"/>
      <c r="T216" s="108"/>
      <c r="V216" s="108"/>
      <c r="W216" s="108"/>
      <c r="AA216" s="105"/>
      <c r="AB216" s="138"/>
      <c r="AF216" s="108"/>
      <c r="AG216" s="108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</row>
    <row r="217" spans="1:96" s="106" customFormat="1" ht="15" customHeight="1" x14ac:dyDescent="0.25">
      <c r="A217" s="101"/>
      <c r="B217" s="101"/>
      <c r="C217" s="101"/>
      <c r="D217" s="101"/>
      <c r="E217" s="111"/>
      <c r="F217" s="139"/>
      <c r="G217" s="151"/>
      <c r="H217" s="128"/>
      <c r="I217" s="129"/>
      <c r="J217" s="130"/>
      <c r="K217" s="105"/>
      <c r="L217" s="131"/>
      <c r="M217" s="172"/>
      <c r="O217" s="108"/>
      <c r="P217" s="108"/>
      <c r="Q217" s="108"/>
      <c r="S217" s="108"/>
      <c r="T217" s="108"/>
      <c r="V217" s="108"/>
      <c r="W217" s="108"/>
      <c r="AA217" s="105"/>
      <c r="AB217" s="138"/>
      <c r="AF217" s="108"/>
      <c r="AG217" s="108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</row>
    <row r="218" spans="1:96" s="106" customFormat="1" ht="15" customHeight="1" x14ac:dyDescent="0.25">
      <c r="A218" s="101"/>
      <c r="B218" s="101"/>
      <c r="C218" s="101"/>
      <c r="D218" s="101"/>
      <c r="E218" s="111"/>
      <c r="F218" s="139"/>
      <c r="G218" s="151"/>
      <c r="H218" s="128"/>
      <c r="I218" s="129"/>
      <c r="J218" s="130"/>
      <c r="K218" s="105"/>
      <c r="L218" s="131"/>
      <c r="M218" s="172"/>
      <c r="O218" s="108"/>
      <c r="P218" s="108"/>
      <c r="Q218" s="108"/>
      <c r="S218" s="108"/>
      <c r="T218" s="108"/>
      <c r="V218" s="108"/>
      <c r="W218" s="108"/>
      <c r="AA218" s="105"/>
      <c r="AB218" s="138"/>
      <c r="AF218" s="108"/>
      <c r="AG218" s="108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</row>
    <row r="219" spans="1:96" s="106" customFormat="1" ht="15" customHeight="1" x14ac:dyDescent="0.25">
      <c r="A219" s="101"/>
      <c r="B219" s="101"/>
      <c r="C219" s="101"/>
      <c r="D219" s="101"/>
      <c r="E219" s="111"/>
      <c r="F219" s="139"/>
      <c r="G219" s="151"/>
      <c r="H219" s="128"/>
      <c r="I219" s="129"/>
      <c r="J219" s="130"/>
      <c r="K219" s="105"/>
      <c r="L219" s="131"/>
      <c r="M219" s="172"/>
      <c r="O219" s="108"/>
      <c r="P219" s="108"/>
      <c r="Q219" s="108"/>
      <c r="S219" s="108"/>
      <c r="T219" s="108"/>
      <c r="V219" s="108"/>
      <c r="W219" s="108"/>
      <c r="AA219" s="105"/>
      <c r="AB219" s="138"/>
      <c r="AF219" s="108"/>
      <c r="AG219" s="108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</row>
    <row r="220" spans="1:96" s="106" customFormat="1" ht="15" customHeight="1" x14ac:dyDescent="0.25">
      <c r="A220" s="101"/>
      <c r="B220" s="101"/>
      <c r="C220" s="101"/>
      <c r="D220" s="101"/>
      <c r="E220" s="111"/>
      <c r="F220" s="139"/>
      <c r="G220" s="151"/>
      <c r="H220" s="128"/>
      <c r="I220" s="129"/>
      <c r="J220" s="130"/>
      <c r="K220" s="105"/>
      <c r="L220" s="131"/>
      <c r="M220" s="172"/>
      <c r="O220" s="108"/>
      <c r="P220" s="108"/>
      <c r="Q220" s="108"/>
      <c r="S220" s="108"/>
      <c r="T220" s="108"/>
      <c r="V220" s="108"/>
      <c r="W220" s="108"/>
      <c r="AA220" s="105"/>
      <c r="AB220" s="138"/>
      <c r="AF220" s="108"/>
      <c r="AG220" s="108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</row>
    <row r="221" spans="1:96" s="106" customFormat="1" ht="15" customHeight="1" x14ac:dyDescent="0.25">
      <c r="A221" s="101"/>
      <c r="B221" s="101"/>
      <c r="C221" s="101"/>
      <c r="D221" s="101"/>
      <c r="E221" s="111"/>
      <c r="F221" s="139"/>
      <c r="G221" s="151"/>
      <c r="H221" s="128"/>
      <c r="I221" s="129"/>
      <c r="J221" s="130"/>
      <c r="K221" s="105"/>
      <c r="L221" s="131"/>
      <c r="M221" s="172"/>
      <c r="O221" s="108"/>
      <c r="P221" s="108"/>
      <c r="Q221" s="108"/>
      <c r="S221" s="108"/>
      <c r="T221" s="108"/>
      <c r="V221" s="108"/>
      <c r="W221" s="108"/>
      <c r="AA221" s="105"/>
      <c r="AB221" s="138"/>
      <c r="AF221" s="108"/>
      <c r="AG221" s="108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  <c r="CF221" s="111"/>
      <c r="CG221" s="111"/>
      <c r="CH221" s="111"/>
      <c r="CI221" s="111"/>
      <c r="CJ221" s="111"/>
      <c r="CK221" s="111"/>
      <c r="CL221" s="111"/>
      <c r="CM221" s="111"/>
      <c r="CN221" s="111"/>
      <c r="CO221" s="111"/>
      <c r="CP221" s="111"/>
      <c r="CQ221" s="111"/>
      <c r="CR221" s="111"/>
    </row>
    <row r="222" spans="1:96" s="106" customFormat="1" ht="15" customHeight="1" x14ac:dyDescent="0.25">
      <c r="A222" s="101"/>
      <c r="B222" s="101"/>
      <c r="C222" s="101"/>
      <c r="D222" s="101"/>
      <c r="E222" s="111"/>
      <c r="F222" s="139"/>
      <c r="G222" s="151"/>
      <c r="H222" s="128"/>
      <c r="I222" s="129"/>
      <c r="J222" s="130"/>
      <c r="K222" s="105"/>
      <c r="L222" s="131"/>
      <c r="M222" s="172"/>
      <c r="O222" s="108"/>
      <c r="P222" s="108"/>
      <c r="Q222" s="108"/>
      <c r="S222" s="108"/>
      <c r="T222" s="108"/>
      <c r="V222" s="108"/>
      <c r="W222" s="108"/>
      <c r="AA222" s="105"/>
      <c r="AB222" s="138"/>
      <c r="AF222" s="108"/>
      <c r="AG222" s="108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</row>
    <row r="223" spans="1:96" s="106" customFormat="1" ht="15" customHeight="1" x14ac:dyDescent="0.25">
      <c r="A223" s="101"/>
      <c r="B223" s="101"/>
      <c r="C223" s="101"/>
      <c r="D223" s="101"/>
      <c r="E223" s="111"/>
      <c r="F223" s="139"/>
      <c r="G223" s="151"/>
      <c r="H223" s="128"/>
      <c r="I223" s="129"/>
      <c r="J223" s="130"/>
      <c r="K223" s="105"/>
      <c r="L223" s="131"/>
      <c r="M223" s="172"/>
      <c r="O223" s="108"/>
      <c r="P223" s="108"/>
      <c r="Q223" s="108"/>
      <c r="S223" s="108"/>
      <c r="T223" s="108"/>
      <c r="V223" s="108"/>
      <c r="W223" s="108"/>
      <c r="AA223" s="105"/>
      <c r="AB223" s="138"/>
      <c r="AF223" s="108"/>
      <c r="AG223" s="108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</row>
    <row r="224" spans="1:96" s="106" customFormat="1" ht="15" customHeight="1" x14ac:dyDescent="0.25">
      <c r="A224" s="101"/>
      <c r="B224" s="101"/>
      <c r="C224" s="101"/>
      <c r="D224" s="101"/>
      <c r="E224" s="111"/>
      <c r="F224" s="139"/>
      <c r="G224" s="151"/>
      <c r="H224" s="128"/>
      <c r="I224" s="129"/>
      <c r="J224" s="130"/>
      <c r="K224" s="105"/>
      <c r="L224" s="131"/>
      <c r="M224" s="172"/>
      <c r="O224" s="108"/>
      <c r="P224" s="108"/>
      <c r="Q224" s="108"/>
      <c r="S224" s="108"/>
      <c r="T224" s="108"/>
      <c r="V224" s="108"/>
      <c r="W224" s="108"/>
      <c r="AA224" s="105"/>
      <c r="AB224" s="138"/>
      <c r="AF224" s="108"/>
      <c r="AG224" s="108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</row>
    <row r="225" spans="1:96" s="106" customFormat="1" ht="15" customHeight="1" x14ac:dyDescent="0.25">
      <c r="A225" s="101"/>
      <c r="B225" s="101"/>
      <c r="C225" s="101"/>
      <c r="D225" s="101"/>
      <c r="E225" s="111"/>
      <c r="F225" s="139"/>
      <c r="G225" s="151"/>
      <c r="H225" s="128"/>
      <c r="I225" s="129"/>
      <c r="J225" s="130"/>
      <c r="K225" s="105"/>
      <c r="L225" s="131"/>
      <c r="M225" s="172"/>
      <c r="O225" s="108"/>
      <c r="P225" s="108"/>
      <c r="Q225" s="108"/>
      <c r="S225" s="108"/>
      <c r="T225" s="108"/>
      <c r="V225" s="108"/>
      <c r="W225" s="108"/>
      <c r="AA225" s="105"/>
      <c r="AB225" s="138"/>
      <c r="AF225" s="108"/>
      <c r="AG225" s="108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</row>
    <row r="226" spans="1:96" s="106" customFormat="1" ht="15" customHeight="1" x14ac:dyDescent="0.25">
      <c r="A226" s="101"/>
      <c r="B226" s="101"/>
      <c r="C226" s="101"/>
      <c r="D226" s="101"/>
      <c r="E226" s="111"/>
      <c r="F226" s="139"/>
      <c r="G226" s="151"/>
      <c r="H226" s="128"/>
      <c r="I226" s="129"/>
      <c r="J226" s="130"/>
      <c r="K226" s="105"/>
      <c r="L226" s="131"/>
      <c r="M226" s="172"/>
      <c r="O226" s="108"/>
      <c r="P226" s="108"/>
      <c r="Q226" s="108"/>
      <c r="S226" s="108"/>
      <c r="T226" s="108"/>
      <c r="V226" s="108"/>
      <c r="W226" s="108"/>
      <c r="AA226" s="105"/>
      <c r="AB226" s="138"/>
      <c r="AF226" s="108"/>
      <c r="AG226" s="108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</row>
    <row r="227" spans="1:96" s="106" customFormat="1" ht="15" customHeight="1" x14ac:dyDescent="0.25">
      <c r="A227" s="101"/>
      <c r="B227" s="101"/>
      <c r="C227" s="101"/>
      <c r="D227" s="101"/>
      <c r="E227" s="111"/>
      <c r="F227" s="139"/>
      <c r="G227" s="151"/>
      <c r="H227" s="128"/>
      <c r="I227" s="129"/>
      <c r="J227" s="130"/>
      <c r="K227" s="105"/>
      <c r="L227" s="131"/>
      <c r="M227" s="172"/>
      <c r="O227" s="108"/>
      <c r="P227" s="108"/>
      <c r="Q227" s="108"/>
      <c r="S227" s="108"/>
      <c r="T227" s="108"/>
      <c r="V227" s="108"/>
      <c r="W227" s="108"/>
      <c r="AA227" s="105"/>
      <c r="AB227" s="138"/>
      <c r="AF227" s="108"/>
      <c r="AG227" s="108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</row>
    <row r="228" spans="1:96" s="106" customFormat="1" ht="15" customHeight="1" x14ac:dyDescent="0.25">
      <c r="A228" s="101"/>
      <c r="B228" s="101"/>
      <c r="C228" s="101"/>
      <c r="D228" s="101"/>
      <c r="E228" s="111"/>
      <c r="F228" s="139"/>
      <c r="G228" s="151"/>
      <c r="H228" s="128"/>
      <c r="I228" s="129"/>
      <c r="J228" s="130"/>
      <c r="K228" s="105"/>
      <c r="L228" s="131"/>
      <c r="M228" s="172"/>
      <c r="O228" s="108"/>
      <c r="P228" s="108"/>
      <c r="Q228" s="108"/>
      <c r="S228" s="108"/>
      <c r="T228" s="108"/>
      <c r="V228" s="108"/>
      <c r="W228" s="108"/>
      <c r="AA228" s="105"/>
      <c r="AB228" s="138"/>
      <c r="AF228" s="108"/>
      <c r="AG228" s="108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</row>
    <row r="229" spans="1:96" s="106" customFormat="1" ht="15" customHeight="1" x14ac:dyDescent="0.25">
      <c r="A229" s="101"/>
      <c r="B229" s="101"/>
      <c r="C229" s="101"/>
      <c r="D229" s="101"/>
      <c r="E229" s="111"/>
      <c r="F229" s="139"/>
      <c r="G229" s="151"/>
      <c r="H229" s="128"/>
      <c r="I229" s="129"/>
      <c r="J229" s="130"/>
      <c r="K229" s="105"/>
      <c r="L229" s="131"/>
      <c r="M229" s="172"/>
      <c r="O229" s="108"/>
      <c r="P229" s="108"/>
      <c r="Q229" s="108"/>
      <c r="S229" s="108"/>
      <c r="T229" s="108"/>
      <c r="V229" s="108"/>
      <c r="W229" s="108"/>
      <c r="AA229" s="105"/>
      <c r="AB229" s="138"/>
      <c r="AF229" s="108"/>
      <c r="AG229" s="108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</row>
    <row r="230" spans="1:96" s="106" customFormat="1" ht="15" customHeight="1" x14ac:dyDescent="0.25">
      <c r="A230" s="101"/>
      <c r="B230" s="101"/>
      <c r="C230" s="101"/>
      <c r="D230" s="101"/>
      <c r="E230" s="111"/>
      <c r="F230" s="139"/>
      <c r="G230" s="151"/>
      <c r="H230" s="128"/>
      <c r="I230" s="129"/>
      <c r="J230" s="130"/>
      <c r="K230" s="105"/>
      <c r="L230" s="131"/>
      <c r="M230" s="172"/>
      <c r="O230" s="108"/>
      <c r="P230" s="108"/>
      <c r="Q230" s="108"/>
      <c r="S230" s="108"/>
      <c r="T230" s="108"/>
      <c r="V230" s="108"/>
      <c r="W230" s="108"/>
      <c r="AA230" s="105"/>
      <c r="AB230" s="138"/>
      <c r="AF230" s="108"/>
      <c r="AG230" s="108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</row>
    <row r="231" spans="1:96" s="106" customFormat="1" ht="15" customHeight="1" x14ac:dyDescent="0.25">
      <c r="A231" s="101"/>
      <c r="B231" s="101"/>
      <c r="C231" s="101"/>
      <c r="D231" s="101"/>
      <c r="E231" s="111"/>
      <c r="F231" s="139"/>
      <c r="G231" s="151"/>
      <c r="H231" s="128"/>
      <c r="I231" s="129"/>
      <c r="J231" s="130"/>
      <c r="K231" s="105"/>
      <c r="L231" s="131"/>
      <c r="M231" s="172"/>
      <c r="O231" s="108"/>
      <c r="P231" s="108"/>
      <c r="Q231" s="108"/>
      <c r="S231" s="108"/>
      <c r="T231" s="108"/>
      <c r="V231" s="108"/>
      <c r="W231" s="108"/>
      <c r="AA231" s="105"/>
      <c r="AB231" s="138"/>
      <c r="AF231" s="108"/>
      <c r="AG231" s="108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</row>
    <row r="232" spans="1:96" s="106" customFormat="1" ht="15" customHeight="1" x14ac:dyDescent="0.25">
      <c r="A232" s="101"/>
      <c r="B232" s="101"/>
      <c r="C232" s="101"/>
      <c r="D232" s="101"/>
      <c r="E232" s="111"/>
      <c r="F232" s="139"/>
      <c r="G232" s="151"/>
      <c r="H232" s="128"/>
      <c r="I232" s="129"/>
      <c r="J232" s="130"/>
      <c r="K232" s="105"/>
      <c r="L232" s="131"/>
      <c r="M232" s="172"/>
      <c r="O232" s="108"/>
      <c r="P232" s="108"/>
      <c r="Q232" s="108"/>
      <c r="S232" s="108"/>
      <c r="T232" s="108"/>
      <c r="V232" s="108"/>
      <c r="W232" s="108"/>
      <c r="AA232" s="105"/>
      <c r="AB232" s="138"/>
      <c r="AF232" s="108"/>
      <c r="AG232" s="108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</row>
    <row r="233" spans="1:96" s="106" customFormat="1" ht="15" customHeight="1" x14ac:dyDescent="0.25">
      <c r="A233" s="101"/>
      <c r="B233" s="101"/>
      <c r="C233" s="101"/>
      <c r="D233" s="101"/>
      <c r="E233" s="111"/>
      <c r="F233" s="139"/>
      <c r="G233" s="151"/>
      <c r="H233" s="128"/>
      <c r="I233" s="129"/>
      <c r="J233" s="130"/>
      <c r="K233" s="105"/>
      <c r="L233" s="131"/>
      <c r="M233" s="172"/>
      <c r="O233" s="108"/>
      <c r="P233" s="108"/>
      <c r="Q233" s="108"/>
      <c r="S233" s="108"/>
      <c r="T233" s="108"/>
      <c r="V233" s="108"/>
      <c r="W233" s="108"/>
      <c r="AA233" s="105"/>
      <c r="AB233" s="138"/>
      <c r="AF233" s="108"/>
      <c r="AG233" s="108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</row>
    <row r="234" spans="1:96" s="106" customFormat="1" ht="15" customHeight="1" x14ac:dyDescent="0.25">
      <c r="A234" s="101"/>
      <c r="B234" s="101"/>
      <c r="C234" s="101"/>
      <c r="D234" s="101"/>
      <c r="E234" s="111"/>
      <c r="F234" s="139"/>
      <c r="G234" s="151"/>
      <c r="H234" s="128"/>
      <c r="I234" s="129"/>
      <c r="J234" s="130"/>
      <c r="K234" s="105"/>
      <c r="L234" s="131"/>
      <c r="M234" s="172"/>
      <c r="O234" s="108"/>
      <c r="P234" s="108"/>
      <c r="Q234" s="108"/>
      <c r="S234" s="108"/>
      <c r="T234" s="108"/>
      <c r="V234" s="108"/>
      <c r="W234" s="108"/>
      <c r="AA234" s="105"/>
      <c r="AB234" s="138"/>
      <c r="AF234" s="108"/>
      <c r="AG234" s="108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</row>
    <row r="235" spans="1:96" s="106" customFormat="1" ht="15" customHeight="1" x14ac:dyDescent="0.25">
      <c r="A235" s="101"/>
      <c r="B235" s="101"/>
      <c r="C235" s="101"/>
      <c r="D235" s="101"/>
      <c r="E235" s="111"/>
      <c r="F235" s="139"/>
      <c r="G235" s="151"/>
      <c r="H235" s="128"/>
      <c r="I235" s="129"/>
      <c r="J235" s="130"/>
      <c r="K235" s="105"/>
      <c r="L235" s="131"/>
      <c r="M235" s="172"/>
      <c r="O235" s="108"/>
      <c r="P235" s="108"/>
      <c r="Q235" s="108"/>
      <c r="S235" s="108"/>
      <c r="T235" s="108"/>
      <c r="V235" s="108"/>
      <c r="W235" s="108"/>
      <c r="AA235" s="105"/>
      <c r="AB235" s="138"/>
      <c r="AF235" s="108"/>
      <c r="AG235" s="108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</row>
    <row r="236" spans="1:96" s="106" customFormat="1" ht="15" customHeight="1" x14ac:dyDescent="0.25">
      <c r="A236" s="101"/>
      <c r="B236" s="101"/>
      <c r="C236" s="101"/>
      <c r="D236" s="101"/>
      <c r="E236" s="111"/>
      <c r="F236" s="139"/>
      <c r="G236" s="151"/>
      <c r="H236" s="128"/>
      <c r="I236" s="129"/>
      <c r="J236" s="130"/>
      <c r="K236" s="105"/>
      <c r="L236" s="131"/>
      <c r="M236" s="172"/>
      <c r="O236" s="108"/>
      <c r="P236" s="108"/>
      <c r="Q236" s="108"/>
      <c r="S236" s="108"/>
      <c r="T236" s="108"/>
      <c r="V236" s="108"/>
      <c r="W236" s="108"/>
      <c r="AA236" s="105"/>
      <c r="AB236" s="138"/>
      <c r="AF236" s="108"/>
      <c r="AG236" s="108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</row>
    <row r="237" spans="1:96" s="106" customFormat="1" ht="15" customHeight="1" x14ac:dyDescent="0.25">
      <c r="A237" s="101"/>
      <c r="B237" s="101"/>
      <c r="C237" s="101"/>
      <c r="D237" s="101"/>
      <c r="E237" s="111"/>
      <c r="F237" s="139"/>
      <c r="G237" s="151"/>
      <c r="H237" s="128"/>
      <c r="I237" s="129"/>
      <c r="J237" s="130"/>
      <c r="K237" s="105"/>
      <c r="L237" s="131"/>
      <c r="M237" s="172"/>
      <c r="O237" s="108"/>
      <c r="P237" s="108"/>
      <c r="Q237" s="108"/>
      <c r="S237" s="108"/>
      <c r="T237" s="108"/>
      <c r="V237" s="108"/>
      <c r="W237" s="108"/>
      <c r="AA237" s="105"/>
      <c r="AB237" s="138"/>
      <c r="AF237" s="108"/>
      <c r="AG237" s="108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</row>
    <row r="238" spans="1:96" s="106" customFormat="1" ht="15" customHeight="1" x14ac:dyDescent="0.25">
      <c r="A238" s="101"/>
      <c r="B238" s="101"/>
      <c r="C238" s="101"/>
      <c r="D238" s="101"/>
      <c r="E238" s="111"/>
      <c r="F238" s="139"/>
      <c r="G238" s="151"/>
      <c r="H238" s="128"/>
      <c r="I238" s="129"/>
      <c r="J238" s="130"/>
      <c r="K238" s="105"/>
      <c r="L238" s="131"/>
      <c r="M238" s="172"/>
      <c r="O238" s="108"/>
      <c r="P238" s="108"/>
      <c r="Q238" s="108"/>
      <c r="S238" s="108"/>
      <c r="T238" s="108"/>
      <c r="V238" s="108"/>
      <c r="W238" s="108"/>
      <c r="AA238" s="105"/>
      <c r="AB238" s="138"/>
      <c r="AF238" s="108"/>
      <c r="AG238" s="108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</row>
    <row r="239" spans="1:96" s="106" customFormat="1" ht="15" customHeight="1" x14ac:dyDescent="0.25">
      <c r="A239" s="101"/>
      <c r="B239" s="101"/>
      <c r="C239" s="101"/>
      <c r="D239" s="101"/>
      <c r="E239" s="111"/>
      <c r="F239" s="139"/>
      <c r="G239" s="151"/>
      <c r="H239" s="128"/>
      <c r="I239" s="129"/>
      <c r="J239" s="130"/>
      <c r="K239" s="105"/>
      <c r="L239" s="131"/>
      <c r="M239" s="172"/>
      <c r="O239" s="108"/>
      <c r="P239" s="108"/>
      <c r="Q239" s="108"/>
      <c r="S239" s="108"/>
      <c r="T239" s="108"/>
      <c r="V239" s="108"/>
      <c r="W239" s="108"/>
      <c r="AA239" s="105"/>
      <c r="AB239" s="138"/>
      <c r="AF239" s="108"/>
      <c r="AG239" s="108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</row>
    <row r="240" spans="1:96" s="106" customFormat="1" ht="15" customHeight="1" x14ac:dyDescent="0.25">
      <c r="A240" s="101"/>
      <c r="B240" s="101"/>
      <c r="C240" s="101"/>
      <c r="D240" s="101"/>
      <c r="E240" s="111"/>
      <c r="F240" s="139"/>
      <c r="G240" s="151"/>
      <c r="H240" s="128"/>
      <c r="I240" s="129"/>
      <c r="J240" s="130"/>
      <c r="K240" s="105"/>
      <c r="L240" s="131"/>
      <c r="M240" s="172"/>
      <c r="O240" s="108"/>
      <c r="P240" s="108"/>
      <c r="Q240" s="108"/>
      <c r="S240" s="108"/>
      <c r="T240" s="108"/>
      <c r="V240" s="108"/>
      <c r="W240" s="108"/>
      <c r="AA240" s="105"/>
      <c r="AB240" s="138"/>
      <c r="AF240" s="108"/>
      <c r="AG240" s="108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/>
      <c r="CR240" s="111"/>
    </row>
    <row r="241" spans="1:96" s="106" customFormat="1" ht="15" customHeight="1" x14ac:dyDescent="0.25">
      <c r="A241" s="101"/>
      <c r="B241" s="101"/>
      <c r="C241" s="101"/>
      <c r="D241" s="101"/>
      <c r="E241" s="111"/>
      <c r="F241" s="139"/>
      <c r="G241" s="151"/>
      <c r="H241" s="128"/>
      <c r="I241" s="129"/>
      <c r="J241" s="130"/>
      <c r="K241" s="105"/>
      <c r="L241" s="131"/>
      <c r="M241" s="172"/>
      <c r="O241" s="108"/>
      <c r="P241" s="108"/>
      <c r="Q241" s="108"/>
      <c r="S241" s="108"/>
      <c r="T241" s="108"/>
      <c r="V241" s="108"/>
      <c r="W241" s="108"/>
      <c r="AA241" s="105"/>
      <c r="AB241" s="138"/>
      <c r="AF241" s="108"/>
      <c r="AG241" s="108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1"/>
      <c r="BZ241" s="111"/>
      <c r="CA241" s="111"/>
      <c r="CB241" s="111"/>
      <c r="CC241" s="111"/>
      <c r="CD241" s="111"/>
      <c r="CE241" s="111"/>
      <c r="CF241" s="111"/>
      <c r="CG241" s="111"/>
      <c r="CH241" s="111"/>
      <c r="CI241" s="111"/>
      <c r="CJ241" s="111"/>
      <c r="CK241" s="111"/>
      <c r="CL241" s="111"/>
      <c r="CM241" s="111"/>
      <c r="CN241" s="111"/>
      <c r="CO241" s="111"/>
      <c r="CP241" s="111"/>
      <c r="CQ241" s="111"/>
      <c r="CR241" s="111"/>
    </row>
    <row r="242" spans="1:96" s="106" customFormat="1" ht="15" customHeight="1" x14ac:dyDescent="0.25">
      <c r="A242" s="101"/>
      <c r="B242" s="101"/>
      <c r="C242" s="101"/>
      <c r="D242" s="101"/>
      <c r="E242" s="111"/>
      <c r="F242" s="139"/>
      <c r="G242" s="151"/>
      <c r="H242" s="128"/>
      <c r="I242" s="129"/>
      <c r="J242" s="130"/>
      <c r="K242" s="105"/>
      <c r="L242" s="131"/>
      <c r="M242" s="172"/>
      <c r="O242" s="108"/>
      <c r="P242" s="108"/>
      <c r="Q242" s="108"/>
      <c r="S242" s="108"/>
      <c r="T242" s="108"/>
      <c r="V242" s="108"/>
      <c r="W242" s="108"/>
      <c r="AA242" s="105"/>
      <c r="AB242" s="138"/>
      <c r="AF242" s="108"/>
      <c r="AG242" s="108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1"/>
      <c r="BZ242" s="111"/>
      <c r="CA242" s="111"/>
      <c r="CB242" s="111"/>
      <c r="CC242" s="111"/>
      <c r="CD242" s="111"/>
      <c r="CE242" s="111"/>
      <c r="CF242" s="111"/>
      <c r="CG242" s="111"/>
      <c r="CH242" s="111"/>
      <c r="CI242" s="111"/>
      <c r="CJ242" s="111"/>
      <c r="CK242" s="111"/>
      <c r="CL242" s="111"/>
      <c r="CM242" s="111"/>
      <c r="CN242" s="111"/>
      <c r="CO242" s="111"/>
      <c r="CP242" s="111"/>
      <c r="CQ242" s="111"/>
      <c r="CR242" s="111"/>
    </row>
    <row r="243" spans="1:96" s="106" customFormat="1" ht="15" customHeight="1" x14ac:dyDescent="0.25">
      <c r="A243" s="101"/>
      <c r="B243" s="101"/>
      <c r="C243" s="101"/>
      <c r="D243" s="101"/>
      <c r="E243" s="111"/>
      <c r="F243" s="139"/>
      <c r="G243" s="151"/>
      <c r="H243" s="128"/>
      <c r="I243" s="129"/>
      <c r="J243" s="130"/>
      <c r="K243" s="105"/>
      <c r="L243" s="131"/>
      <c r="M243" s="172"/>
      <c r="O243" s="108"/>
      <c r="P243" s="108"/>
      <c r="Q243" s="108"/>
      <c r="S243" s="108"/>
      <c r="T243" s="108"/>
      <c r="V243" s="108"/>
      <c r="W243" s="108"/>
      <c r="AA243" s="105"/>
      <c r="AB243" s="138"/>
      <c r="AF243" s="108"/>
      <c r="AG243" s="108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11"/>
      <c r="CD243" s="111"/>
      <c r="CE243" s="111"/>
      <c r="CF243" s="111"/>
      <c r="CG243" s="111"/>
      <c r="CH243" s="111"/>
      <c r="CI243" s="111"/>
      <c r="CJ243" s="111"/>
      <c r="CK243" s="111"/>
      <c r="CL243" s="111"/>
      <c r="CM243" s="111"/>
      <c r="CN243" s="111"/>
      <c r="CO243" s="111"/>
      <c r="CP243" s="111"/>
      <c r="CQ243" s="111"/>
      <c r="CR243" s="111"/>
    </row>
    <row r="244" spans="1:96" s="106" customFormat="1" ht="15" customHeight="1" x14ac:dyDescent="0.25">
      <c r="A244" s="101"/>
      <c r="B244" s="101"/>
      <c r="C244" s="101"/>
      <c r="D244" s="101"/>
      <c r="E244" s="111"/>
      <c r="F244" s="139"/>
      <c r="G244" s="151"/>
      <c r="H244" s="128"/>
      <c r="I244" s="129"/>
      <c r="J244" s="130"/>
      <c r="K244" s="105"/>
      <c r="L244" s="131"/>
      <c r="M244" s="172"/>
      <c r="O244" s="108"/>
      <c r="P244" s="108"/>
      <c r="Q244" s="108"/>
      <c r="S244" s="108"/>
      <c r="T244" s="108"/>
      <c r="V244" s="108"/>
      <c r="W244" s="108"/>
      <c r="AA244" s="105"/>
      <c r="AB244" s="138"/>
      <c r="AF244" s="108"/>
      <c r="AG244" s="108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1"/>
      <c r="BZ244" s="111"/>
      <c r="CA244" s="111"/>
      <c r="CB244" s="111"/>
      <c r="CC244" s="111"/>
      <c r="CD244" s="111"/>
      <c r="CE244" s="111"/>
      <c r="CF244" s="111"/>
      <c r="CG244" s="111"/>
      <c r="CH244" s="111"/>
      <c r="CI244" s="111"/>
      <c r="CJ244" s="111"/>
      <c r="CK244" s="111"/>
      <c r="CL244" s="111"/>
      <c r="CM244" s="111"/>
      <c r="CN244" s="111"/>
      <c r="CO244" s="111"/>
      <c r="CP244" s="111"/>
      <c r="CQ244" s="111"/>
      <c r="CR244" s="111"/>
    </row>
    <row r="245" spans="1:96" s="106" customFormat="1" ht="15" customHeight="1" x14ac:dyDescent="0.25">
      <c r="A245" s="101"/>
      <c r="B245" s="101"/>
      <c r="C245" s="101"/>
      <c r="D245" s="101"/>
      <c r="E245" s="111"/>
      <c r="F245" s="139"/>
      <c r="G245" s="151"/>
      <c r="H245" s="128"/>
      <c r="I245" s="129"/>
      <c r="J245" s="130"/>
      <c r="K245" s="105"/>
      <c r="L245" s="131"/>
      <c r="M245" s="172"/>
      <c r="O245" s="108"/>
      <c r="P245" s="108"/>
      <c r="Q245" s="108"/>
      <c r="S245" s="108"/>
      <c r="T245" s="108"/>
      <c r="V245" s="108"/>
      <c r="W245" s="108"/>
      <c r="AA245" s="105"/>
      <c r="AB245" s="138"/>
      <c r="AF245" s="108"/>
      <c r="AG245" s="108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1"/>
      <c r="BZ245" s="111"/>
      <c r="CA245" s="111"/>
      <c r="CB245" s="111"/>
      <c r="CC245" s="111"/>
      <c r="CD245" s="111"/>
      <c r="CE245" s="111"/>
      <c r="CF245" s="111"/>
      <c r="CG245" s="111"/>
      <c r="CH245" s="111"/>
      <c r="CI245" s="111"/>
      <c r="CJ245" s="111"/>
      <c r="CK245" s="111"/>
      <c r="CL245" s="111"/>
      <c r="CM245" s="111"/>
      <c r="CN245" s="111"/>
      <c r="CO245" s="111"/>
      <c r="CP245" s="111"/>
      <c r="CQ245" s="111"/>
      <c r="CR245" s="111"/>
    </row>
    <row r="246" spans="1:96" s="106" customFormat="1" ht="15" customHeight="1" x14ac:dyDescent="0.25">
      <c r="A246" s="101"/>
      <c r="B246" s="101"/>
      <c r="C246" s="101"/>
      <c r="D246" s="101"/>
      <c r="E246" s="111"/>
      <c r="F246" s="139"/>
      <c r="G246" s="151"/>
      <c r="H246" s="128"/>
      <c r="I246" s="129"/>
      <c r="J246" s="130"/>
      <c r="K246" s="105"/>
      <c r="L246" s="131"/>
      <c r="M246" s="172"/>
      <c r="O246" s="108"/>
      <c r="P246" s="108"/>
      <c r="Q246" s="108"/>
      <c r="S246" s="108"/>
      <c r="T246" s="108"/>
      <c r="V246" s="108"/>
      <c r="W246" s="108"/>
      <c r="AA246" s="105"/>
      <c r="AB246" s="138"/>
      <c r="AF246" s="108"/>
      <c r="AG246" s="108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1"/>
      <c r="BZ246" s="111"/>
      <c r="CA246" s="111"/>
      <c r="CB246" s="111"/>
      <c r="CC246" s="111"/>
      <c r="CD246" s="111"/>
      <c r="CE246" s="111"/>
      <c r="CF246" s="111"/>
      <c r="CG246" s="111"/>
      <c r="CH246" s="111"/>
      <c r="CI246" s="111"/>
      <c r="CJ246" s="111"/>
      <c r="CK246" s="111"/>
      <c r="CL246" s="111"/>
      <c r="CM246" s="111"/>
      <c r="CN246" s="111"/>
      <c r="CO246" s="111"/>
      <c r="CP246" s="111"/>
      <c r="CQ246" s="111"/>
      <c r="CR246" s="111"/>
    </row>
    <row r="247" spans="1:96" s="106" customFormat="1" ht="15" customHeight="1" x14ac:dyDescent="0.25">
      <c r="A247" s="101"/>
      <c r="B247" s="101"/>
      <c r="C247" s="101"/>
      <c r="D247" s="101"/>
      <c r="E247" s="111"/>
      <c r="F247" s="139"/>
      <c r="G247" s="151"/>
      <c r="H247" s="128"/>
      <c r="I247" s="129"/>
      <c r="J247" s="130"/>
      <c r="K247" s="105"/>
      <c r="L247" s="131"/>
      <c r="M247" s="172"/>
      <c r="O247" s="108"/>
      <c r="P247" s="108"/>
      <c r="Q247" s="108"/>
      <c r="S247" s="108"/>
      <c r="T247" s="108"/>
      <c r="V247" s="108"/>
      <c r="W247" s="108"/>
      <c r="AA247" s="105"/>
      <c r="AB247" s="138"/>
      <c r="AF247" s="108"/>
      <c r="AG247" s="108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11"/>
      <c r="CD247" s="111"/>
      <c r="CE247" s="111"/>
      <c r="CF247" s="111"/>
      <c r="CG247" s="111"/>
      <c r="CH247" s="111"/>
      <c r="CI247" s="111"/>
      <c r="CJ247" s="111"/>
      <c r="CK247" s="111"/>
      <c r="CL247" s="111"/>
      <c r="CM247" s="111"/>
      <c r="CN247" s="111"/>
      <c r="CO247" s="111"/>
      <c r="CP247" s="111"/>
      <c r="CQ247" s="111"/>
      <c r="CR247" s="111"/>
    </row>
    <row r="248" spans="1:96" s="106" customFormat="1" ht="15" customHeight="1" x14ac:dyDescent="0.25">
      <c r="A248" s="101"/>
      <c r="B248" s="101"/>
      <c r="C248" s="101"/>
      <c r="D248" s="101"/>
      <c r="E248" s="111"/>
      <c r="F248" s="139"/>
      <c r="G248" s="151"/>
      <c r="H248" s="128"/>
      <c r="I248" s="129"/>
      <c r="J248" s="130"/>
      <c r="K248" s="105"/>
      <c r="L248" s="131"/>
      <c r="M248" s="172"/>
      <c r="O248" s="108"/>
      <c r="P248" s="108"/>
      <c r="Q248" s="108"/>
      <c r="S248" s="108"/>
      <c r="T248" s="108"/>
      <c r="V248" s="108"/>
      <c r="W248" s="108"/>
      <c r="AA248" s="105"/>
      <c r="AB248" s="138"/>
      <c r="AF248" s="108"/>
      <c r="AG248" s="108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  <c r="BW248" s="111"/>
      <c r="BX248" s="111"/>
      <c r="BY248" s="111"/>
      <c r="BZ248" s="111"/>
      <c r="CA248" s="111"/>
      <c r="CB248" s="111"/>
      <c r="CC248" s="111"/>
      <c r="CD248" s="111"/>
      <c r="CE248" s="111"/>
      <c r="CF248" s="111"/>
      <c r="CG248" s="111"/>
      <c r="CH248" s="111"/>
      <c r="CI248" s="111"/>
      <c r="CJ248" s="111"/>
      <c r="CK248" s="111"/>
      <c r="CL248" s="111"/>
      <c r="CM248" s="111"/>
      <c r="CN248" s="111"/>
      <c r="CO248" s="111"/>
      <c r="CP248" s="111"/>
      <c r="CQ248" s="111"/>
      <c r="CR248" s="111"/>
    </row>
    <row r="249" spans="1:96" s="106" customFormat="1" ht="15" customHeight="1" x14ac:dyDescent="0.25">
      <c r="A249" s="101"/>
      <c r="B249" s="101"/>
      <c r="C249" s="101"/>
      <c r="D249" s="101"/>
      <c r="E249" s="111"/>
      <c r="F249" s="139"/>
      <c r="G249" s="151"/>
      <c r="H249" s="128"/>
      <c r="I249" s="129"/>
      <c r="J249" s="130"/>
      <c r="K249" s="105"/>
      <c r="L249" s="131"/>
      <c r="M249" s="172"/>
      <c r="O249" s="108"/>
      <c r="P249" s="108"/>
      <c r="Q249" s="108"/>
      <c r="S249" s="108"/>
      <c r="T249" s="108"/>
      <c r="V249" s="108"/>
      <c r="W249" s="108"/>
      <c r="AA249" s="105"/>
      <c r="AB249" s="138"/>
      <c r="AF249" s="108"/>
      <c r="AG249" s="108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1"/>
      <c r="BZ249" s="111"/>
      <c r="CA249" s="111"/>
      <c r="CB249" s="111"/>
      <c r="CC249" s="111"/>
      <c r="CD249" s="111"/>
      <c r="CE249" s="111"/>
      <c r="CF249" s="111"/>
      <c r="CG249" s="111"/>
      <c r="CH249" s="111"/>
      <c r="CI249" s="111"/>
      <c r="CJ249" s="111"/>
      <c r="CK249" s="111"/>
      <c r="CL249" s="111"/>
      <c r="CM249" s="111"/>
      <c r="CN249" s="111"/>
      <c r="CO249" s="111"/>
      <c r="CP249" s="111"/>
      <c r="CQ249" s="111"/>
      <c r="CR249" s="111"/>
    </row>
    <row r="250" spans="1:96" s="106" customFormat="1" ht="15" customHeight="1" x14ac:dyDescent="0.25">
      <c r="A250" s="101"/>
      <c r="B250" s="101"/>
      <c r="C250" s="101"/>
      <c r="D250" s="101"/>
      <c r="E250" s="111"/>
      <c r="F250" s="139"/>
      <c r="G250" s="151"/>
      <c r="H250" s="128"/>
      <c r="I250" s="129"/>
      <c r="J250" s="130"/>
      <c r="K250" s="105"/>
      <c r="L250" s="131"/>
      <c r="M250" s="172"/>
      <c r="O250" s="108"/>
      <c r="P250" s="108"/>
      <c r="Q250" s="108"/>
      <c r="S250" s="108"/>
      <c r="T250" s="108"/>
      <c r="V250" s="108"/>
      <c r="W250" s="108"/>
      <c r="AA250" s="105"/>
      <c r="AB250" s="138"/>
      <c r="AF250" s="108"/>
      <c r="AG250" s="108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  <c r="BW250" s="111"/>
      <c r="BX250" s="111"/>
      <c r="BY250" s="111"/>
      <c r="BZ250" s="111"/>
      <c r="CA250" s="111"/>
      <c r="CB250" s="111"/>
      <c r="CC250" s="111"/>
      <c r="CD250" s="111"/>
      <c r="CE250" s="111"/>
      <c r="CF250" s="111"/>
      <c r="CG250" s="111"/>
      <c r="CH250" s="111"/>
      <c r="CI250" s="111"/>
      <c r="CJ250" s="111"/>
      <c r="CK250" s="111"/>
      <c r="CL250" s="111"/>
      <c r="CM250" s="111"/>
      <c r="CN250" s="111"/>
      <c r="CO250" s="111"/>
      <c r="CP250" s="111"/>
      <c r="CQ250" s="111"/>
      <c r="CR250" s="111"/>
    </row>
    <row r="251" spans="1:96" s="106" customFormat="1" ht="15" customHeight="1" x14ac:dyDescent="0.25">
      <c r="A251" s="101"/>
      <c r="B251" s="101"/>
      <c r="C251" s="101"/>
      <c r="D251" s="101"/>
      <c r="E251" s="111"/>
      <c r="F251" s="139"/>
      <c r="G251" s="151"/>
      <c r="H251" s="128"/>
      <c r="I251" s="129"/>
      <c r="J251" s="130"/>
      <c r="K251" s="105"/>
      <c r="L251" s="131"/>
      <c r="M251" s="172"/>
      <c r="O251" s="108"/>
      <c r="P251" s="108"/>
      <c r="Q251" s="108"/>
      <c r="S251" s="108"/>
      <c r="T251" s="108"/>
      <c r="V251" s="108"/>
      <c r="W251" s="108"/>
      <c r="AA251" s="105"/>
      <c r="AB251" s="138"/>
      <c r="AF251" s="108"/>
      <c r="AG251" s="108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11"/>
      <c r="CD251" s="111"/>
      <c r="CE251" s="111"/>
      <c r="CF251" s="111"/>
      <c r="CG251" s="111"/>
      <c r="CH251" s="111"/>
      <c r="CI251" s="111"/>
      <c r="CJ251" s="111"/>
      <c r="CK251" s="111"/>
      <c r="CL251" s="111"/>
      <c r="CM251" s="111"/>
      <c r="CN251" s="111"/>
      <c r="CO251" s="111"/>
      <c r="CP251" s="111"/>
      <c r="CQ251" s="111"/>
      <c r="CR251" s="111"/>
    </row>
    <row r="252" spans="1:96" s="106" customFormat="1" ht="15" customHeight="1" x14ac:dyDescent="0.25">
      <c r="A252" s="101"/>
      <c r="B252" s="101"/>
      <c r="C252" s="101"/>
      <c r="D252" s="101"/>
      <c r="E252" s="111"/>
      <c r="F252" s="139"/>
      <c r="G252" s="151"/>
      <c r="H252" s="128"/>
      <c r="I252" s="129"/>
      <c r="J252" s="130"/>
      <c r="K252" s="105"/>
      <c r="L252" s="131"/>
      <c r="M252" s="172"/>
      <c r="O252" s="108"/>
      <c r="P252" s="108"/>
      <c r="Q252" s="108"/>
      <c r="S252" s="108"/>
      <c r="T252" s="108"/>
      <c r="V252" s="108"/>
      <c r="W252" s="108"/>
      <c r="AA252" s="105"/>
      <c r="AB252" s="138"/>
      <c r="AF252" s="108"/>
      <c r="AG252" s="108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1"/>
      <c r="CA252" s="111"/>
      <c r="CB252" s="111"/>
      <c r="CC252" s="111"/>
      <c r="CD252" s="111"/>
      <c r="CE252" s="111"/>
      <c r="CF252" s="111"/>
      <c r="CG252" s="111"/>
      <c r="CH252" s="111"/>
      <c r="CI252" s="111"/>
      <c r="CJ252" s="111"/>
      <c r="CK252" s="111"/>
      <c r="CL252" s="111"/>
      <c r="CM252" s="111"/>
      <c r="CN252" s="111"/>
      <c r="CO252" s="111"/>
      <c r="CP252" s="111"/>
      <c r="CQ252" s="111"/>
      <c r="CR252" s="111"/>
    </row>
    <row r="253" spans="1:96" s="106" customFormat="1" ht="15" customHeight="1" x14ac:dyDescent="0.25">
      <c r="A253" s="101"/>
      <c r="B253" s="101"/>
      <c r="C253" s="101"/>
      <c r="D253" s="101"/>
      <c r="E253" s="111"/>
      <c r="F253" s="139"/>
      <c r="G253" s="151"/>
      <c r="H253" s="128"/>
      <c r="I253" s="129"/>
      <c r="J253" s="130"/>
      <c r="K253" s="105"/>
      <c r="L253" s="131"/>
      <c r="M253" s="172"/>
      <c r="O253" s="108"/>
      <c r="P253" s="108"/>
      <c r="Q253" s="108"/>
      <c r="S253" s="108"/>
      <c r="T253" s="108"/>
      <c r="V253" s="108"/>
      <c r="W253" s="108"/>
      <c r="AA253" s="105"/>
      <c r="AB253" s="138"/>
      <c r="AF253" s="108"/>
      <c r="AG253" s="108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11"/>
      <c r="CD253" s="111"/>
      <c r="CE253" s="111"/>
      <c r="CF253" s="111"/>
      <c r="CG253" s="111"/>
      <c r="CH253" s="111"/>
      <c r="CI253" s="111"/>
      <c r="CJ253" s="111"/>
      <c r="CK253" s="111"/>
      <c r="CL253" s="111"/>
      <c r="CM253" s="111"/>
      <c r="CN253" s="111"/>
      <c r="CO253" s="111"/>
      <c r="CP253" s="111"/>
      <c r="CQ253" s="111"/>
      <c r="CR253" s="111"/>
    </row>
    <row r="254" spans="1:96" s="106" customFormat="1" ht="15" customHeight="1" x14ac:dyDescent="0.25">
      <c r="A254" s="101"/>
      <c r="B254" s="101"/>
      <c r="C254" s="101"/>
      <c r="D254" s="101"/>
      <c r="E254" s="111"/>
      <c r="F254" s="139"/>
      <c r="G254" s="151"/>
      <c r="H254" s="128"/>
      <c r="I254" s="129"/>
      <c r="J254" s="130"/>
      <c r="K254" s="105"/>
      <c r="L254" s="131"/>
      <c r="M254" s="172"/>
      <c r="O254" s="108"/>
      <c r="P254" s="108"/>
      <c r="Q254" s="108"/>
      <c r="S254" s="108"/>
      <c r="T254" s="108"/>
      <c r="V254" s="108"/>
      <c r="W254" s="108"/>
      <c r="AA254" s="105"/>
      <c r="AB254" s="138"/>
      <c r="AF254" s="108"/>
      <c r="AG254" s="108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  <c r="BW254" s="111"/>
      <c r="BX254" s="111"/>
      <c r="BY254" s="111"/>
      <c r="BZ254" s="111"/>
      <c r="CA254" s="111"/>
      <c r="CB254" s="111"/>
      <c r="CC254" s="111"/>
      <c r="CD254" s="111"/>
      <c r="CE254" s="111"/>
      <c r="CF254" s="111"/>
      <c r="CG254" s="111"/>
      <c r="CH254" s="111"/>
      <c r="CI254" s="111"/>
      <c r="CJ254" s="111"/>
      <c r="CK254" s="111"/>
      <c r="CL254" s="111"/>
      <c r="CM254" s="111"/>
      <c r="CN254" s="111"/>
      <c r="CO254" s="111"/>
      <c r="CP254" s="111"/>
      <c r="CQ254" s="111"/>
      <c r="CR254" s="111"/>
    </row>
    <row r="255" spans="1:96" s="106" customFormat="1" ht="15" customHeight="1" x14ac:dyDescent="0.25">
      <c r="A255" s="101"/>
      <c r="B255" s="101"/>
      <c r="C255" s="101"/>
      <c r="D255" s="101"/>
      <c r="E255" s="111"/>
      <c r="F255" s="139"/>
      <c r="G255" s="151"/>
      <c r="H255" s="128"/>
      <c r="I255" s="129"/>
      <c r="J255" s="130"/>
      <c r="K255" s="105"/>
      <c r="L255" s="131"/>
      <c r="M255" s="172"/>
      <c r="O255" s="108"/>
      <c r="P255" s="108"/>
      <c r="Q255" s="108"/>
      <c r="S255" s="108"/>
      <c r="T255" s="108"/>
      <c r="V255" s="108"/>
      <c r="W255" s="108"/>
      <c r="AA255" s="105"/>
      <c r="AB255" s="138"/>
      <c r="AF255" s="108"/>
      <c r="AG255" s="108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1"/>
      <c r="CA255" s="111"/>
      <c r="CB255" s="111"/>
      <c r="CC255" s="111"/>
      <c r="CD255" s="111"/>
      <c r="CE255" s="111"/>
      <c r="CF255" s="111"/>
      <c r="CG255" s="111"/>
      <c r="CH255" s="111"/>
      <c r="CI255" s="111"/>
      <c r="CJ255" s="111"/>
      <c r="CK255" s="111"/>
      <c r="CL255" s="111"/>
      <c r="CM255" s="111"/>
      <c r="CN255" s="111"/>
      <c r="CO255" s="111"/>
      <c r="CP255" s="111"/>
      <c r="CQ255" s="111"/>
      <c r="CR255" s="111"/>
    </row>
    <row r="256" spans="1:96" s="106" customFormat="1" ht="15" customHeight="1" x14ac:dyDescent="0.25">
      <c r="A256" s="101"/>
      <c r="B256" s="101"/>
      <c r="C256" s="101"/>
      <c r="D256" s="101"/>
      <c r="E256" s="111"/>
      <c r="F256" s="139"/>
      <c r="G256" s="151"/>
      <c r="H256" s="128"/>
      <c r="I256" s="129"/>
      <c r="J256" s="130"/>
      <c r="K256" s="105"/>
      <c r="L256" s="131"/>
      <c r="M256" s="172"/>
      <c r="O256" s="108"/>
      <c r="P256" s="108"/>
      <c r="Q256" s="108"/>
      <c r="S256" s="108"/>
      <c r="T256" s="108"/>
      <c r="V256" s="108"/>
      <c r="W256" s="108"/>
      <c r="AA256" s="105"/>
      <c r="AB256" s="138"/>
      <c r="AF256" s="108"/>
      <c r="AG256" s="108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1"/>
      <c r="BZ256" s="111"/>
      <c r="CA256" s="111"/>
      <c r="CB256" s="111"/>
      <c r="CC256" s="111"/>
      <c r="CD256" s="111"/>
      <c r="CE256" s="111"/>
      <c r="CF256" s="111"/>
      <c r="CG256" s="111"/>
      <c r="CH256" s="111"/>
      <c r="CI256" s="111"/>
      <c r="CJ256" s="111"/>
      <c r="CK256" s="111"/>
      <c r="CL256" s="111"/>
      <c r="CM256" s="111"/>
      <c r="CN256" s="111"/>
      <c r="CO256" s="111"/>
      <c r="CP256" s="111"/>
      <c r="CQ256" s="111"/>
      <c r="CR256" s="111"/>
    </row>
    <row r="257" spans="1:96" s="106" customFormat="1" ht="15" customHeight="1" x14ac:dyDescent="0.25">
      <c r="A257" s="101"/>
      <c r="B257" s="101"/>
      <c r="C257" s="101"/>
      <c r="D257" s="101"/>
      <c r="E257" s="111"/>
      <c r="F257" s="139"/>
      <c r="G257" s="151"/>
      <c r="H257" s="128"/>
      <c r="I257" s="129"/>
      <c r="J257" s="130"/>
      <c r="K257" s="105"/>
      <c r="L257" s="131"/>
      <c r="M257" s="172"/>
      <c r="O257" s="108"/>
      <c r="P257" s="108"/>
      <c r="Q257" s="108"/>
      <c r="S257" s="108"/>
      <c r="T257" s="108"/>
      <c r="V257" s="108"/>
      <c r="W257" s="108"/>
      <c r="AA257" s="105"/>
      <c r="AB257" s="138"/>
      <c r="AF257" s="108"/>
      <c r="AG257" s="108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1"/>
      <c r="BZ257" s="111"/>
      <c r="CA257" s="111"/>
      <c r="CB257" s="111"/>
      <c r="CC257" s="111"/>
      <c r="CD257" s="111"/>
      <c r="CE257" s="111"/>
      <c r="CF257" s="111"/>
      <c r="CG257" s="111"/>
      <c r="CH257" s="111"/>
      <c r="CI257" s="111"/>
      <c r="CJ257" s="111"/>
      <c r="CK257" s="111"/>
      <c r="CL257" s="111"/>
      <c r="CM257" s="111"/>
      <c r="CN257" s="111"/>
      <c r="CO257" s="111"/>
      <c r="CP257" s="111"/>
      <c r="CQ257" s="111"/>
      <c r="CR257" s="111"/>
    </row>
    <row r="258" spans="1:96" s="106" customFormat="1" ht="15" customHeight="1" x14ac:dyDescent="0.25">
      <c r="A258" s="101"/>
      <c r="B258" s="101"/>
      <c r="C258" s="101"/>
      <c r="D258" s="101"/>
      <c r="E258" s="111"/>
      <c r="F258" s="139"/>
      <c r="G258" s="151"/>
      <c r="H258" s="128"/>
      <c r="I258" s="129"/>
      <c r="J258" s="130"/>
      <c r="K258" s="105"/>
      <c r="L258" s="131"/>
      <c r="M258" s="172"/>
      <c r="O258" s="108"/>
      <c r="P258" s="108"/>
      <c r="Q258" s="108"/>
      <c r="S258" s="108"/>
      <c r="T258" s="108"/>
      <c r="V258" s="108"/>
      <c r="W258" s="108"/>
      <c r="AA258" s="105"/>
      <c r="AB258" s="138"/>
      <c r="AF258" s="108"/>
      <c r="AG258" s="108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1"/>
      <c r="BZ258" s="111"/>
      <c r="CA258" s="111"/>
      <c r="CB258" s="111"/>
      <c r="CC258" s="111"/>
      <c r="CD258" s="111"/>
      <c r="CE258" s="111"/>
      <c r="CF258" s="111"/>
      <c r="CG258" s="111"/>
      <c r="CH258" s="111"/>
      <c r="CI258" s="111"/>
      <c r="CJ258" s="111"/>
      <c r="CK258" s="111"/>
      <c r="CL258" s="111"/>
      <c r="CM258" s="111"/>
      <c r="CN258" s="111"/>
      <c r="CO258" s="111"/>
      <c r="CP258" s="111"/>
      <c r="CQ258" s="111"/>
      <c r="CR258" s="111"/>
    </row>
    <row r="259" spans="1:96" s="106" customFormat="1" ht="15" customHeight="1" x14ac:dyDescent="0.25">
      <c r="A259" s="101"/>
      <c r="B259" s="101"/>
      <c r="C259" s="101"/>
      <c r="D259" s="101"/>
      <c r="E259" s="111"/>
      <c r="F259" s="139"/>
      <c r="G259" s="151"/>
      <c r="H259" s="128"/>
      <c r="I259" s="129"/>
      <c r="J259" s="130"/>
      <c r="K259" s="105"/>
      <c r="L259" s="131"/>
      <c r="M259" s="172"/>
      <c r="O259" s="108"/>
      <c r="P259" s="108"/>
      <c r="Q259" s="108"/>
      <c r="S259" s="108"/>
      <c r="T259" s="108"/>
      <c r="V259" s="108"/>
      <c r="W259" s="108"/>
      <c r="AA259" s="105"/>
      <c r="AB259" s="138"/>
      <c r="AF259" s="108"/>
      <c r="AG259" s="108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1"/>
      <c r="BZ259" s="111"/>
      <c r="CA259" s="111"/>
      <c r="CB259" s="111"/>
      <c r="CC259" s="111"/>
      <c r="CD259" s="111"/>
      <c r="CE259" s="111"/>
      <c r="CF259" s="111"/>
      <c r="CG259" s="111"/>
      <c r="CH259" s="111"/>
      <c r="CI259" s="111"/>
      <c r="CJ259" s="111"/>
      <c r="CK259" s="111"/>
      <c r="CL259" s="111"/>
      <c r="CM259" s="111"/>
      <c r="CN259" s="111"/>
      <c r="CO259" s="111"/>
      <c r="CP259" s="111"/>
      <c r="CQ259" s="111"/>
      <c r="CR259" s="111"/>
    </row>
    <row r="260" spans="1:96" s="106" customFormat="1" ht="15" customHeight="1" x14ac:dyDescent="0.25">
      <c r="A260" s="101"/>
      <c r="B260" s="101"/>
      <c r="C260" s="101"/>
      <c r="D260" s="101"/>
      <c r="E260" s="111"/>
      <c r="F260" s="139"/>
      <c r="G260" s="151"/>
      <c r="H260" s="128"/>
      <c r="I260" s="129"/>
      <c r="J260" s="130"/>
      <c r="K260" s="105"/>
      <c r="L260" s="131"/>
      <c r="M260" s="172"/>
      <c r="O260" s="108"/>
      <c r="P260" s="108"/>
      <c r="Q260" s="108"/>
      <c r="S260" s="108"/>
      <c r="T260" s="108"/>
      <c r="V260" s="108"/>
      <c r="W260" s="108"/>
      <c r="AA260" s="105"/>
      <c r="AB260" s="138"/>
      <c r="AF260" s="108"/>
      <c r="AG260" s="108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1"/>
      <c r="BZ260" s="111"/>
      <c r="CA260" s="111"/>
      <c r="CB260" s="111"/>
      <c r="CC260" s="111"/>
      <c r="CD260" s="111"/>
      <c r="CE260" s="111"/>
      <c r="CF260" s="111"/>
      <c r="CG260" s="111"/>
      <c r="CH260" s="111"/>
      <c r="CI260" s="111"/>
      <c r="CJ260" s="111"/>
      <c r="CK260" s="111"/>
      <c r="CL260" s="111"/>
      <c r="CM260" s="111"/>
      <c r="CN260" s="111"/>
      <c r="CO260" s="111"/>
      <c r="CP260" s="111"/>
      <c r="CQ260" s="111"/>
      <c r="CR260" s="111"/>
    </row>
    <row r="261" spans="1:96" s="106" customFormat="1" ht="15" customHeight="1" x14ac:dyDescent="0.25">
      <c r="A261" s="101"/>
      <c r="B261" s="101"/>
      <c r="C261" s="101"/>
      <c r="D261" s="101"/>
      <c r="E261" s="111"/>
      <c r="F261" s="139"/>
      <c r="G261" s="151"/>
      <c r="H261" s="128"/>
      <c r="I261" s="129"/>
      <c r="J261" s="130"/>
      <c r="K261" s="105"/>
      <c r="L261" s="131"/>
      <c r="M261" s="172"/>
      <c r="O261" s="108"/>
      <c r="P261" s="108"/>
      <c r="Q261" s="108"/>
      <c r="S261" s="108"/>
      <c r="T261" s="108"/>
      <c r="V261" s="108"/>
      <c r="W261" s="108"/>
      <c r="AA261" s="105"/>
      <c r="AB261" s="138"/>
      <c r="AF261" s="108"/>
      <c r="AG261" s="108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1"/>
      <c r="BZ261" s="111"/>
      <c r="CA261" s="111"/>
      <c r="CB261" s="111"/>
      <c r="CC261" s="111"/>
      <c r="CD261" s="111"/>
      <c r="CE261" s="111"/>
      <c r="CF261" s="111"/>
      <c r="CG261" s="111"/>
      <c r="CH261" s="111"/>
      <c r="CI261" s="111"/>
      <c r="CJ261" s="111"/>
      <c r="CK261" s="111"/>
      <c r="CL261" s="111"/>
      <c r="CM261" s="111"/>
      <c r="CN261" s="111"/>
      <c r="CO261" s="111"/>
      <c r="CP261" s="111"/>
      <c r="CQ261" s="111"/>
      <c r="CR261" s="111"/>
    </row>
    <row r="262" spans="1:96" s="106" customFormat="1" ht="15" customHeight="1" x14ac:dyDescent="0.25">
      <c r="A262" s="101"/>
      <c r="B262" s="101"/>
      <c r="C262" s="101"/>
      <c r="D262" s="101"/>
      <c r="E262" s="111"/>
      <c r="F262" s="139"/>
      <c r="G262" s="151"/>
      <c r="H262" s="128"/>
      <c r="I262" s="129"/>
      <c r="J262" s="130"/>
      <c r="K262" s="105"/>
      <c r="L262" s="131"/>
      <c r="M262" s="172"/>
      <c r="O262" s="108"/>
      <c r="P262" s="108"/>
      <c r="Q262" s="108"/>
      <c r="S262" s="108"/>
      <c r="T262" s="108"/>
      <c r="V262" s="108"/>
      <c r="W262" s="108"/>
      <c r="AA262" s="105"/>
      <c r="AB262" s="138"/>
      <c r="AF262" s="108"/>
      <c r="AG262" s="108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11"/>
      <c r="CD262" s="111"/>
      <c r="CE262" s="111"/>
      <c r="CF262" s="111"/>
      <c r="CG262" s="111"/>
      <c r="CH262" s="111"/>
      <c r="CI262" s="111"/>
      <c r="CJ262" s="111"/>
      <c r="CK262" s="111"/>
      <c r="CL262" s="111"/>
      <c r="CM262" s="111"/>
      <c r="CN262" s="111"/>
      <c r="CO262" s="111"/>
      <c r="CP262" s="111"/>
      <c r="CQ262" s="111"/>
      <c r="CR262" s="111"/>
    </row>
    <row r="263" spans="1:96" s="106" customFormat="1" ht="15" customHeight="1" x14ac:dyDescent="0.25">
      <c r="A263" s="101"/>
      <c r="B263" s="101"/>
      <c r="C263" s="101"/>
      <c r="D263" s="101"/>
      <c r="E263" s="111"/>
      <c r="F263" s="139"/>
      <c r="G263" s="151"/>
      <c r="H263" s="128"/>
      <c r="I263" s="129"/>
      <c r="J263" s="130"/>
      <c r="K263" s="105"/>
      <c r="L263" s="131"/>
      <c r="M263" s="172"/>
      <c r="O263" s="108"/>
      <c r="P263" s="108"/>
      <c r="Q263" s="108"/>
      <c r="S263" s="108"/>
      <c r="T263" s="108"/>
      <c r="V263" s="108"/>
      <c r="W263" s="108"/>
      <c r="AA263" s="105"/>
      <c r="AB263" s="138"/>
      <c r="AF263" s="108"/>
      <c r="AG263" s="108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11"/>
      <c r="CD263" s="111"/>
      <c r="CE263" s="111"/>
      <c r="CF263" s="111"/>
      <c r="CG263" s="111"/>
      <c r="CH263" s="111"/>
      <c r="CI263" s="111"/>
      <c r="CJ263" s="111"/>
      <c r="CK263" s="111"/>
      <c r="CL263" s="111"/>
      <c r="CM263" s="111"/>
      <c r="CN263" s="111"/>
      <c r="CO263" s="111"/>
      <c r="CP263" s="111"/>
      <c r="CQ263" s="111"/>
      <c r="CR263" s="111"/>
    </row>
    <row r="264" spans="1:96" s="106" customFormat="1" ht="15" customHeight="1" x14ac:dyDescent="0.25">
      <c r="A264" s="101"/>
      <c r="B264" s="101"/>
      <c r="C264" s="101"/>
      <c r="D264" s="101"/>
      <c r="E264" s="111"/>
      <c r="F264" s="139"/>
      <c r="G264" s="151"/>
      <c r="H264" s="128"/>
      <c r="I264" s="129"/>
      <c r="J264" s="130"/>
      <c r="K264" s="105"/>
      <c r="L264" s="131"/>
      <c r="M264" s="172"/>
      <c r="O264" s="108"/>
      <c r="P264" s="108"/>
      <c r="Q264" s="108"/>
      <c r="S264" s="108"/>
      <c r="T264" s="108"/>
      <c r="V264" s="108"/>
      <c r="W264" s="108"/>
      <c r="AA264" s="105"/>
      <c r="AB264" s="138"/>
      <c r="AF264" s="108"/>
      <c r="AG264" s="108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11"/>
      <c r="CD264" s="111"/>
      <c r="CE264" s="111"/>
      <c r="CF264" s="111"/>
      <c r="CG264" s="111"/>
      <c r="CH264" s="111"/>
      <c r="CI264" s="111"/>
      <c r="CJ264" s="111"/>
      <c r="CK264" s="111"/>
      <c r="CL264" s="111"/>
      <c r="CM264" s="111"/>
      <c r="CN264" s="111"/>
      <c r="CO264" s="111"/>
      <c r="CP264" s="111"/>
      <c r="CQ264" s="111"/>
      <c r="CR264" s="111"/>
    </row>
    <row r="265" spans="1:96" s="106" customFormat="1" ht="15" customHeight="1" x14ac:dyDescent="0.25">
      <c r="A265" s="101"/>
      <c r="B265" s="101"/>
      <c r="C265" s="101"/>
      <c r="D265" s="101"/>
      <c r="E265" s="111"/>
      <c r="F265" s="139"/>
      <c r="G265" s="151"/>
      <c r="H265" s="128"/>
      <c r="I265" s="129"/>
      <c r="J265" s="130"/>
      <c r="K265" s="105"/>
      <c r="L265" s="131"/>
      <c r="M265" s="172"/>
      <c r="O265" s="108"/>
      <c r="P265" s="108"/>
      <c r="Q265" s="108"/>
      <c r="S265" s="108"/>
      <c r="T265" s="108"/>
      <c r="V265" s="108"/>
      <c r="W265" s="108"/>
      <c r="AA265" s="105"/>
      <c r="AB265" s="138"/>
      <c r="AF265" s="108"/>
      <c r="AG265" s="108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11"/>
      <c r="CD265" s="111"/>
      <c r="CE265" s="111"/>
      <c r="CF265" s="111"/>
      <c r="CG265" s="111"/>
      <c r="CH265" s="111"/>
      <c r="CI265" s="111"/>
      <c r="CJ265" s="111"/>
      <c r="CK265" s="111"/>
      <c r="CL265" s="111"/>
      <c r="CM265" s="111"/>
      <c r="CN265" s="111"/>
      <c r="CO265" s="111"/>
      <c r="CP265" s="111"/>
      <c r="CQ265" s="111"/>
      <c r="CR265" s="111"/>
    </row>
    <row r="266" spans="1:96" s="106" customFormat="1" ht="15" customHeight="1" x14ac:dyDescent="0.25">
      <c r="A266" s="101"/>
      <c r="B266" s="101"/>
      <c r="C266" s="101"/>
      <c r="D266" s="101"/>
      <c r="E266" s="111"/>
      <c r="F266" s="139"/>
      <c r="G266" s="151"/>
      <c r="H266" s="128"/>
      <c r="I266" s="129"/>
      <c r="J266" s="130"/>
      <c r="K266" s="105"/>
      <c r="L266" s="131"/>
      <c r="M266" s="172"/>
      <c r="O266" s="108"/>
      <c r="P266" s="108"/>
      <c r="Q266" s="108"/>
      <c r="S266" s="108"/>
      <c r="T266" s="108"/>
      <c r="V266" s="108"/>
      <c r="W266" s="108"/>
      <c r="AA266" s="105"/>
      <c r="AB266" s="138"/>
      <c r="AF266" s="108"/>
      <c r="AG266" s="108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11"/>
      <c r="CD266" s="111"/>
      <c r="CE266" s="111"/>
      <c r="CF266" s="111"/>
      <c r="CG266" s="111"/>
      <c r="CH266" s="111"/>
      <c r="CI266" s="111"/>
      <c r="CJ266" s="111"/>
      <c r="CK266" s="111"/>
      <c r="CL266" s="111"/>
      <c r="CM266" s="111"/>
      <c r="CN266" s="111"/>
      <c r="CO266" s="111"/>
      <c r="CP266" s="111"/>
      <c r="CQ266" s="111"/>
      <c r="CR266" s="111"/>
    </row>
    <row r="267" spans="1:96" s="106" customFormat="1" ht="15" customHeight="1" x14ac:dyDescent="0.25">
      <c r="A267" s="101"/>
      <c r="B267" s="101"/>
      <c r="C267" s="101"/>
      <c r="D267" s="101"/>
      <c r="E267" s="111"/>
      <c r="F267" s="139"/>
      <c r="G267" s="151"/>
      <c r="H267" s="128"/>
      <c r="I267" s="129"/>
      <c r="J267" s="130"/>
      <c r="K267" s="105"/>
      <c r="L267" s="131"/>
      <c r="M267" s="172"/>
      <c r="O267" s="108"/>
      <c r="P267" s="108"/>
      <c r="Q267" s="108"/>
      <c r="S267" s="108"/>
      <c r="T267" s="108"/>
      <c r="V267" s="108"/>
      <c r="W267" s="108"/>
      <c r="AA267" s="105"/>
      <c r="AB267" s="138"/>
      <c r="AF267" s="108"/>
      <c r="AG267" s="108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11"/>
      <c r="CD267" s="111"/>
      <c r="CE267" s="111"/>
      <c r="CF267" s="111"/>
      <c r="CG267" s="111"/>
      <c r="CH267" s="111"/>
      <c r="CI267" s="111"/>
      <c r="CJ267" s="111"/>
      <c r="CK267" s="111"/>
      <c r="CL267" s="111"/>
      <c r="CM267" s="111"/>
      <c r="CN267" s="111"/>
      <c r="CO267" s="111"/>
      <c r="CP267" s="111"/>
      <c r="CQ267" s="111"/>
      <c r="CR267" s="111"/>
    </row>
    <row r="268" spans="1:96" s="106" customFormat="1" ht="15" customHeight="1" x14ac:dyDescent="0.25">
      <c r="A268" s="101"/>
      <c r="B268" s="101"/>
      <c r="C268" s="101"/>
      <c r="D268" s="101"/>
      <c r="E268" s="111"/>
      <c r="F268" s="139"/>
      <c r="G268" s="151"/>
      <c r="H268" s="128"/>
      <c r="I268" s="129"/>
      <c r="J268" s="130"/>
      <c r="K268" s="105"/>
      <c r="L268" s="131"/>
      <c r="M268" s="172"/>
      <c r="O268" s="108"/>
      <c r="P268" s="108"/>
      <c r="Q268" s="108"/>
      <c r="S268" s="108"/>
      <c r="T268" s="108"/>
      <c r="V268" s="108"/>
      <c r="W268" s="108"/>
      <c r="AA268" s="105"/>
      <c r="AB268" s="138"/>
      <c r="AF268" s="108"/>
      <c r="AG268" s="108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11"/>
      <c r="CD268" s="111"/>
      <c r="CE268" s="111"/>
      <c r="CF268" s="111"/>
      <c r="CG268" s="111"/>
      <c r="CH268" s="111"/>
      <c r="CI268" s="111"/>
      <c r="CJ268" s="111"/>
      <c r="CK268" s="111"/>
      <c r="CL268" s="111"/>
      <c r="CM268" s="111"/>
      <c r="CN268" s="111"/>
      <c r="CO268" s="111"/>
      <c r="CP268" s="111"/>
      <c r="CQ268" s="111"/>
      <c r="CR268" s="111"/>
    </row>
    <row r="269" spans="1:96" s="106" customFormat="1" ht="15" customHeight="1" x14ac:dyDescent="0.25">
      <c r="A269" s="101"/>
      <c r="B269" s="101"/>
      <c r="C269" s="101"/>
      <c r="D269" s="101"/>
      <c r="E269" s="111"/>
      <c r="F269" s="139"/>
      <c r="G269" s="151"/>
      <c r="H269" s="128"/>
      <c r="I269" s="129"/>
      <c r="J269" s="130"/>
      <c r="K269" s="105"/>
      <c r="L269" s="131"/>
      <c r="M269" s="172"/>
      <c r="O269" s="108"/>
      <c r="P269" s="108"/>
      <c r="Q269" s="108"/>
      <c r="S269" s="108"/>
      <c r="T269" s="108"/>
      <c r="V269" s="108"/>
      <c r="W269" s="108"/>
      <c r="AA269" s="105"/>
      <c r="AB269" s="138"/>
      <c r="AF269" s="108"/>
      <c r="AG269" s="108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11"/>
      <c r="CD269" s="111"/>
      <c r="CE269" s="111"/>
      <c r="CF269" s="111"/>
      <c r="CG269" s="111"/>
      <c r="CH269" s="111"/>
      <c r="CI269" s="111"/>
      <c r="CJ269" s="111"/>
      <c r="CK269" s="111"/>
      <c r="CL269" s="111"/>
      <c r="CM269" s="111"/>
      <c r="CN269" s="111"/>
      <c r="CO269" s="111"/>
      <c r="CP269" s="111"/>
      <c r="CQ269" s="111"/>
      <c r="CR269" s="111"/>
    </row>
    <row r="270" spans="1:96" s="106" customFormat="1" ht="15" customHeight="1" x14ac:dyDescent="0.25">
      <c r="A270" s="101"/>
      <c r="B270" s="101"/>
      <c r="C270" s="101"/>
      <c r="D270" s="101"/>
      <c r="E270" s="111"/>
      <c r="F270" s="139"/>
      <c r="G270" s="151"/>
      <c r="H270" s="128"/>
      <c r="I270" s="129"/>
      <c r="J270" s="130"/>
      <c r="K270" s="105"/>
      <c r="L270" s="131"/>
      <c r="M270" s="172"/>
      <c r="O270" s="108"/>
      <c r="P270" s="108"/>
      <c r="Q270" s="108"/>
      <c r="S270" s="108"/>
      <c r="T270" s="108"/>
      <c r="V270" s="108"/>
      <c r="W270" s="108"/>
      <c r="AA270" s="105"/>
      <c r="AB270" s="138"/>
      <c r="AF270" s="108"/>
      <c r="AG270" s="108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11"/>
      <c r="CD270" s="111"/>
      <c r="CE270" s="111"/>
      <c r="CF270" s="111"/>
      <c r="CG270" s="111"/>
      <c r="CH270" s="111"/>
      <c r="CI270" s="111"/>
      <c r="CJ270" s="111"/>
      <c r="CK270" s="111"/>
      <c r="CL270" s="111"/>
      <c r="CM270" s="111"/>
      <c r="CN270" s="111"/>
      <c r="CO270" s="111"/>
      <c r="CP270" s="111"/>
      <c r="CQ270" s="111"/>
      <c r="CR270" s="111"/>
    </row>
    <row r="271" spans="1:96" s="106" customFormat="1" ht="15" customHeight="1" x14ac:dyDescent="0.25">
      <c r="A271" s="101"/>
      <c r="B271" s="101"/>
      <c r="C271" s="101"/>
      <c r="D271" s="101"/>
      <c r="E271" s="111"/>
      <c r="F271" s="139"/>
      <c r="G271" s="151"/>
      <c r="H271" s="128"/>
      <c r="I271" s="129"/>
      <c r="J271" s="130"/>
      <c r="K271" s="105"/>
      <c r="L271" s="131"/>
      <c r="M271" s="172"/>
      <c r="O271" s="108"/>
      <c r="P271" s="108"/>
      <c r="Q271" s="108"/>
      <c r="S271" s="108"/>
      <c r="T271" s="108"/>
      <c r="V271" s="108"/>
      <c r="W271" s="108"/>
      <c r="AA271" s="105"/>
      <c r="AB271" s="138"/>
      <c r="AF271" s="108"/>
      <c r="AG271" s="108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11"/>
      <c r="CD271" s="111"/>
      <c r="CE271" s="111"/>
      <c r="CF271" s="111"/>
      <c r="CG271" s="111"/>
      <c r="CH271" s="111"/>
      <c r="CI271" s="111"/>
      <c r="CJ271" s="111"/>
      <c r="CK271" s="111"/>
      <c r="CL271" s="111"/>
      <c r="CM271" s="111"/>
      <c r="CN271" s="111"/>
      <c r="CO271" s="111"/>
      <c r="CP271" s="111"/>
      <c r="CQ271" s="111"/>
      <c r="CR271" s="111"/>
    </row>
    <row r="272" spans="1:96" s="106" customFormat="1" ht="15" customHeight="1" x14ac:dyDescent="0.25">
      <c r="A272" s="101"/>
      <c r="B272" s="101"/>
      <c r="C272" s="101"/>
      <c r="D272" s="101"/>
      <c r="E272" s="111"/>
      <c r="F272" s="139"/>
      <c r="G272" s="151"/>
      <c r="H272" s="128"/>
      <c r="I272" s="129"/>
      <c r="J272" s="130"/>
      <c r="K272" s="105"/>
      <c r="L272" s="131"/>
      <c r="M272" s="172"/>
      <c r="O272" s="108"/>
      <c r="P272" s="108"/>
      <c r="Q272" s="108"/>
      <c r="S272" s="108"/>
      <c r="T272" s="108"/>
      <c r="V272" s="108"/>
      <c r="W272" s="108"/>
      <c r="AA272" s="105"/>
      <c r="AB272" s="138"/>
      <c r="AF272" s="108"/>
      <c r="AG272" s="108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</row>
    <row r="273" spans="1:96" s="106" customFormat="1" ht="15" customHeight="1" x14ac:dyDescent="0.25">
      <c r="A273" s="101"/>
      <c r="B273" s="101"/>
      <c r="C273" s="101"/>
      <c r="D273" s="101"/>
      <c r="E273" s="111"/>
      <c r="F273" s="139"/>
      <c r="G273" s="151"/>
      <c r="H273" s="128"/>
      <c r="I273" s="129"/>
      <c r="J273" s="130"/>
      <c r="K273" s="105"/>
      <c r="L273" s="131"/>
      <c r="M273" s="172"/>
      <c r="O273" s="108"/>
      <c r="P273" s="108"/>
      <c r="Q273" s="108"/>
      <c r="S273" s="108"/>
      <c r="T273" s="108"/>
      <c r="V273" s="108"/>
      <c r="W273" s="108"/>
      <c r="AA273" s="105"/>
      <c r="AB273" s="138"/>
      <c r="AF273" s="108"/>
      <c r="AG273" s="108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</row>
    <row r="274" spans="1:96" s="106" customFormat="1" ht="15" customHeight="1" x14ac:dyDescent="0.25">
      <c r="A274" s="101"/>
      <c r="B274" s="101"/>
      <c r="C274" s="101"/>
      <c r="D274" s="101"/>
      <c r="E274" s="111"/>
      <c r="F274" s="139"/>
      <c r="G274" s="151"/>
      <c r="H274" s="128"/>
      <c r="I274" s="129"/>
      <c r="J274" s="130"/>
      <c r="K274" s="105"/>
      <c r="L274" s="131"/>
      <c r="M274" s="172"/>
      <c r="O274" s="108"/>
      <c r="P274" s="108"/>
      <c r="Q274" s="108"/>
      <c r="S274" s="108"/>
      <c r="T274" s="108"/>
      <c r="V274" s="108"/>
      <c r="W274" s="108"/>
      <c r="AA274" s="105"/>
      <c r="AB274" s="138"/>
      <c r="AF274" s="108"/>
      <c r="AG274" s="108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</row>
    <row r="275" spans="1:96" s="106" customFormat="1" ht="15" customHeight="1" x14ac:dyDescent="0.25">
      <c r="A275" s="101"/>
      <c r="B275" s="101"/>
      <c r="C275" s="101"/>
      <c r="D275" s="101"/>
      <c r="E275" s="111"/>
      <c r="F275" s="139"/>
      <c r="G275" s="151"/>
      <c r="H275" s="128"/>
      <c r="I275" s="129"/>
      <c r="J275" s="130"/>
      <c r="K275" s="105"/>
      <c r="L275" s="131"/>
      <c r="M275" s="172"/>
      <c r="O275" s="108"/>
      <c r="P275" s="108"/>
      <c r="Q275" s="108"/>
      <c r="S275" s="108"/>
      <c r="T275" s="108"/>
      <c r="V275" s="108"/>
      <c r="W275" s="108"/>
      <c r="AA275" s="105"/>
      <c r="AB275" s="138"/>
      <c r="AF275" s="108"/>
      <c r="AG275" s="108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</row>
    <row r="276" spans="1:96" s="106" customFormat="1" ht="15" customHeight="1" x14ac:dyDescent="0.25">
      <c r="A276" s="101"/>
      <c r="B276" s="101"/>
      <c r="C276" s="101"/>
      <c r="D276" s="101"/>
      <c r="E276" s="111"/>
      <c r="F276" s="139"/>
      <c r="G276" s="151"/>
      <c r="H276" s="128"/>
      <c r="I276" s="129"/>
      <c r="J276" s="130"/>
      <c r="K276" s="105"/>
      <c r="L276" s="131"/>
      <c r="M276" s="172"/>
      <c r="O276" s="108"/>
      <c r="P276" s="108"/>
      <c r="Q276" s="108"/>
      <c r="S276" s="108"/>
      <c r="T276" s="108"/>
      <c r="V276" s="108"/>
      <c r="W276" s="108"/>
      <c r="AA276" s="105"/>
      <c r="AB276" s="138"/>
      <c r="AF276" s="108"/>
      <c r="AG276" s="108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11"/>
      <c r="CD276" s="111"/>
      <c r="CE276" s="111"/>
      <c r="CF276" s="111"/>
      <c r="CG276" s="111"/>
      <c r="CH276" s="111"/>
      <c r="CI276" s="111"/>
      <c r="CJ276" s="111"/>
      <c r="CK276" s="111"/>
      <c r="CL276" s="111"/>
      <c r="CM276" s="111"/>
      <c r="CN276" s="111"/>
      <c r="CO276" s="111"/>
      <c r="CP276" s="111"/>
      <c r="CQ276" s="111"/>
      <c r="CR276" s="111"/>
    </row>
    <row r="277" spans="1:96" s="106" customFormat="1" ht="15" customHeight="1" x14ac:dyDescent="0.25">
      <c r="A277" s="101"/>
      <c r="B277" s="101"/>
      <c r="C277" s="101"/>
      <c r="D277" s="101"/>
      <c r="E277" s="111"/>
      <c r="F277" s="139"/>
      <c r="G277" s="151"/>
      <c r="H277" s="128"/>
      <c r="I277" s="129"/>
      <c r="J277" s="130"/>
      <c r="K277" s="105"/>
      <c r="L277" s="131"/>
      <c r="M277" s="172"/>
      <c r="O277" s="108"/>
      <c r="P277" s="108"/>
      <c r="Q277" s="108"/>
      <c r="S277" s="108"/>
      <c r="T277" s="108"/>
      <c r="V277" s="108"/>
      <c r="W277" s="108"/>
      <c r="AA277" s="105"/>
      <c r="AB277" s="138"/>
      <c r="AF277" s="108"/>
      <c r="AG277" s="108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11"/>
      <c r="CD277" s="111"/>
      <c r="CE277" s="111"/>
      <c r="CF277" s="111"/>
      <c r="CG277" s="111"/>
      <c r="CH277" s="111"/>
      <c r="CI277" s="111"/>
      <c r="CJ277" s="111"/>
      <c r="CK277" s="111"/>
      <c r="CL277" s="111"/>
      <c r="CM277" s="111"/>
      <c r="CN277" s="111"/>
      <c r="CO277" s="111"/>
      <c r="CP277" s="111"/>
      <c r="CQ277" s="111"/>
      <c r="CR277" s="111"/>
    </row>
    <row r="278" spans="1:96" s="106" customFormat="1" ht="15" customHeight="1" x14ac:dyDescent="0.25">
      <c r="A278" s="101"/>
      <c r="B278" s="101"/>
      <c r="C278" s="101"/>
      <c r="D278" s="101"/>
      <c r="E278" s="111"/>
      <c r="F278" s="139"/>
      <c r="G278" s="151"/>
      <c r="H278" s="128"/>
      <c r="I278" s="129"/>
      <c r="J278" s="130"/>
      <c r="K278" s="105"/>
      <c r="L278" s="131"/>
      <c r="M278" s="172"/>
      <c r="O278" s="108"/>
      <c r="P278" s="108"/>
      <c r="Q278" s="108"/>
      <c r="S278" s="108"/>
      <c r="T278" s="108"/>
      <c r="V278" s="108"/>
      <c r="W278" s="108"/>
      <c r="AA278" s="105"/>
      <c r="AB278" s="138"/>
      <c r="AF278" s="108"/>
      <c r="AG278" s="108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11"/>
      <c r="CD278" s="111"/>
      <c r="CE278" s="111"/>
      <c r="CF278" s="111"/>
      <c r="CG278" s="111"/>
      <c r="CH278" s="111"/>
      <c r="CI278" s="111"/>
      <c r="CJ278" s="111"/>
      <c r="CK278" s="111"/>
      <c r="CL278" s="111"/>
      <c r="CM278" s="111"/>
      <c r="CN278" s="111"/>
      <c r="CO278" s="111"/>
      <c r="CP278" s="111"/>
      <c r="CQ278" s="111"/>
      <c r="CR278" s="111"/>
    </row>
    <row r="279" spans="1:96" s="106" customFormat="1" ht="15" customHeight="1" x14ac:dyDescent="0.25">
      <c r="A279" s="101"/>
      <c r="B279" s="101"/>
      <c r="C279" s="101"/>
      <c r="D279" s="101"/>
      <c r="E279" s="111"/>
      <c r="F279" s="139"/>
      <c r="G279" s="151"/>
      <c r="H279" s="128"/>
      <c r="I279" s="129"/>
      <c r="J279" s="130"/>
      <c r="K279" s="105"/>
      <c r="L279" s="131"/>
      <c r="M279" s="172"/>
      <c r="O279" s="108"/>
      <c r="P279" s="108"/>
      <c r="Q279" s="108"/>
      <c r="S279" s="108"/>
      <c r="T279" s="108"/>
      <c r="V279" s="108"/>
      <c r="W279" s="108"/>
      <c r="AA279" s="105"/>
      <c r="AB279" s="138"/>
      <c r="AF279" s="108"/>
      <c r="AG279" s="108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11"/>
      <c r="CD279" s="111"/>
      <c r="CE279" s="111"/>
      <c r="CF279" s="111"/>
      <c r="CG279" s="111"/>
      <c r="CH279" s="111"/>
      <c r="CI279" s="111"/>
      <c r="CJ279" s="111"/>
      <c r="CK279" s="111"/>
      <c r="CL279" s="111"/>
      <c r="CM279" s="111"/>
      <c r="CN279" s="111"/>
      <c r="CO279" s="111"/>
      <c r="CP279" s="111"/>
      <c r="CQ279" s="111"/>
      <c r="CR279" s="111"/>
    </row>
    <row r="280" spans="1:96" s="106" customFormat="1" ht="15" customHeight="1" x14ac:dyDescent="0.25">
      <c r="A280" s="101"/>
      <c r="B280" s="101"/>
      <c r="C280" s="101"/>
      <c r="D280" s="101"/>
      <c r="E280" s="111"/>
      <c r="F280" s="139"/>
      <c r="G280" s="151"/>
      <c r="H280" s="128"/>
      <c r="I280" s="129"/>
      <c r="J280" s="130"/>
      <c r="K280" s="105"/>
      <c r="L280" s="131"/>
      <c r="M280" s="172"/>
      <c r="O280" s="108"/>
      <c r="P280" s="108"/>
      <c r="Q280" s="108"/>
      <c r="S280" s="108"/>
      <c r="T280" s="108"/>
      <c r="V280" s="108"/>
      <c r="W280" s="108"/>
      <c r="AA280" s="105"/>
      <c r="AB280" s="138"/>
      <c r="AF280" s="108"/>
      <c r="AG280" s="108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11"/>
      <c r="CD280" s="111"/>
      <c r="CE280" s="111"/>
      <c r="CF280" s="111"/>
      <c r="CG280" s="111"/>
      <c r="CH280" s="111"/>
      <c r="CI280" s="111"/>
      <c r="CJ280" s="111"/>
      <c r="CK280" s="111"/>
      <c r="CL280" s="111"/>
      <c r="CM280" s="111"/>
      <c r="CN280" s="111"/>
      <c r="CO280" s="111"/>
      <c r="CP280" s="111"/>
      <c r="CQ280" s="111"/>
      <c r="CR280" s="111"/>
    </row>
    <row r="281" spans="1:96" s="106" customFormat="1" ht="15" customHeight="1" x14ac:dyDescent="0.25">
      <c r="A281" s="101"/>
      <c r="B281" s="101"/>
      <c r="C281" s="101"/>
      <c r="D281" s="101"/>
      <c r="E281" s="111"/>
      <c r="F281" s="139"/>
      <c r="G281" s="151"/>
      <c r="H281" s="128"/>
      <c r="I281" s="129"/>
      <c r="J281" s="130"/>
      <c r="K281" s="105"/>
      <c r="L281" s="131"/>
      <c r="M281" s="172"/>
      <c r="O281" s="108"/>
      <c r="P281" s="108"/>
      <c r="Q281" s="108"/>
      <c r="S281" s="108"/>
      <c r="T281" s="108"/>
      <c r="V281" s="108"/>
      <c r="W281" s="108"/>
      <c r="AA281" s="105"/>
      <c r="AB281" s="138"/>
      <c r="AF281" s="108"/>
      <c r="AG281" s="108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</row>
    <row r="282" spans="1:96" s="106" customFormat="1" ht="15" customHeight="1" x14ac:dyDescent="0.25">
      <c r="A282" s="101"/>
      <c r="B282" s="101"/>
      <c r="C282" s="101"/>
      <c r="D282" s="101"/>
      <c r="E282" s="111"/>
      <c r="F282" s="139"/>
      <c r="G282" s="151"/>
      <c r="H282" s="128"/>
      <c r="I282" s="129"/>
      <c r="J282" s="130"/>
      <c r="K282" s="105"/>
      <c r="L282" s="131"/>
      <c r="M282" s="172"/>
      <c r="O282" s="108"/>
      <c r="P282" s="108"/>
      <c r="Q282" s="108"/>
      <c r="S282" s="108"/>
      <c r="T282" s="108"/>
      <c r="V282" s="108"/>
      <c r="W282" s="108"/>
      <c r="AA282" s="105"/>
      <c r="AB282" s="138"/>
      <c r="AF282" s="108"/>
      <c r="AG282" s="108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</row>
    <row r="283" spans="1:96" s="106" customFormat="1" ht="15" customHeight="1" x14ac:dyDescent="0.25">
      <c r="A283" s="101"/>
      <c r="B283" s="101"/>
      <c r="C283" s="101"/>
      <c r="D283" s="101"/>
      <c r="E283" s="111"/>
      <c r="F283" s="139"/>
      <c r="G283" s="151"/>
      <c r="H283" s="128"/>
      <c r="I283" s="129"/>
      <c r="J283" s="130"/>
      <c r="K283" s="105"/>
      <c r="L283" s="131"/>
      <c r="M283" s="172"/>
      <c r="O283" s="108"/>
      <c r="P283" s="108"/>
      <c r="Q283" s="108"/>
      <c r="S283" s="108"/>
      <c r="T283" s="108"/>
      <c r="V283" s="108"/>
      <c r="W283" s="108"/>
      <c r="AA283" s="105"/>
      <c r="AB283" s="138"/>
      <c r="AF283" s="108"/>
      <c r="AG283" s="108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</row>
    <row r="284" spans="1:96" s="106" customFormat="1" ht="15" customHeight="1" x14ac:dyDescent="0.25">
      <c r="A284" s="101"/>
      <c r="B284" s="101"/>
      <c r="C284" s="101"/>
      <c r="D284" s="101"/>
      <c r="E284" s="111"/>
      <c r="F284" s="139"/>
      <c r="G284" s="151"/>
      <c r="H284" s="128"/>
      <c r="I284" s="129"/>
      <c r="J284" s="130"/>
      <c r="K284" s="105"/>
      <c r="L284" s="131"/>
      <c r="M284" s="172"/>
      <c r="O284" s="108"/>
      <c r="P284" s="108"/>
      <c r="Q284" s="108"/>
      <c r="S284" s="108"/>
      <c r="T284" s="108"/>
      <c r="V284" s="108"/>
      <c r="W284" s="108"/>
      <c r="AA284" s="105"/>
      <c r="AB284" s="138"/>
      <c r="AF284" s="108"/>
      <c r="AG284" s="108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</row>
    <row r="285" spans="1:96" s="106" customFormat="1" ht="15" customHeight="1" x14ac:dyDescent="0.25">
      <c r="A285" s="101"/>
      <c r="B285" s="101"/>
      <c r="C285" s="101"/>
      <c r="D285" s="101"/>
      <c r="E285" s="111"/>
      <c r="F285" s="139"/>
      <c r="G285" s="151"/>
      <c r="H285" s="128"/>
      <c r="I285" s="129"/>
      <c r="J285" s="130"/>
      <c r="K285" s="105"/>
      <c r="L285" s="131"/>
      <c r="M285" s="172"/>
      <c r="O285" s="108"/>
      <c r="P285" s="108"/>
      <c r="Q285" s="108"/>
      <c r="S285" s="108"/>
      <c r="T285" s="108"/>
      <c r="V285" s="108"/>
      <c r="W285" s="108"/>
      <c r="AA285" s="105"/>
      <c r="AB285" s="138"/>
      <c r="AF285" s="108"/>
      <c r="AG285" s="108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</row>
    <row r="286" spans="1:96" s="106" customFormat="1" ht="15" customHeight="1" x14ac:dyDescent="0.25">
      <c r="A286" s="101"/>
      <c r="B286" s="101"/>
      <c r="C286" s="101"/>
      <c r="D286" s="101"/>
      <c r="E286" s="111"/>
      <c r="F286" s="139"/>
      <c r="G286" s="151"/>
      <c r="H286" s="128"/>
      <c r="I286" s="129"/>
      <c r="J286" s="130"/>
      <c r="K286" s="105"/>
      <c r="L286" s="131"/>
      <c r="M286" s="172"/>
      <c r="O286" s="108"/>
      <c r="P286" s="108"/>
      <c r="Q286" s="108"/>
      <c r="S286" s="108"/>
      <c r="T286" s="108"/>
      <c r="V286" s="108"/>
      <c r="W286" s="108"/>
      <c r="AA286" s="105"/>
      <c r="AB286" s="138"/>
      <c r="AF286" s="108"/>
      <c r="AG286" s="108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</row>
    <row r="287" spans="1:96" s="106" customFormat="1" ht="15" customHeight="1" x14ac:dyDescent="0.25">
      <c r="A287" s="101"/>
      <c r="B287" s="101"/>
      <c r="C287" s="101"/>
      <c r="D287" s="101"/>
      <c r="E287" s="111"/>
      <c r="F287" s="139"/>
      <c r="G287" s="151"/>
      <c r="H287" s="128"/>
      <c r="I287" s="129"/>
      <c r="J287" s="130"/>
      <c r="K287" s="105"/>
      <c r="L287" s="131"/>
      <c r="M287" s="172"/>
      <c r="O287" s="108"/>
      <c r="P287" s="108"/>
      <c r="Q287" s="108"/>
      <c r="S287" s="108"/>
      <c r="T287" s="108"/>
      <c r="V287" s="108"/>
      <c r="W287" s="108"/>
      <c r="AA287" s="105"/>
      <c r="AB287" s="138"/>
      <c r="AF287" s="108"/>
      <c r="AG287" s="108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</row>
    <row r="288" spans="1:96" s="106" customFormat="1" ht="15" customHeight="1" x14ac:dyDescent="0.25">
      <c r="A288" s="101"/>
      <c r="B288" s="101"/>
      <c r="C288" s="101"/>
      <c r="D288" s="101"/>
      <c r="E288" s="111"/>
      <c r="F288" s="139"/>
      <c r="G288" s="151"/>
      <c r="H288" s="128"/>
      <c r="I288" s="129"/>
      <c r="J288" s="130"/>
      <c r="K288" s="105"/>
      <c r="L288" s="131"/>
      <c r="M288" s="172"/>
      <c r="O288" s="108"/>
      <c r="P288" s="108"/>
      <c r="Q288" s="108"/>
      <c r="S288" s="108"/>
      <c r="T288" s="108"/>
      <c r="V288" s="108"/>
      <c r="W288" s="108"/>
      <c r="AA288" s="105"/>
      <c r="AB288" s="138"/>
      <c r="AF288" s="108"/>
      <c r="AG288" s="108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</row>
    <row r="289" spans="1:96" s="106" customFormat="1" ht="15" customHeight="1" x14ac:dyDescent="0.25">
      <c r="A289" s="101"/>
      <c r="B289" s="101"/>
      <c r="C289" s="101"/>
      <c r="D289" s="101"/>
      <c r="E289" s="111"/>
      <c r="F289" s="139"/>
      <c r="G289" s="151"/>
      <c r="H289" s="128"/>
      <c r="I289" s="129"/>
      <c r="J289" s="130"/>
      <c r="K289" s="105"/>
      <c r="L289" s="131"/>
      <c r="M289" s="172"/>
      <c r="O289" s="108"/>
      <c r="P289" s="108"/>
      <c r="Q289" s="108"/>
      <c r="S289" s="108"/>
      <c r="T289" s="108"/>
      <c r="V289" s="108"/>
      <c r="W289" s="108"/>
      <c r="AA289" s="105"/>
      <c r="AB289" s="138"/>
      <c r="AF289" s="108"/>
      <c r="AG289" s="108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</row>
    <row r="290" spans="1:96" s="106" customFormat="1" ht="15" customHeight="1" x14ac:dyDescent="0.25">
      <c r="A290" s="101"/>
      <c r="B290" s="101"/>
      <c r="C290" s="101"/>
      <c r="D290" s="101"/>
      <c r="E290" s="111"/>
      <c r="F290" s="139"/>
      <c r="G290" s="151"/>
      <c r="H290" s="128"/>
      <c r="I290" s="129"/>
      <c r="J290" s="130"/>
      <c r="K290" s="105"/>
      <c r="L290" s="131"/>
      <c r="M290" s="172"/>
      <c r="O290" s="108"/>
      <c r="P290" s="108"/>
      <c r="Q290" s="108"/>
      <c r="S290" s="108"/>
      <c r="T290" s="108"/>
      <c r="V290" s="108"/>
      <c r="W290" s="108"/>
      <c r="AA290" s="105"/>
      <c r="AB290" s="138"/>
      <c r="AF290" s="108"/>
      <c r="AG290" s="108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</row>
    <row r="291" spans="1:96" s="106" customFormat="1" ht="15" customHeight="1" x14ac:dyDescent="0.25">
      <c r="A291" s="101"/>
      <c r="B291" s="101"/>
      <c r="C291" s="101"/>
      <c r="D291" s="101"/>
      <c r="E291" s="111"/>
      <c r="F291" s="139"/>
      <c r="G291" s="151"/>
      <c r="H291" s="128"/>
      <c r="I291" s="129"/>
      <c r="J291" s="130"/>
      <c r="K291" s="105"/>
      <c r="L291" s="131"/>
      <c r="M291" s="172"/>
      <c r="O291" s="108"/>
      <c r="P291" s="108"/>
      <c r="Q291" s="108"/>
      <c r="S291" s="108"/>
      <c r="T291" s="108"/>
      <c r="V291" s="108"/>
      <c r="W291" s="108"/>
      <c r="AA291" s="105"/>
      <c r="AB291" s="138"/>
      <c r="AF291" s="108"/>
      <c r="AG291" s="108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</row>
  </sheetData>
  <mergeCells count="8">
    <mergeCell ref="AB2:AD2"/>
    <mergeCell ref="AE2:AG2"/>
    <mergeCell ref="F2:I2"/>
    <mergeCell ref="K2:M2"/>
    <mergeCell ref="N2:P2"/>
    <mergeCell ref="R2:T2"/>
    <mergeCell ref="U2:W2"/>
    <mergeCell ref="X2:Z2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AE3F-5C9D-4878-B7CB-9EA98EBCE506}">
  <dimension ref="A7:Z8"/>
  <sheetViews>
    <sheetView workbookViewId="0">
      <selection activeCell="I13" sqref="I13"/>
    </sheetView>
  </sheetViews>
  <sheetFormatPr defaultRowHeight="15" x14ac:dyDescent="0.25"/>
  <sheetData>
    <row r="7" spans="1:26" ht="15.75" thickBot="1" x14ac:dyDescent="0.3"/>
    <row r="8" spans="1:26" ht="73.5" thickBot="1" x14ac:dyDescent="0.3">
      <c r="A8" s="410" t="s">
        <v>775</v>
      </c>
      <c r="B8" s="411">
        <v>300</v>
      </c>
      <c r="C8" s="411" t="s">
        <v>362</v>
      </c>
      <c r="D8" s="411">
        <v>13.74</v>
      </c>
      <c r="E8" s="411" t="s">
        <v>633</v>
      </c>
      <c r="F8" s="412" t="s">
        <v>634</v>
      </c>
      <c r="G8" s="413">
        <v>46997</v>
      </c>
      <c r="H8" s="412" t="s">
        <v>776</v>
      </c>
      <c r="I8" s="414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1109-0EF8-4F11-8C79-63685B085729}">
  <dimension ref="A1:CR680"/>
  <sheetViews>
    <sheetView topLeftCell="E1" zoomScale="80" zoomScaleNormal="80" workbookViewId="0">
      <pane xSplit="7" ySplit="3" topLeftCell="L41" activePane="bottomRight" state="frozen"/>
      <selection activeCell="AD90" sqref="AD90"/>
      <selection pane="topRight" activeCell="AD90" sqref="AD90"/>
      <selection pane="bottomLeft" activeCell="AD90" sqref="AD90"/>
      <selection pane="bottomRight" activeCell="J49" sqref="J49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9.140625" style="151" customWidth="1"/>
    <col min="8" max="8" width="11.28515625" style="128" customWidth="1"/>
    <col min="9" max="9" width="10.7109375" style="129" customWidth="1"/>
    <col min="10" max="10" width="16.5703125" style="130" customWidth="1"/>
    <col min="11" max="11" width="8" style="105" customWidth="1"/>
    <col min="12" max="12" width="12.5703125" style="131" customWidth="1"/>
    <col min="13" max="13" width="18.7109375" style="172" customWidth="1"/>
    <col min="14" max="14" width="7.5703125" style="106" customWidth="1"/>
    <col min="15" max="15" width="11.28515625" style="108" customWidth="1"/>
    <col min="16" max="16" width="14.42578125" style="108" customWidth="1"/>
    <col min="17" max="17" width="4.7109375" style="108" customWidth="1"/>
    <col min="18" max="18" width="6" style="106" customWidth="1"/>
    <col min="19" max="19" width="12.140625" style="108" customWidth="1"/>
    <col min="20" max="20" width="15.85546875" style="108" customWidth="1"/>
    <col min="21" max="21" width="5.85546875" style="106" customWidth="1"/>
    <col min="22" max="22" width="10.42578125" style="108" customWidth="1"/>
    <col min="23" max="23" width="14.7109375" style="108" customWidth="1"/>
    <col min="24" max="24" width="6.140625" style="106" customWidth="1"/>
    <col min="25" max="25" width="9.42578125" style="106" customWidth="1"/>
    <col min="26" max="26" width="15" style="106" customWidth="1"/>
    <col min="27" max="27" width="6.42578125" style="106" customWidth="1"/>
    <col min="28" max="28" width="6.28515625" style="106" customWidth="1"/>
    <col min="29" max="29" width="7.28515625" style="106" customWidth="1"/>
    <col min="30" max="30" width="8.140625" style="106" customWidth="1"/>
    <col min="31" max="31" width="7.7109375" style="106" customWidth="1"/>
    <col min="32" max="32" width="11.7109375" style="108" customWidth="1"/>
    <col min="33" max="33" width="18.42578125" style="108" customWidth="1"/>
    <col min="34" max="34" width="3.140625" style="111" customWidth="1"/>
    <col min="35" max="16384" width="14.42578125" style="111"/>
  </cols>
  <sheetData>
    <row r="1" spans="1:96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7"/>
      <c r="AB1" s="12"/>
      <c r="AC1" s="7"/>
      <c r="AD1" s="7"/>
      <c r="AE1" s="7"/>
      <c r="AF1" s="8"/>
      <c r="AG1" s="8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s="162" customFormat="1" ht="36.950000000000003" customHeight="1" x14ac:dyDescent="0.25">
      <c r="A2" s="152"/>
      <c r="B2" s="152"/>
      <c r="C2" s="152"/>
      <c r="D2" s="15"/>
      <c r="E2" s="15"/>
      <c r="F2" s="442" t="s">
        <v>688</v>
      </c>
      <c r="G2" s="443"/>
      <c r="H2" s="443"/>
      <c r="I2" s="443"/>
      <c r="J2" s="16"/>
      <c r="K2" s="441" t="s">
        <v>691</v>
      </c>
      <c r="L2" s="442"/>
      <c r="M2" s="442"/>
      <c r="N2" s="444" t="s">
        <v>2</v>
      </c>
      <c r="O2" s="442"/>
      <c r="P2" s="442"/>
      <c r="Q2" s="17"/>
      <c r="R2" s="445" t="s">
        <v>3</v>
      </c>
      <c r="S2" s="440"/>
      <c r="T2" s="440"/>
      <c r="U2" s="446" t="s">
        <v>4</v>
      </c>
      <c r="V2" s="440"/>
      <c r="W2" s="440"/>
      <c r="X2" s="447" t="s">
        <v>5</v>
      </c>
      <c r="Y2" s="447"/>
      <c r="Z2" s="447"/>
      <c r="AA2" s="229" t="s">
        <v>656</v>
      </c>
      <c r="AB2" s="439" t="s">
        <v>6</v>
      </c>
      <c r="AC2" s="440"/>
      <c r="AD2" s="440"/>
      <c r="AE2" s="441" t="s">
        <v>773</v>
      </c>
      <c r="AF2" s="442"/>
      <c r="AG2" s="442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</row>
    <row r="3" spans="1:96" s="167" customFormat="1" ht="30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25"/>
      <c r="R3" s="29" t="s">
        <v>12</v>
      </c>
      <c r="S3" s="30" t="s">
        <v>13</v>
      </c>
      <c r="T3" s="30" t="s">
        <v>14</v>
      </c>
      <c r="U3" s="29" t="s">
        <v>12</v>
      </c>
      <c r="V3" s="384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31"/>
      <c r="AB3" s="32" t="s">
        <v>12</v>
      </c>
      <c r="AC3" s="31" t="s">
        <v>13</v>
      </c>
      <c r="AD3" s="31" t="s">
        <v>14</v>
      </c>
      <c r="AE3" s="29" t="s">
        <v>12</v>
      </c>
      <c r="AF3" s="30" t="s">
        <v>13</v>
      </c>
      <c r="AG3" s="30" t="s">
        <v>14</v>
      </c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</row>
    <row r="4" spans="1:96" s="190" customFormat="1" ht="19.5" customHeight="1" x14ac:dyDescent="0.25">
      <c r="A4" s="50">
        <v>0</v>
      </c>
      <c r="B4" s="50">
        <v>153</v>
      </c>
      <c r="C4" s="184"/>
      <c r="D4" s="50">
        <v>88</v>
      </c>
      <c r="E4" s="50">
        <v>1</v>
      </c>
      <c r="F4" s="185" t="s">
        <v>60</v>
      </c>
      <c r="G4" s="51" t="s">
        <v>30</v>
      </c>
      <c r="H4" s="50" t="s">
        <v>61</v>
      </c>
      <c r="I4" s="51">
        <v>223123026</v>
      </c>
      <c r="J4" s="52">
        <v>46296</v>
      </c>
      <c r="K4" s="51">
        <v>83</v>
      </c>
      <c r="L4" s="186">
        <v>1.5</v>
      </c>
      <c r="M4" s="187">
        <v>124.5</v>
      </c>
      <c r="N4" s="51"/>
      <c r="O4" s="186"/>
      <c r="P4" s="186"/>
      <c r="Q4" s="186"/>
      <c r="R4" s="51">
        <f t="shared" ref="R4:R28" si="0">K4+N4</f>
        <v>83</v>
      </c>
      <c r="S4" s="186">
        <f t="shared" ref="S4:S28" si="1">L4</f>
        <v>1.5</v>
      </c>
      <c r="T4" s="186">
        <f>S4*R4</f>
        <v>124.5</v>
      </c>
      <c r="U4" s="50"/>
      <c r="V4" s="186">
        <f>S4</f>
        <v>1.5</v>
      </c>
      <c r="W4" s="186">
        <f>V4*U4</f>
        <v>0</v>
      </c>
      <c r="X4" s="51"/>
      <c r="Y4" s="188"/>
      <c r="Z4" s="188"/>
      <c r="AA4" s="188"/>
      <c r="AB4" s="189"/>
      <c r="AC4" s="188"/>
      <c r="AD4" s="188"/>
      <c r="AE4" s="189">
        <f t="shared" ref="AE4:AE28" si="2">R4-(U4+X4+AB4)</f>
        <v>83</v>
      </c>
      <c r="AF4" s="186">
        <f>V4</f>
        <v>1.5</v>
      </c>
      <c r="AG4" s="186">
        <f>AF4*AE4</f>
        <v>124.5</v>
      </c>
    </row>
    <row r="5" spans="1:96" s="190" customFormat="1" ht="25.5" customHeight="1" x14ac:dyDescent="0.25">
      <c r="A5" s="50">
        <v>0</v>
      </c>
      <c r="B5" s="50">
        <v>40</v>
      </c>
      <c r="C5" s="184"/>
      <c r="D5" s="50">
        <v>154</v>
      </c>
      <c r="E5" s="50">
        <v>2</v>
      </c>
      <c r="F5" s="185" t="s">
        <v>72</v>
      </c>
      <c r="G5" s="50" t="s">
        <v>24</v>
      </c>
      <c r="H5" s="50" t="s">
        <v>73</v>
      </c>
      <c r="I5" s="51" t="s">
        <v>74</v>
      </c>
      <c r="J5" s="52">
        <v>46235</v>
      </c>
      <c r="K5" s="51">
        <v>16</v>
      </c>
      <c r="L5" s="186">
        <v>147.44999999999999</v>
      </c>
      <c r="M5" s="187">
        <v>2359.1999999999998</v>
      </c>
      <c r="N5" s="51"/>
      <c r="O5" s="186"/>
      <c r="P5" s="186"/>
      <c r="Q5" s="186"/>
      <c r="R5" s="51">
        <f t="shared" si="0"/>
        <v>16</v>
      </c>
      <c r="S5" s="186">
        <f t="shared" si="1"/>
        <v>147.44999999999999</v>
      </c>
      <c r="T5" s="186">
        <f t="shared" ref="T5:T58" si="3">S5*R5</f>
        <v>2359.1999999999998</v>
      </c>
      <c r="U5" s="50">
        <v>16</v>
      </c>
      <c r="V5" s="186">
        <f t="shared" ref="V5:V76" si="4">S5</f>
        <v>147.44999999999999</v>
      </c>
      <c r="W5" s="186">
        <f t="shared" ref="W5:W76" si="5">V5*U5</f>
        <v>2359.1999999999998</v>
      </c>
      <c r="X5" s="51"/>
      <c r="Y5" s="188"/>
      <c r="Z5" s="188"/>
      <c r="AA5" s="188"/>
      <c r="AB5" s="189"/>
      <c r="AC5" s="188"/>
      <c r="AD5" s="188"/>
      <c r="AE5" s="189">
        <f t="shared" si="2"/>
        <v>0</v>
      </c>
      <c r="AF5" s="186">
        <f t="shared" ref="AF5:AF76" si="6">V5</f>
        <v>147.44999999999999</v>
      </c>
      <c r="AG5" s="186">
        <f t="shared" ref="AG5:AG76" si="7">AF5*AE5</f>
        <v>0</v>
      </c>
    </row>
    <row r="6" spans="1:96" s="190" customFormat="1" ht="22.5" customHeight="1" x14ac:dyDescent="0.25">
      <c r="A6" s="50"/>
      <c r="B6" s="50"/>
      <c r="C6" s="184"/>
      <c r="D6" s="50"/>
      <c r="E6" s="50">
        <v>3</v>
      </c>
      <c r="F6" s="193" t="s">
        <v>90</v>
      </c>
      <c r="G6" s="191" t="s">
        <v>24</v>
      </c>
      <c r="H6" s="191" t="s">
        <v>93</v>
      </c>
      <c r="I6" s="191" t="s">
        <v>94</v>
      </c>
      <c r="J6" s="192">
        <v>46534</v>
      </c>
      <c r="K6" s="51">
        <v>30</v>
      </c>
      <c r="L6" s="186">
        <v>51</v>
      </c>
      <c r="M6" s="187">
        <v>1530</v>
      </c>
      <c r="N6" s="51"/>
      <c r="O6" s="186"/>
      <c r="P6" s="186"/>
      <c r="Q6" s="186"/>
      <c r="R6" s="51">
        <f t="shared" si="0"/>
        <v>30</v>
      </c>
      <c r="S6" s="186">
        <f t="shared" si="1"/>
        <v>51</v>
      </c>
      <c r="T6" s="186">
        <f t="shared" si="3"/>
        <v>1530</v>
      </c>
      <c r="U6" s="50"/>
      <c r="V6" s="186">
        <f t="shared" si="4"/>
        <v>51</v>
      </c>
      <c r="W6" s="186">
        <f t="shared" si="5"/>
        <v>0</v>
      </c>
      <c r="X6" s="51"/>
      <c r="Y6" s="188"/>
      <c r="Z6" s="188"/>
      <c r="AA6" s="188"/>
      <c r="AB6" s="189"/>
      <c r="AC6" s="188"/>
      <c r="AD6" s="188"/>
      <c r="AE6" s="189">
        <f t="shared" si="2"/>
        <v>30</v>
      </c>
      <c r="AF6" s="186">
        <f t="shared" si="6"/>
        <v>51</v>
      </c>
      <c r="AG6" s="186">
        <f t="shared" si="7"/>
        <v>1530</v>
      </c>
    </row>
    <row r="7" spans="1:96" s="190" customFormat="1" ht="17.25" customHeight="1" x14ac:dyDescent="0.25">
      <c r="A7" s="50"/>
      <c r="B7" s="50"/>
      <c r="C7" s="184"/>
      <c r="D7" s="50"/>
      <c r="E7" s="50">
        <v>4</v>
      </c>
      <c r="F7" s="193" t="s">
        <v>113</v>
      </c>
      <c r="G7" s="191" t="s">
        <v>20</v>
      </c>
      <c r="H7" s="50" t="s">
        <v>114</v>
      </c>
      <c r="I7" s="50">
        <v>338183</v>
      </c>
      <c r="J7" s="194">
        <v>46780</v>
      </c>
      <c r="K7" s="51">
        <v>276</v>
      </c>
      <c r="L7" s="186">
        <v>50</v>
      </c>
      <c r="M7" s="187">
        <v>13800</v>
      </c>
      <c r="N7" s="50"/>
      <c r="O7" s="186"/>
      <c r="P7" s="186"/>
      <c r="Q7" s="186"/>
      <c r="R7" s="51">
        <f t="shared" si="0"/>
        <v>276</v>
      </c>
      <c r="S7" s="186">
        <f t="shared" si="1"/>
        <v>50</v>
      </c>
      <c r="T7" s="186">
        <f t="shared" si="3"/>
        <v>13800</v>
      </c>
      <c r="U7" s="50"/>
      <c r="V7" s="186">
        <f t="shared" si="4"/>
        <v>50</v>
      </c>
      <c r="W7" s="186">
        <f t="shared" si="5"/>
        <v>0</v>
      </c>
      <c r="X7" s="51"/>
      <c r="Y7" s="188"/>
      <c r="Z7" s="188"/>
      <c r="AA7" s="188"/>
      <c r="AB7" s="189"/>
      <c r="AC7" s="188"/>
      <c r="AD7" s="188"/>
      <c r="AE7" s="189">
        <f t="shared" si="2"/>
        <v>276</v>
      </c>
      <c r="AF7" s="186">
        <f t="shared" si="6"/>
        <v>50</v>
      </c>
      <c r="AG7" s="186">
        <f t="shared" si="7"/>
        <v>13800</v>
      </c>
    </row>
    <row r="8" spans="1:96" s="190" customFormat="1" ht="22.5" customHeight="1" x14ac:dyDescent="0.25">
      <c r="A8" s="50"/>
      <c r="B8" s="50"/>
      <c r="C8" s="184"/>
      <c r="D8" s="50"/>
      <c r="E8" s="50"/>
      <c r="F8" s="195" t="s">
        <v>166</v>
      </c>
      <c r="G8" s="191"/>
      <c r="H8" s="50"/>
      <c r="I8" s="50"/>
      <c r="J8" s="194"/>
      <c r="K8" s="51">
        <v>0</v>
      </c>
      <c r="L8" s="186">
        <v>0</v>
      </c>
      <c r="M8" s="187">
        <v>0</v>
      </c>
      <c r="N8" s="50"/>
      <c r="O8" s="186"/>
      <c r="P8" s="186"/>
      <c r="Q8" s="186"/>
      <c r="R8" s="51">
        <f t="shared" si="0"/>
        <v>0</v>
      </c>
      <c r="S8" s="186">
        <f t="shared" si="1"/>
        <v>0</v>
      </c>
      <c r="T8" s="186">
        <f t="shared" si="3"/>
        <v>0</v>
      </c>
      <c r="U8" s="50"/>
      <c r="V8" s="186">
        <f t="shared" si="4"/>
        <v>0</v>
      </c>
      <c r="W8" s="186">
        <f t="shared" si="5"/>
        <v>0</v>
      </c>
      <c r="X8" s="51"/>
      <c r="Y8" s="188"/>
      <c r="Z8" s="188"/>
      <c r="AA8" s="188"/>
      <c r="AB8" s="189"/>
      <c r="AC8" s="188"/>
      <c r="AD8" s="188"/>
      <c r="AE8" s="189">
        <f t="shared" si="2"/>
        <v>0</v>
      </c>
      <c r="AF8" s="186">
        <f t="shared" si="6"/>
        <v>0</v>
      </c>
      <c r="AG8" s="186">
        <f t="shared" si="7"/>
        <v>0</v>
      </c>
    </row>
    <row r="9" spans="1:96" s="190" customFormat="1" ht="22.5" customHeight="1" x14ac:dyDescent="0.25">
      <c r="A9" s="50"/>
      <c r="B9" s="50"/>
      <c r="C9" s="184"/>
      <c r="D9" s="50"/>
      <c r="E9" s="50">
        <v>5</v>
      </c>
      <c r="F9" s="196" t="s">
        <v>169</v>
      </c>
      <c r="G9" s="191" t="s">
        <v>20</v>
      </c>
      <c r="H9" s="50" t="s">
        <v>170</v>
      </c>
      <c r="I9" s="50" t="s">
        <v>171</v>
      </c>
      <c r="J9" s="194">
        <v>45684</v>
      </c>
      <c r="K9" s="51">
        <v>408</v>
      </c>
      <c r="L9" s="186">
        <v>51.46</v>
      </c>
      <c r="M9" s="187">
        <v>20995.68</v>
      </c>
      <c r="N9" s="50"/>
      <c r="O9" s="186"/>
      <c r="P9" s="186"/>
      <c r="Q9" s="186"/>
      <c r="R9" s="51">
        <f t="shared" si="0"/>
        <v>408</v>
      </c>
      <c r="S9" s="186">
        <f t="shared" si="1"/>
        <v>51.46</v>
      </c>
      <c r="T9" s="186">
        <f t="shared" si="3"/>
        <v>20995.68</v>
      </c>
      <c r="U9" s="50">
        <v>22</v>
      </c>
      <c r="V9" s="186">
        <f t="shared" si="4"/>
        <v>51.46</v>
      </c>
      <c r="W9" s="186">
        <f t="shared" si="5"/>
        <v>1132.1200000000001</v>
      </c>
      <c r="X9" s="51"/>
      <c r="Y9" s="188"/>
      <c r="Z9" s="188"/>
      <c r="AA9" s="188"/>
      <c r="AB9" s="189"/>
      <c r="AC9" s="188"/>
      <c r="AD9" s="188"/>
      <c r="AE9" s="189">
        <f t="shared" si="2"/>
        <v>386</v>
      </c>
      <c r="AF9" s="186">
        <f t="shared" si="6"/>
        <v>51.46</v>
      </c>
      <c r="AG9" s="186">
        <f t="shared" si="7"/>
        <v>19863.560000000001</v>
      </c>
    </row>
    <row r="10" spans="1:96" s="190" customFormat="1" ht="22.5" customHeight="1" x14ac:dyDescent="0.25">
      <c r="A10" s="50"/>
      <c r="B10" s="50"/>
      <c r="C10" s="184"/>
      <c r="D10" s="50"/>
      <c r="E10" s="50">
        <v>6</v>
      </c>
      <c r="F10" s="196" t="s">
        <v>181</v>
      </c>
      <c r="G10" s="191" t="s">
        <v>20</v>
      </c>
      <c r="H10" s="50" t="s">
        <v>182</v>
      </c>
      <c r="I10" s="50">
        <v>2408601</v>
      </c>
      <c r="J10" s="194">
        <v>45896</v>
      </c>
      <c r="K10" s="51">
        <v>26</v>
      </c>
      <c r="L10" s="186">
        <v>40</v>
      </c>
      <c r="M10" s="187">
        <v>1040</v>
      </c>
      <c r="N10" s="50"/>
      <c r="O10" s="186"/>
      <c r="P10" s="186"/>
      <c r="Q10" s="186"/>
      <c r="R10" s="51">
        <f t="shared" si="0"/>
        <v>26</v>
      </c>
      <c r="S10" s="186">
        <f t="shared" si="1"/>
        <v>40</v>
      </c>
      <c r="T10" s="186">
        <f t="shared" si="3"/>
        <v>1040</v>
      </c>
      <c r="U10" s="50"/>
      <c r="V10" s="186">
        <f t="shared" si="4"/>
        <v>40</v>
      </c>
      <c r="W10" s="186">
        <f t="shared" si="5"/>
        <v>0</v>
      </c>
      <c r="X10" s="51"/>
      <c r="Y10" s="188"/>
      <c r="Z10" s="188"/>
      <c r="AA10" s="188"/>
      <c r="AB10" s="189"/>
      <c r="AC10" s="188"/>
      <c r="AD10" s="188"/>
      <c r="AE10" s="189">
        <f t="shared" si="2"/>
        <v>26</v>
      </c>
      <c r="AF10" s="186">
        <f t="shared" si="6"/>
        <v>40</v>
      </c>
      <c r="AG10" s="186">
        <f t="shared" si="7"/>
        <v>1040</v>
      </c>
    </row>
    <row r="11" spans="1:96" s="190" customFormat="1" ht="17.25" customHeight="1" x14ac:dyDescent="0.25">
      <c r="A11" s="50"/>
      <c r="B11" s="50"/>
      <c r="C11" s="184"/>
      <c r="D11" s="50"/>
      <c r="E11" s="50"/>
      <c r="F11" s="183" t="s">
        <v>199</v>
      </c>
      <c r="G11" s="191"/>
      <c r="H11" s="50"/>
      <c r="I11" s="50"/>
      <c r="J11" s="194"/>
      <c r="K11" s="51">
        <v>0</v>
      </c>
      <c r="L11" s="186">
        <v>0</v>
      </c>
      <c r="M11" s="187">
        <v>0</v>
      </c>
      <c r="N11" s="50"/>
      <c r="O11" s="186"/>
      <c r="P11" s="186"/>
      <c r="Q11" s="186"/>
      <c r="R11" s="51">
        <f t="shared" si="0"/>
        <v>0</v>
      </c>
      <c r="S11" s="186">
        <f t="shared" si="1"/>
        <v>0</v>
      </c>
      <c r="T11" s="186">
        <f t="shared" si="3"/>
        <v>0</v>
      </c>
      <c r="U11" s="50"/>
      <c r="V11" s="186">
        <f t="shared" si="4"/>
        <v>0</v>
      </c>
      <c r="W11" s="186">
        <f t="shared" si="5"/>
        <v>0</v>
      </c>
      <c r="X11" s="51"/>
      <c r="Y11" s="188"/>
      <c r="Z11" s="188"/>
      <c r="AA11" s="188"/>
      <c r="AB11" s="189"/>
      <c r="AC11" s="188"/>
      <c r="AD11" s="188"/>
      <c r="AE11" s="189">
        <f t="shared" si="2"/>
        <v>0</v>
      </c>
      <c r="AF11" s="186">
        <f t="shared" si="6"/>
        <v>0</v>
      </c>
      <c r="AG11" s="186">
        <f t="shared" si="7"/>
        <v>0</v>
      </c>
    </row>
    <row r="12" spans="1:96" s="190" customFormat="1" ht="17.25" customHeight="1" x14ac:dyDescent="0.25">
      <c r="A12" s="50"/>
      <c r="B12" s="50"/>
      <c r="C12" s="184"/>
      <c r="D12" s="50"/>
      <c r="E12" s="50">
        <v>7</v>
      </c>
      <c r="F12" s="196" t="s">
        <v>210</v>
      </c>
      <c r="G12" s="191" t="s">
        <v>30</v>
      </c>
      <c r="H12" s="50" t="s">
        <v>211</v>
      </c>
      <c r="I12" s="50">
        <v>240602</v>
      </c>
      <c r="J12" s="194">
        <v>46565</v>
      </c>
      <c r="K12" s="51">
        <v>98</v>
      </c>
      <c r="L12" s="186">
        <v>22.78</v>
      </c>
      <c r="M12" s="187">
        <v>2232.44</v>
      </c>
      <c r="N12" s="50"/>
      <c r="O12" s="186"/>
      <c r="P12" s="186"/>
      <c r="Q12" s="186"/>
      <c r="R12" s="51">
        <f t="shared" si="0"/>
        <v>98</v>
      </c>
      <c r="S12" s="186">
        <f t="shared" si="1"/>
        <v>22.78</v>
      </c>
      <c r="T12" s="186">
        <f t="shared" si="3"/>
        <v>2232.44</v>
      </c>
      <c r="U12" s="50"/>
      <c r="V12" s="186">
        <f t="shared" si="4"/>
        <v>22.78</v>
      </c>
      <c r="W12" s="186">
        <f t="shared" si="5"/>
        <v>0</v>
      </c>
      <c r="X12" s="51"/>
      <c r="Y12" s="188"/>
      <c r="Z12" s="188"/>
      <c r="AA12" s="188"/>
      <c r="AB12" s="189"/>
      <c r="AC12" s="188"/>
      <c r="AD12" s="188"/>
      <c r="AE12" s="189">
        <f t="shared" si="2"/>
        <v>98</v>
      </c>
      <c r="AF12" s="186">
        <f t="shared" si="6"/>
        <v>22.78</v>
      </c>
      <c r="AG12" s="186">
        <f t="shared" si="7"/>
        <v>2232.44</v>
      </c>
    </row>
    <row r="13" spans="1:96" s="190" customFormat="1" ht="17.25" customHeight="1" x14ac:dyDescent="0.25">
      <c r="A13" s="50"/>
      <c r="B13" s="50"/>
      <c r="C13" s="184"/>
      <c r="D13" s="50"/>
      <c r="E13" s="50">
        <v>8</v>
      </c>
      <c r="F13" s="196" t="s">
        <v>213</v>
      </c>
      <c r="G13" s="191" t="s">
        <v>24</v>
      </c>
      <c r="H13" s="50" t="s">
        <v>173</v>
      </c>
      <c r="I13" s="50">
        <v>679230901</v>
      </c>
      <c r="J13" s="194">
        <v>45926</v>
      </c>
      <c r="K13" s="51">
        <v>71</v>
      </c>
      <c r="L13" s="186">
        <v>29.74</v>
      </c>
      <c r="M13" s="187">
        <v>2111.54</v>
      </c>
      <c r="N13" s="50"/>
      <c r="O13" s="186"/>
      <c r="P13" s="186"/>
      <c r="Q13" s="186"/>
      <c r="R13" s="51">
        <f t="shared" si="0"/>
        <v>71</v>
      </c>
      <c r="S13" s="186">
        <f t="shared" si="1"/>
        <v>29.74</v>
      </c>
      <c r="T13" s="186">
        <f t="shared" si="3"/>
        <v>2111.54</v>
      </c>
      <c r="U13" s="50">
        <v>59</v>
      </c>
      <c r="V13" s="186">
        <f t="shared" si="4"/>
        <v>29.74</v>
      </c>
      <c r="W13" s="186">
        <f t="shared" si="5"/>
        <v>1754.6599999999999</v>
      </c>
      <c r="X13" s="51"/>
      <c r="Y13" s="188"/>
      <c r="Z13" s="188"/>
      <c r="AA13" s="188"/>
      <c r="AB13" s="189"/>
      <c r="AC13" s="188"/>
      <c r="AD13" s="188"/>
      <c r="AE13" s="189">
        <f t="shared" si="2"/>
        <v>12</v>
      </c>
      <c r="AF13" s="186">
        <f t="shared" si="6"/>
        <v>29.74</v>
      </c>
      <c r="AG13" s="186">
        <f t="shared" si="7"/>
        <v>356.88</v>
      </c>
    </row>
    <row r="14" spans="1:96" s="190" customFormat="1" ht="22.5" customHeight="1" x14ac:dyDescent="0.25">
      <c r="A14" s="50"/>
      <c r="B14" s="50"/>
      <c r="C14" s="184"/>
      <c r="D14" s="50"/>
      <c r="E14" s="50">
        <v>9</v>
      </c>
      <c r="F14" s="196" t="s">
        <v>68</v>
      </c>
      <c r="G14" s="191" t="s">
        <v>24</v>
      </c>
      <c r="H14" s="50" t="s">
        <v>70</v>
      </c>
      <c r="I14" s="50" t="s">
        <v>228</v>
      </c>
      <c r="J14" s="194">
        <v>45956</v>
      </c>
      <c r="K14" s="51">
        <v>11</v>
      </c>
      <c r="L14" s="186">
        <v>98</v>
      </c>
      <c r="M14" s="187">
        <v>1078</v>
      </c>
      <c r="N14" s="50"/>
      <c r="O14" s="186"/>
      <c r="P14" s="186"/>
      <c r="Q14" s="186"/>
      <c r="R14" s="51">
        <f t="shared" si="0"/>
        <v>11</v>
      </c>
      <c r="S14" s="186">
        <f t="shared" si="1"/>
        <v>98</v>
      </c>
      <c r="T14" s="186">
        <f t="shared" si="3"/>
        <v>1078</v>
      </c>
      <c r="U14" s="50">
        <v>10</v>
      </c>
      <c r="V14" s="186">
        <f t="shared" si="4"/>
        <v>98</v>
      </c>
      <c r="W14" s="186">
        <f t="shared" si="5"/>
        <v>980</v>
      </c>
      <c r="X14" s="51"/>
      <c r="Y14" s="188"/>
      <c r="Z14" s="188"/>
      <c r="AA14" s="188"/>
      <c r="AB14" s="189"/>
      <c r="AC14" s="188"/>
      <c r="AD14" s="188"/>
      <c r="AE14" s="189">
        <f t="shared" si="2"/>
        <v>1</v>
      </c>
      <c r="AF14" s="186">
        <f t="shared" si="6"/>
        <v>98</v>
      </c>
      <c r="AG14" s="186">
        <f t="shared" si="7"/>
        <v>98</v>
      </c>
    </row>
    <row r="15" spans="1:96" s="190" customFormat="1" ht="18.75" customHeight="1" x14ac:dyDescent="0.25">
      <c r="A15" s="50"/>
      <c r="B15" s="50"/>
      <c r="C15" s="184"/>
      <c r="D15" s="50"/>
      <c r="E15" s="50">
        <v>10</v>
      </c>
      <c r="F15" s="196" t="s">
        <v>83</v>
      </c>
      <c r="G15" s="191" t="s">
        <v>84</v>
      </c>
      <c r="H15" s="50" t="s">
        <v>81</v>
      </c>
      <c r="I15" s="50" t="s">
        <v>257</v>
      </c>
      <c r="J15" s="194">
        <v>45988</v>
      </c>
      <c r="K15" s="51">
        <v>14</v>
      </c>
      <c r="L15" s="186">
        <v>166</v>
      </c>
      <c r="M15" s="187">
        <v>2324</v>
      </c>
      <c r="N15" s="50"/>
      <c r="O15" s="186"/>
      <c r="P15" s="186"/>
      <c r="Q15" s="186"/>
      <c r="R15" s="51">
        <f t="shared" si="0"/>
        <v>14</v>
      </c>
      <c r="S15" s="186">
        <f t="shared" si="1"/>
        <v>166</v>
      </c>
      <c r="T15" s="186">
        <f t="shared" si="3"/>
        <v>2324</v>
      </c>
      <c r="U15" s="50">
        <v>6</v>
      </c>
      <c r="V15" s="186">
        <f t="shared" si="4"/>
        <v>166</v>
      </c>
      <c r="W15" s="186">
        <f t="shared" si="5"/>
        <v>996</v>
      </c>
      <c r="X15" s="51"/>
      <c r="Y15" s="188"/>
      <c r="Z15" s="188"/>
      <c r="AA15" s="188"/>
      <c r="AB15" s="189"/>
      <c r="AC15" s="188"/>
      <c r="AD15" s="188"/>
      <c r="AE15" s="189">
        <f t="shared" si="2"/>
        <v>8</v>
      </c>
      <c r="AF15" s="186">
        <f t="shared" si="6"/>
        <v>166</v>
      </c>
      <c r="AG15" s="186">
        <f t="shared" si="7"/>
        <v>1328</v>
      </c>
    </row>
    <row r="16" spans="1:96" s="190" customFormat="1" ht="13.5" customHeight="1" x14ac:dyDescent="0.25">
      <c r="A16" s="50"/>
      <c r="B16" s="50"/>
      <c r="C16" s="184"/>
      <c r="D16" s="50"/>
      <c r="E16" s="50"/>
      <c r="F16" s="183" t="s">
        <v>284</v>
      </c>
      <c r="G16" s="191"/>
      <c r="H16" s="50"/>
      <c r="I16" s="50"/>
      <c r="J16" s="194"/>
      <c r="K16" s="51">
        <v>0</v>
      </c>
      <c r="L16" s="186">
        <v>0</v>
      </c>
      <c r="M16" s="187">
        <v>0</v>
      </c>
      <c r="N16" s="51"/>
      <c r="O16" s="186"/>
      <c r="P16" s="186"/>
      <c r="Q16" s="186"/>
      <c r="R16" s="51">
        <f t="shared" si="0"/>
        <v>0</v>
      </c>
      <c r="S16" s="186">
        <f t="shared" si="1"/>
        <v>0</v>
      </c>
      <c r="T16" s="186">
        <f t="shared" si="3"/>
        <v>0</v>
      </c>
      <c r="U16" s="50"/>
      <c r="V16" s="186">
        <f t="shared" si="4"/>
        <v>0</v>
      </c>
      <c r="W16" s="186">
        <f t="shared" si="5"/>
        <v>0</v>
      </c>
      <c r="X16" s="51"/>
      <c r="Y16" s="188"/>
      <c r="Z16" s="188"/>
      <c r="AA16" s="188"/>
      <c r="AB16" s="189"/>
      <c r="AC16" s="188"/>
      <c r="AD16" s="188"/>
      <c r="AE16" s="189">
        <f t="shared" si="2"/>
        <v>0</v>
      </c>
      <c r="AF16" s="186">
        <f t="shared" si="6"/>
        <v>0</v>
      </c>
      <c r="AG16" s="186">
        <f t="shared" si="7"/>
        <v>0</v>
      </c>
    </row>
    <row r="17" spans="1:96" s="190" customFormat="1" ht="18.75" customHeight="1" x14ac:dyDescent="0.25">
      <c r="A17" s="50"/>
      <c r="B17" s="50"/>
      <c r="C17" s="184"/>
      <c r="D17" s="50"/>
      <c r="E17" s="50">
        <v>11</v>
      </c>
      <c r="F17" s="196" t="s">
        <v>285</v>
      </c>
      <c r="G17" s="191" t="s">
        <v>20</v>
      </c>
      <c r="H17" s="50" t="s">
        <v>286</v>
      </c>
      <c r="I17" s="50">
        <v>2411617</v>
      </c>
      <c r="J17" s="194">
        <v>46718</v>
      </c>
      <c r="K17" s="51">
        <v>222</v>
      </c>
      <c r="L17" s="186">
        <v>51</v>
      </c>
      <c r="M17" s="187">
        <v>11322</v>
      </c>
      <c r="N17" s="51"/>
      <c r="O17" s="186"/>
      <c r="P17" s="186"/>
      <c r="Q17" s="186"/>
      <c r="R17" s="51">
        <f t="shared" si="0"/>
        <v>222</v>
      </c>
      <c r="S17" s="186">
        <f t="shared" si="1"/>
        <v>51</v>
      </c>
      <c r="T17" s="186">
        <f t="shared" si="3"/>
        <v>11322</v>
      </c>
      <c r="U17" s="50">
        <v>2</v>
      </c>
      <c r="V17" s="186">
        <f t="shared" si="4"/>
        <v>51</v>
      </c>
      <c r="W17" s="186">
        <f t="shared" si="5"/>
        <v>102</v>
      </c>
      <c r="X17" s="51"/>
      <c r="Y17" s="188"/>
      <c r="Z17" s="188"/>
      <c r="AA17" s="188"/>
      <c r="AB17" s="189"/>
      <c r="AC17" s="188"/>
      <c r="AD17" s="188"/>
      <c r="AE17" s="189">
        <f t="shared" si="2"/>
        <v>220</v>
      </c>
      <c r="AF17" s="186">
        <f t="shared" si="6"/>
        <v>51</v>
      </c>
      <c r="AG17" s="186">
        <f t="shared" si="7"/>
        <v>11220</v>
      </c>
    </row>
    <row r="18" spans="1:96" s="190" customFormat="1" ht="18.75" customHeight="1" x14ac:dyDescent="0.25">
      <c r="A18" s="50"/>
      <c r="B18" s="50"/>
      <c r="C18" s="184"/>
      <c r="D18" s="50"/>
      <c r="E18" s="50">
        <v>12</v>
      </c>
      <c r="F18" s="196" t="s">
        <v>289</v>
      </c>
      <c r="G18" s="191" t="s">
        <v>27</v>
      </c>
      <c r="H18" s="50" t="s">
        <v>173</v>
      </c>
      <c r="I18" s="50">
        <v>679230901</v>
      </c>
      <c r="J18" s="194">
        <v>46291</v>
      </c>
      <c r="K18" s="51">
        <v>100</v>
      </c>
      <c r="L18" s="186">
        <v>29</v>
      </c>
      <c r="M18" s="187">
        <v>2900</v>
      </c>
      <c r="N18" s="51"/>
      <c r="O18" s="186"/>
      <c r="P18" s="186"/>
      <c r="Q18" s="186"/>
      <c r="R18" s="51">
        <f t="shared" si="0"/>
        <v>100</v>
      </c>
      <c r="S18" s="186">
        <f t="shared" si="1"/>
        <v>29</v>
      </c>
      <c r="T18" s="186">
        <f t="shared" si="3"/>
        <v>2900</v>
      </c>
      <c r="U18" s="50"/>
      <c r="V18" s="186">
        <f t="shared" si="4"/>
        <v>29</v>
      </c>
      <c r="W18" s="186">
        <f t="shared" si="5"/>
        <v>0</v>
      </c>
      <c r="X18" s="51"/>
      <c r="Y18" s="188"/>
      <c r="Z18" s="188"/>
      <c r="AA18" s="188"/>
      <c r="AB18" s="189"/>
      <c r="AC18" s="188"/>
      <c r="AD18" s="188"/>
      <c r="AE18" s="189">
        <f t="shared" si="2"/>
        <v>100</v>
      </c>
      <c r="AF18" s="186">
        <f t="shared" si="6"/>
        <v>29</v>
      </c>
      <c r="AG18" s="186">
        <f t="shared" si="7"/>
        <v>2900</v>
      </c>
    </row>
    <row r="19" spans="1:96" s="190" customFormat="1" ht="23.25" customHeight="1" x14ac:dyDescent="0.25">
      <c r="A19" s="50"/>
      <c r="B19" s="50"/>
      <c r="C19" s="184"/>
      <c r="D19" s="50"/>
      <c r="E19" s="50">
        <v>13</v>
      </c>
      <c r="F19" s="196" t="s">
        <v>305</v>
      </c>
      <c r="G19" s="191" t="s">
        <v>30</v>
      </c>
      <c r="H19" s="50" t="s">
        <v>306</v>
      </c>
      <c r="I19" s="50" t="s">
        <v>307</v>
      </c>
      <c r="J19" s="194">
        <v>46871</v>
      </c>
      <c r="K19" s="51">
        <v>4900</v>
      </c>
      <c r="L19" s="186">
        <v>0.89</v>
      </c>
      <c r="M19" s="187">
        <v>4361</v>
      </c>
      <c r="N19" s="51"/>
      <c r="O19" s="186"/>
      <c r="P19" s="186"/>
      <c r="Q19" s="186"/>
      <c r="R19" s="51">
        <f t="shared" si="0"/>
        <v>4900</v>
      </c>
      <c r="S19" s="186">
        <f t="shared" si="1"/>
        <v>0.89</v>
      </c>
      <c r="T19" s="186">
        <f t="shared" si="3"/>
        <v>4361</v>
      </c>
      <c r="U19" s="50">
        <v>4900</v>
      </c>
      <c r="V19" s="186">
        <f t="shared" si="4"/>
        <v>0.89</v>
      </c>
      <c r="W19" s="186">
        <f t="shared" si="5"/>
        <v>4361</v>
      </c>
      <c r="X19" s="51"/>
      <c r="Y19" s="188"/>
      <c r="Z19" s="188"/>
      <c r="AA19" s="188"/>
      <c r="AB19" s="189"/>
      <c r="AC19" s="188"/>
      <c r="AD19" s="188"/>
      <c r="AE19" s="189">
        <f t="shared" si="2"/>
        <v>0</v>
      </c>
      <c r="AF19" s="186">
        <f t="shared" si="6"/>
        <v>0.89</v>
      </c>
      <c r="AG19" s="186">
        <f t="shared" si="7"/>
        <v>0</v>
      </c>
    </row>
    <row r="20" spans="1:96" s="190" customFormat="1" ht="13.5" customHeight="1" x14ac:dyDescent="0.25">
      <c r="A20" s="50"/>
      <c r="B20" s="50"/>
      <c r="C20" s="184"/>
      <c r="D20" s="50"/>
      <c r="E20" s="50"/>
      <c r="F20" s="183" t="s">
        <v>284</v>
      </c>
      <c r="G20" s="191"/>
      <c r="H20" s="50"/>
      <c r="I20" s="50"/>
      <c r="J20" s="194"/>
      <c r="K20" s="51">
        <v>0</v>
      </c>
      <c r="L20" s="186">
        <v>0</v>
      </c>
      <c r="M20" s="187">
        <v>0</v>
      </c>
      <c r="N20" s="51"/>
      <c r="O20" s="186"/>
      <c r="P20" s="186"/>
      <c r="Q20" s="186"/>
      <c r="R20" s="51">
        <f t="shared" si="0"/>
        <v>0</v>
      </c>
      <c r="S20" s="186">
        <f t="shared" si="1"/>
        <v>0</v>
      </c>
      <c r="T20" s="186">
        <f t="shared" si="3"/>
        <v>0</v>
      </c>
      <c r="U20" s="50"/>
      <c r="V20" s="186">
        <f t="shared" si="4"/>
        <v>0</v>
      </c>
      <c r="W20" s="186">
        <f t="shared" si="5"/>
        <v>0</v>
      </c>
      <c r="X20" s="51"/>
      <c r="Y20" s="188"/>
      <c r="Z20" s="188"/>
      <c r="AA20" s="188"/>
      <c r="AB20" s="189"/>
      <c r="AC20" s="188"/>
      <c r="AD20" s="188"/>
      <c r="AE20" s="189">
        <f t="shared" si="2"/>
        <v>0</v>
      </c>
      <c r="AF20" s="186">
        <f t="shared" si="6"/>
        <v>0</v>
      </c>
      <c r="AG20" s="186">
        <f t="shared" si="7"/>
        <v>0</v>
      </c>
    </row>
    <row r="21" spans="1:96" s="190" customFormat="1" ht="18.75" customHeight="1" x14ac:dyDescent="0.25">
      <c r="A21" s="50"/>
      <c r="B21" s="50"/>
      <c r="C21" s="184"/>
      <c r="D21" s="50"/>
      <c r="E21" s="50">
        <v>14</v>
      </c>
      <c r="F21" s="196" t="s">
        <v>192</v>
      </c>
      <c r="G21" s="191" t="s">
        <v>24</v>
      </c>
      <c r="H21" s="50" t="s">
        <v>317</v>
      </c>
      <c r="I21" s="50" t="s">
        <v>318</v>
      </c>
      <c r="J21" s="194">
        <v>46748</v>
      </c>
      <c r="K21" s="51">
        <v>130</v>
      </c>
      <c r="L21" s="186">
        <v>43</v>
      </c>
      <c r="M21" s="187">
        <v>5590</v>
      </c>
      <c r="N21" s="51"/>
      <c r="O21" s="186"/>
      <c r="P21" s="186"/>
      <c r="Q21" s="186"/>
      <c r="R21" s="51">
        <f t="shared" si="0"/>
        <v>130</v>
      </c>
      <c r="S21" s="186">
        <f t="shared" si="1"/>
        <v>43</v>
      </c>
      <c r="T21" s="186">
        <f t="shared" si="3"/>
        <v>5590</v>
      </c>
      <c r="U21" s="50"/>
      <c r="V21" s="186">
        <f t="shared" si="4"/>
        <v>43</v>
      </c>
      <c r="W21" s="186">
        <f t="shared" si="5"/>
        <v>0</v>
      </c>
      <c r="X21" s="51"/>
      <c r="Y21" s="188"/>
      <c r="Z21" s="188"/>
      <c r="AA21" s="188"/>
      <c r="AB21" s="189"/>
      <c r="AC21" s="188"/>
      <c r="AD21" s="188"/>
      <c r="AE21" s="189">
        <f t="shared" si="2"/>
        <v>130</v>
      </c>
      <c r="AF21" s="186">
        <f t="shared" si="6"/>
        <v>43</v>
      </c>
      <c r="AG21" s="186">
        <f t="shared" si="7"/>
        <v>5590</v>
      </c>
    </row>
    <row r="22" spans="1:96" s="190" customFormat="1" ht="18.75" customHeight="1" x14ac:dyDescent="0.25">
      <c r="A22" s="50"/>
      <c r="B22" s="50"/>
      <c r="C22" s="184"/>
      <c r="D22" s="50"/>
      <c r="E22" s="50">
        <v>15</v>
      </c>
      <c r="F22" s="196" t="s">
        <v>65</v>
      </c>
      <c r="G22" s="197" t="s">
        <v>27</v>
      </c>
      <c r="H22" s="50" t="s">
        <v>321</v>
      </c>
      <c r="I22" s="50" t="s">
        <v>322</v>
      </c>
      <c r="J22" s="194">
        <v>46565</v>
      </c>
      <c r="K22" s="51">
        <v>0</v>
      </c>
      <c r="L22" s="186">
        <v>232.5</v>
      </c>
      <c r="M22" s="187">
        <v>0</v>
      </c>
      <c r="N22" s="51"/>
      <c r="O22" s="186"/>
      <c r="P22" s="186"/>
      <c r="Q22" s="186"/>
      <c r="R22" s="51">
        <f t="shared" si="0"/>
        <v>0</v>
      </c>
      <c r="S22" s="186">
        <f t="shared" si="1"/>
        <v>232.5</v>
      </c>
      <c r="T22" s="186">
        <f t="shared" si="3"/>
        <v>0</v>
      </c>
      <c r="U22" s="50"/>
      <c r="V22" s="186">
        <f t="shared" si="4"/>
        <v>232.5</v>
      </c>
      <c r="W22" s="186">
        <f t="shared" si="5"/>
        <v>0</v>
      </c>
      <c r="X22" s="51"/>
      <c r="Y22" s="188"/>
      <c r="Z22" s="188"/>
      <c r="AA22" s="188"/>
      <c r="AB22" s="189"/>
      <c r="AC22" s="188"/>
      <c r="AD22" s="188"/>
      <c r="AE22" s="189">
        <f t="shared" si="2"/>
        <v>0</v>
      </c>
      <c r="AF22" s="186">
        <f t="shared" si="6"/>
        <v>232.5</v>
      </c>
      <c r="AG22" s="186">
        <f t="shared" si="7"/>
        <v>0</v>
      </c>
    </row>
    <row r="23" spans="1:96" s="190" customFormat="1" ht="15" customHeight="1" x14ac:dyDescent="0.25">
      <c r="A23" s="50"/>
      <c r="B23" s="50"/>
      <c r="C23" s="184"/>
      <c r="D23" s="50"/>
      <c r="E23" s="50"/>
      <c r="F23" s="183" t="s">
        <v>351</v>
      </c>
      <c r="G23" s="191"/>
      <c r="H23" s="50"/>
      <c r="I23" s="50"/>
      <c r="J23" s="194"/>
      <c r="K23" s="51">
        <v>0</v>
      </c>
      <c r="L23" s="186">
        <v>0</v>
      </c>
      <c r="M23" s="187">
        <v>0</v>
      </c>
      <c r="N23" s="51"/>
      <c r="O23" s="186"/>
      <c r="P23" s="186"/>
      <c r="Q23" s="186"/>
      <c r="R23" s="51">
        <f t="shared" si="0"/>
        <v>0</v>
      </c>
      <c r="S23" s="186">
        <f t="shared" si="1"/>
        <v>0</v>
      </c>
      <c r="T23" s="186">
        <f t="shared" si="3"/>
        <v>0</v>
      </c>
      <c r="U23" s="50"/>
      <c r="V23" s="186">
        <f t="shared" si="4"/>
        <v>0</v>
      </c>
      <c r="W23" s="186">
        <f t="shared" si="5"/>
        <v>0</v>
      </c>
      <c r="X23" s="51"/>
      <c r="Y23" s="188"/>
      <c r="Z23" s="188"/>
      <c r="AA23" s="188"/>
      <c r="AB23" s="189"/>
      <c r="AC23" s="188"/>
      <c r="AD23" s="188"/>
      <c r="AE23" s="189">
        <f t="shared" si="2"/>
        <v>0</v>
      </c>
      <c r="AF23" s="186">
        <f t="shared" si="6"/>
        <v>0</v>
      </c>
      <c r="AG23" s="186">
        <f t="shared" si="7"/>
        <v>0</v>
      </c>
    </row>
    <row r="24" spans="1:96" s="190" customFormat="1" ht="22.5" customHeight="1" x14ac:dyDescent="0.25">
      <c r="A24" s="50"/>
      <c r="B24" s="50"/>
      <c r="C24" s="184"/>
      <c r="D24" s="50"/>
      <c r="E24" s="50">
        <v>16</v>
      </c>
      <c r="F24" s="196" t="s">
        <v>361</v>
      </c>
      <c r="G24" s="191" t="s">
        <v>362</v>
      </c>
      <c r="H24" s="50" t="s">
        <v>173</v>
      </c>
      <c r="I24" s="50">
        <v>679240201</v>
      </c>
      <c r="J24" s="194">
        <v>45715</v>
      </c>
      <c r="K24" s="51">
        <v>150</v>
      </c>
      <c r="L24" s="186">
        <v>29</v>
      </c>
      <c r="M24" s="187">
        <v>4350</v>
      </c>
      <c r="N24" s="51"/>
      <c r="O24" s="186"/>
      <c r="P24" s="186"/>
      <c r="Q24" s="186"/>
      <c r="R24" s="51">
        <f t="shared" si="0"/>
        <v>150</v>
      </c>
      <c r="S24" s="186">
        <f t="shared" si="1"/>
        <v>29</v>
      </c>
      <c r="T24" s="186">
        <f t="shared" si="3"/>
        <v>4350</v>
      </c>
      <c r="U24" s="50"/>
      <c r="V24" s="186">
        <f t="shared" si="4"/>
        <v>29</v>
      </c>
      <c r="W24" s="186">
        <f t="shared" si="5"/>
        <v>0</v>
      </c>
      <c r="X24" s="51"/>
      <c r="Y24" s="188"/>
      <c r="Z24" s="188"/>
      <c r="AA24" s="188"/>
      <c r="AB24" s="189"/>
      <c r="AC24" s="188"/>
      <c r="AD24" s="188"/>
      <c r="AE24" s="189">
        <f t="shared" si="2"/>
        <v>150</v>
      </c>
      <c r="AF24" s="186">
        <f t="shared" si="6"/>
        <v>29</v>
      </c>
      <c r="AG24" s="186">
        <f t="shared" si="7"/>
        <v>4350</v>
      </c>
    </row>
    <row r="25" spans="1:96" s="190" customFormat="1" ht="16.5" customHeight="1" x14ac:dyDescent="0.25">
      <c r="A25" s="50"/>
      <c r="B25" s="50"/>
      <c r="C25" s="184"/>
      <c r="D25" s="50"/>
      <c r="E25" s="50">
        <v>17</v>
      </c>
      <c r="F25" s="196" t="s">
        <v>387</v>
      </c>
      <c r="G25" s="191" t="s">
        <v>362</v>
      </c>
      <c r="H25" s="50" t="s">
        <v>91</v>
      </c>
      <c r="I25" s="50" t="s">
        <v>388</v>
      </c>
      <c r="J25" s="194">
        <v>46748</v>
      </c>
      <c r="K25" s="51">
        <v>50</v>
      </c>
      <c r="L25" s="186">
        <v>78</v>
      </c>
      <c r="M25" s="187">
        <v>3900</v>
      </c>
      <c r="N25" s="51"/>
      <c r="O25" s="186"/>
      <c r="P25" s="186"/>
      <c r="Q25" s="186"/>
      <c r="R25" s="51">
        <f t="shared" si="0"/>
        <v>50</v>
      </c>
      <c r="S25" s="186">
        <f t="shared" si="1"/>
        <v>78</v>
      </c>
      <c r="T25" s="186">
        <f t="shared" si="3"/>
        <v>3900</v>
      </c>
      <c r="U25" s="50"/>
      <c r="V25" s="186">
        <f t="shared" si="4"/>
        <v>78</v>
      </c>
      <c r="W25" s="186">
        <f t="shared" si="5"/>
        <v>0</v>
      </c>
      <c r="X25" s="51"/>
      <c r="Y25" s="188"/>
      <c r="Z25" s="188"/>
      <c r="AA25" s="188"/>
      <c r="AB25" s="189"/>
      <c r="AC25" s="188"/>
      <c r="AD25" s="188"/>
      <c r="AE25" s="189">
        <f t="shared" si="2"/>
        <v>50</v>
      </c>
      <c r="AF25" s="186">
        <f t="shared" si="6"/>
        <v>78</v>
      </c>
      <c r="AG25" s="186">
        <f t="shared" si="7"/>
        <v>3900</v>
      </c>
    </row>
    <row r="26" spans="1:96" s="190" customFormat="1" ht="15.75" customHeight="1" x14ac:dyDescent="0.25">
      <c r="A26" s="50"/>
      <c r="B26" s="50"/>
      <c r="C26" s="184"/>
      <c r="D26" s="50"/>
      <c r="E26" s="50">
        <v>18</v>
      </c>
      <c r="F26" s="196" t="s">
        <v>389</v>
      </c>
      <c r="G26" s="191" t="s">
        <v>362</v>
      </c>
      <c r="H26" s="50" t="s">
        <v>390</v>
      </c>
      <c r="I26" s="50" t="s">
        <v>391</v>
      </c>
      <c r="J26" s="194">
        <v>46382</v>
      </c>
      <c r="K26" s="51">
        <v>20</v>
      </c>
      <c r="L26" s="186">
        <v>450</v>
      </c>
      <c r="M26" s="187">
        <v>9000</v>
      </c>
      <c r="N26" s="51"/>
      <c r="O26" s="186"/>
      <c r="P26" s="186"/>
      <c r="Q26" s="186"/>
      <c r="R26" s="51">
        <f t="shared" si="0"/>
        <v>20</v>
      </c>
      <c r="S26" s="186">
        <f t="shared" si="1"/>
        <v>450</v>
      </c>
      <c r="T26" s="186">
        <f t="shared" si="3"/>
        <v>9000</v>
      </c>
      <c r="U26" s="50"/>
      <c r="V26" s="186">
        <f t="shared" si="4"/>
        <v>450</v>
      </c>
      <c r="W26" s="186">
        <f t="shared" si="5"/>
        <v>0</v>
      </c>
      <c r="X26" s="51"/>
      <c r="Y26" s="188"/>
      <c r="Z26" s="188"/>
      <c r="AA26" s="188"/>
      <c r="AB26" s="189"/>
      <c r="AC26" s="188"/>
      <c r="AD26" s="188"/>
      <c r="AE26" s="189">
        <f t="shared" si="2"/>
        <v>20</v>
      </c>
      <c r="AF26" s="186">
        <f t="shared" si="6"/>
        <v>450</v>
      </c>
      <c r="AG26" s="186">
        <f t="shared" si="7"/>
        <v>9000</v>
      </c>
    </row>
    <row r="27" spans="1:96" s="190" customFormat="1" ht="15.75" customHeight="1" x14ac:dyDescent="0.25">
      <c r="A27" s="184"/>
      <c r="B27" s="184">
        <f>SUM(B4:B5)</f>
        <v>193</v>
      </c>
      <c r="C27" s="184"/>
      <c r="D27" s="50"/>
      <c r="E27" s="50">
        <v>19</v>
      </c>
      <c r="F27" s="185" t="s">
        <v>395</v>
      </c>
      <c r="G27" s="50" t="s">
        <v>396</v>
      </c>
      <c r="H27" s="50" t="s">
        <v>397</v>
      </c>
      <c r="I27" s="51" t="s">
        <v>398</v>
      </c>
      <c r="J27" s="198">
        <v>46784</v>
      </c>
      <c r="K27" s="51">
        <v>126</v>
      </c>
      <c r="L27" s="186">
        <v>18</v>
      </c>
      <c r="M27" s="187">
        <v>2268</v>
      </c>
      <c r="N27" s="188"/>
      <c r="O27" s="186"/>
      <c r="P27" s="186"/>
      <c r="Q27" s="186"/>
      <c r="R27" s="51">
        <f t="shared" si="0"/>
        <v>126</v>
      </c>
      <c r="S27" s="186">
        <f t="shared" si="1"/>
        <v>18</v>
      </c>
      <c r="T27" s="186">
        <f t="shared" si="3"/>
        <v>2268</v>
      </c>
      <c r="U27" s="51">
        <v>20</v>
      </c>
      <c r="V27" s="186">
        <f t="shared" si="4"/>
        <v>18</v>
      </c>
      <c r="W27" s="186">
        <f t="shared" si="5"/>
        <v>360</v>
      </c>
      <c r="X27" s="188"/>
      <c r="Y27" s="188"/>
      <c r="Z27" s="188"/>
      <c r="AA27" s="188"/>
      <c r="AB27" s="188"/>
      <c r="AC27" s="188"/>
      <c r="AD27" s="188"/>
      <c r="AE27" s="189">
        <f t="shared" si="2"/>
        <v>106</v>
      </c>
      <c r="AF27" s="186">
        <f t="shared" si="6"/>
        <v>18</v>
      </c>
      <c r="AG27" s="186">
        <f t="shared" si="7"/>
        <v>1908</v>
      </c>
    </row>
    <row r="28" spans="1:96" s="190" customFormat="1" ht="15.75" customHeight="1" x14ac:dyDescent="0.25">
      <c r="A28" s="184"/>
      <c r="B28" s="184"/>
      <c r="C28" s="184"/>
      <c r="D28" s="51"/>
      <c r="E28" s="50">
        <v>20</v>
      </c>
      <c r="F28" s="185" t="s">
        <v>402</v>
      </c>
      <c r="G28" s="51" t="s">
        <v>362</v>
      </c>
      <c r="H28" s="50" t="s">
        <v>403</v>
      </c>
      <c r="I28" s="51" t="s">
        <v>404</v>
      </c>
      <c r="J28" s="199">
        <v>46692</v>
      </c>
      <c r="K28" s="51">
        <v>190</v>
      </c>
      <c r="L28" s="186">
        <v>24</v>
      </c>
      <c r="M28" s="187">
        <v>4560</v>
      </c>
      <c r="N28" s="51"/>
      <c r="O28" s="186"/>
      <c r="P28" s="186"/>
      <c r="Q28" s="186"/>
      <c r="R28" s="51">
        <f t="shared" si="0"/>
        <v>190</v>
      </c>
      <c r="S28" s="186">
        <f t="shared" si="1"/>
        <v>24</v>
      </c>
      <c r="T28" s="186">
        <f t="shared" si="3"/>
        <v>4560</v>
      </c>
      <c r="U28" s="51">
        <v>8</v>
      </c>
      <c r="V28" s="186">
        <f t="shared" si="4"/>
        <v>24</v>
      </c>
      <c r="W28" s="186">
        <f t="shared" si="5"/>
        <v>192</v>
      </c>
      <c r="X28" s="188"/>
      <c r="Y28" s="188"/>
      <c r="Z28" s="188"/>
      <c r="AA28" s="188"/>
      <c r="AB28" s="188"/>
      <c r="AC28" s="188"/>
      <c r="AD28" s="188"/>
      <c r="AE28" s="189">
        <f t="shared" si="2"/>
        <v>182</v>
      </c>
      <c r="AF28" s="186">
        <f t="shared" si="6"/>
        <v>24</v>
      </c>
      <c r="AG28" s="186">
        <f t="shared" si="7"/>
        <v>4368</v>
      </c>
    </row>
    <row r="29" spans="1:96" s="190" customFormat="1" ht="15.75" customHeight="1" x14ac:dyDescent="0.25">
      <c r="A29" s="184"/>
      <c r="B29" s="184"/>
      <c r="C29" s="184"/>
      <c r="D29" s="51"/>
      <c r="E29" s="50"/>
      <c r="F29" s="185"/>
      <c r="G29" s="51"/>
      <c r="H29" s="50"/>
      <c r="I29" s="51"/>
      <c r="J29" s="199"/>
      <c r="K29" s="51"/>
      <c r="L29" s="186"/>
      <c r="M29" s="187"/>
      <c r="N29" s="51"/>
      <c r="O29" s="186"/>
      <c r="P29" s="186"/>
      <c r="Q29" s="186"/>
      <c r="R29" s="51"/>
      <c r="S29" s="186"/>
      <c r="T29" s="186"/>
      <c r="U29" s="51"/>
      <c r="V29" s="186"/>
      <c r="W29" s="186"/>
      <c r="X29" s="188"/>
      <c r="Y29" s="188"/>
      <c r="Z29" s="188"/>
      <c r="AA29" s="188"/>
      <c r="AB29" s="188"/>
      <c r="AC29" s="188"/>
      <c r="AD29" s="188"/>
      <c r="AE29" s="189"/>
      <c r="AF29" s="186"/>
      <c r="AG29" s="186"/>
    </row>
    <row r="30" spans="1:96" s="190" customFormat="1" ht="15.75" customHeight="1" x14ac:dyDescent="0.25">
      <c r="A30" s="184"/>
      <c r="B30" s="184"/>
      <c r="C30" s="184"/>
      <c r="D30" s="51"/>
      <c r="E30" s="50"/>
      <c r="F30" s="185"/>
      <c r="G30" s="51"/>
      <c r="H30" s="50"/>
      <c r="I30" s="51"/>
      <c r="J30" s="199"/>
      <c r="K30" s="51"/>
      <c r="L30" s="186"/>
      <c r="M30" s="187"/>
      <c r="N30" s="51"/>
      <c r="O30" s="186"/>
      <c r="P30" s="186"/>
      <c r="Q30" s="186"/>
      <c r="R30" s="51"/>
      <c r="S30" s="186"/>
      <c r="T30" s="186"/>
      <c r="U30" s="51"/>
      <c r="V30" s="186"/>
      <c r="W30" s="186"/>
      <c r="X30" s="188"/>
      <c r="Y30" s="188"/>
      <c r="Z30" s="188"/>
      <c r="AA30" s="188"/>
      <c r="AB30" s="188"/>
      <c r="AC30" s="188"/>
      <c r="AD30" s="188"/>
      <c r="AE30" s="189"/>
      <c r="AF30" s="186"/>
      <c r="AG30" s="186"/>
    </row>
    <row r="31" spans="1:96" s="162" customFormat="1" ht="36.950000000000003" customHeight="1" x14ac:dyDescent="0.25">
      <c r="A31" s="152"/>
      <c r="B31" s="152"/>
      <c r="C31" s="152"/>
      <c r="D31" s="15"/>
      <c r="E31" s="15"/>
      <c r="F31" s="442" t="s">
        <v>688</v>
      </c>
      <c r="G31" s="443"/>
      <c r="H31" s="443"/>
      <c r="I31" s="443"/>
      <c r="J31" s="16"/>
      <c r="K31" s="441" t="s">
        <v>691</v>
      </c>
      <c r="L31" s="442"/>
      <c r="M31" s="442"/>
      <c r="N31" s="444" t="s">
        <v>2</v>
      </c>
      <c r="O31" s="442"/>
      <c r="P31" s="442"/>
      <c r="Q31" s="17"/>
      <c r="R31" s="445" t="s">
        <v>3</v>
      </c>
      <c r="S31" s="440"/>
      <c r="T31" s="440"/>
      <c r="U31" s="446" t="s">
        <v>4</v>
      </c>
      <c r="V31" s="440"/>
      <c r="W31" s="440"/>
      <c r="X31" s="447" t="s">
        <v>5</v>
      </c>
      <c r="Y31" s="447"/>
      <c r="Z31" s="447"/>
      <c r="AA31" s="229" t="s">
        <v>656</v>
      </c>
      <c r="AB31" s="439" t="s">
        <v>6</v>
      </c>
      <c r="AC31" s="440"/>
      <c r="AD31" s="440"/>
      <c r="AE31" s="441" t="s">
        <v>773</v>
      </c>
      <c r="AF31" s="442"/>
      <c r="AG31" s="442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</row>
    <row r="32" spans="1:96" s="167" customFormat="1" ht="30" customHeight="1" x14ac:dyDescent="0.25">
      <c r="A32" s="164"/>
      <c r="B32" s="164"/>
      <c r="C32" s="164"/>
      <c r="D32" s="20"/>
      <c r="E32" s="20"/>
      <c r="F32" s="21" t="s">
        <v>7</v>
      </c>
      <c r="G32" s="144" t="s">
        <v>8</v>
      </c>
      <c r="H32" s="23" t="s">
        <v>9</v>
      </c>
      <c r="I32" s="20" t="s">
        <v>10</v>
      </c>
      <c r="J32" s="24" t="s">
        <v>11</v>
      </c>
      <c r="K32" s="20" t="s">
        <v>12</v>
      </c>
      <c r="L32" s="25" t="s">
        <v>13</v>
      </c>
      <c r="M32" s="169" t="s">
        <v>14</v>
      </c>
      <c r="N32" s="20" t="s">
        <v>12</v>
      </c>
      <c r="O32" s="25" t="s">
        <v>13</v>
      </c>
      <c r="P32" s="25" t="s">
        <v>14</v>
      </c>
      <c r="Q32" s="25"/>
      <c r="R32" s="29" t="s">
        <v>12</v>
      </c>
      <c r="S32" s="30" t="s">
        <v>13</v>
      </c>
      <c r="T32" s="30" t="s">
        <v>14</v>
      </c>
      <c r="U32" s="29" t="s">
        <v>12</v>
      </c>
      <c r="V32" s="384" t="s">
        <v>13</v>
      </c>
      <c r="W32" s="30" t="s">
        <v>14</v>
      </c>
      <c r="X32" s="31" t="s">
        <v>12</v>
      </c>
      <c r="Y32" s="31" t="s">
        <v>13</v>
      </c>
      <c r="Z32" s="31" t="s">
        <v>14</v>
      </c>
      <c r="AA32" s="31"/>
      <c r="AB32" s="32" t="s">
        <v>12</v>
      </c>
      <c r="AC32" s="31" t="s">
        <v>13</v>
      </c>
      <c r="AD32" s="31" t="s">
        <v>14</v>
      </c>
      <c r="AE32" s="29" t="s">
        <v>12</v>
      </c>
      <c r="AF32" s="30" t="s">
        <v>13</v>
      </c>
      <c r="AG32" s="30" t="s">
        <v>14</v>
      </c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</row>
    <row r="33" spans="1:33" s="190" customFormat="1" ht="15.75" customHeight="1" x14ac:dyDescent="0.25">
      <c r="A33" s="184"/>
      <c r="B33" s="184"/>
      <c r="C33" s="184"/>
      <c r="D33" s="51"/>
      <c r="E33" s="50">
        <v>21</v>
      </c>
      <c r="F33" s="185" t="s">
        <v>405</v>
      </c>
      <c r="G33" s="51" t="s">
        <v>362</v>
      </c>
      <c r="H33" s="50" t="s">
        <v>406</v>
      </c>
      <c r="I33" s="51">
        <v>230710</v>
      </c>
      <c r="J33" s="199">
        <v>46204</v>
      </c>
      <c r="K33" s="51">
        <v>10</v>
      </c>
      <c r="L33" s="186">
        <v>94</v>
      </c>
      <c r="M33" s="187">
        <v>940</v>
      </c>
      <c r="N33" s="51"/>
      <c r="O33" s="186"/>
      <c r="P33" s="186"/>
      <c r="Q33" s="186"/>
      <c r="R33" s="51">
        <f t="shared" ref="R33:R58" si="8">K33+N33</f>
        <v>10</v>
      </c>
      <c r="S33" s="186">
        <f t="shared" ref="S33:S58" si="9">L33</f>
        <v>94</v>
      </c>
      <c r="T33" s="186">
        <f t="shared" si="3"/>
        <v>940</v>
      </c>
      <c r="U33" s="51">
        <v>10</v>
      </c>
      <c r="V33" s="186">
        <f t="shared" si="4"/>
        <v>94</v>
      </c>
      <c r="W33" s="186">
        <f t="shared" si="5"/>
        <v>940</v>
      </c>
      <c r="X33" s="188"/>
      <c r="Y33" s="188"/>
      <c r="Z33" s="188"/>
      <c r="AA33" s="188"/>
      <c r="AB33" s="188"/>
      <c r="AC33" s="188"/>
      <c r="AD33" s="188"/>
      <c r="AE33" s="189">
        <f t="shared" ref="AE33:AE58" si="10">R33-(U33+X33+AB33)</f>
        <v>0</v>
      </c>
      <c r="AF33" s="186">
        <f t="shared" si="6"/>
        <v>94</v>
      </c>
      <c r="AG33" s="186">
        <f t="shared" si="7"/>
        <v>0</v>
      </c>
    </row>
    <row r="34" spans="1:33" s="190" customFormat="1" ht="15.75" customHeight="1" x14ac:dyDescent="0.25">
      <c r="A34" s="184"/>
      <c r="B34" s="184"/>
      <c r="C34" s="184"/>
      <c r="D34" s="51"/>
      <c r="E34" s="50">
        <v>22</v>
      </c>
      <c r="F34" s="185" t="s">
        <v>410</v>
      </c>
      <c r="G34" s="51" t="s">
        <v>408</v>
      </c>
      <c r="H34" s="50" t="s">
        <v>315</v>
      </c>
      <c r="I34" s="51" t="s">
        <v>411</v>
      </c>
      <c r="J34" s="199">
        <v>46692</v>
      </c>
      <c r="K34" s="51">
        <v>1</v>
      </c>
      <c r="L34" s="186">
        <v>22</v>
      </c>
      <c r="M34" s="187">
        <v>22</v>
      </c>
      <c r="N34" s="51"/>
      <c r="O34" s="186"/>
      <c r="P34" s="186"/>
      <c r="Q34" s="186"/>
      <c r="R34" s="51">
        <f t="shared" si="8"/>
        <v>1</v>
      </c>
      <c r="S34" s="186">
        <f t="shared" si="9"/>
        <v>22</v>
      </c>
      <c r="T34" s="186">
        <f t="shared" si="3"/>
        <v>22</v>
      </c>
      <c r="U34" s="51"/>
      <c r="V34" s="186">
        <f t="shared" si="4"/>
        <v>22</v>
      </c>
      <c r="W34" s="186">
        <f t="shared" si="5"/>
        <v>0</v>
      </c>
      <c r="X34" s="188"/>
      <c r="Y34" s="188"/>
      <c r="Z34" s="188"/>
      <c r="AA34" s="188"/>
      <c r="AB34" s="188"/>
      <c r="AC34" s="188"/>
      <c r="AD34" s="188"/>
      <c r="AE34" s="189">
        <f t="shared" si="10"/>
        <v>1</v>
      </c>
      <c r="AF34" s="186">
        <f t="shared" si="6"/>
        <v>22</v>
      </c>
      <c r="AG34" s="186">
        <f t="shared" si="7"/>
        <v>22</v>
      </c>
    </row>
    <row r="35" spans="1:33" s="190" customFormat="1" ht="15.75" customHeight="1" x14ac:dyDescent="0.25">
      <c r="A35" s="184"/>
      <c r="B35" s="184"/>
      <c r="C35" s="184"/>
      <c r="D35" s="51"/>
      <c r="E35" s="50">
        <v>23</v>
      </c>
      <c r="F35" s="185" t="s">
        <v>414</v>
      </c>
      <c r="G35" s="51" t="s">
        <v>408</v>
      </c>
      <c r="H35" s="50" t="s">
        <v>270</v>
      </c>
      <c r="I35" s="51">
        <v>30457</v>
      </c>
      <c r="J35" s="199">
        <v>46419</v>
      </c>
      <c r="K35" s="51">
        <v>20</v>
      </c>
      <c r="L35" s="186">
        <v>280</v>
      </c>
      <c r="M35" s="187">
        <v>5600</v>
      </c>
      <c r="N35" s="51"/>
      <c r="O35" s="186"/>
      <c r="P35" s="186"/>
      <c r="Q35" s="186"/>
      <c r="R35" s="51">
        <f t="shared" si="8"/>
        <v>20</v>
      </c>
      <c r="S35" s="186">
        <f t="shared" si="9"/>
        <v>280</v>
      </c>
      <c r="T35" s="186">
        <f t="shared" si="3"/>
        <v>5600</v>
      </c>
      <c r="U35" s="51">
        <v>20</v>
      </c>
      <c r="V35" s="186">
        <f t="shared" si="4"/>
        <v>280</v>
      </c>
      <c r="W35" s="186">
        <f t="shared" si="5"/>
        <v>5600</v>
      </c>
      <c r="X35" s="188"/>
      <c r="Y35" s="188"/>
      <c r="Z35" s="188"/>
      <c r="AA35" s="188"/>
      <c r="AB35" s="188"/>
      <c r="AC35" s="188"/>
      <c r="AD35" s="188"/>
      <c r="AE35" s="189">
        <f t="shared" si="10"/>
        <v>0</v>
      </c>
      <c r="AF35" s="186">
        <f t="shared" si="6"/>
        <v>280</v>
      </c>
      <c r="AG35" s="186">
        <f t="shared" si="7"/>
        <v>0</v>
      </c>
    </row>
    <row r="36" spans="1:33" s="190" customFormat="1" ht="22.5" customHeight="1" x14ac:dyDescent="0.25">
      <c r="A36" s="184"/>
      <c r="B36" s="184"/>
      <c r="C36" s="184"/>
      <c r="D36" s="51"/>
      <c r="E36" s="50">
        <v>24</v>
      </c>
      <c r="F36" s="185" t="s">
        <v>422</v>
      </c>
      <c r="G36" s="51" t="s">
        <v>362</v>
      </c>
      <c r="H36" s="50" t="s">
        <v>423</v>
      </c>
      <c r="I36" s="51">
        <v>2410147</v>
      </c>
      <c r="J36" s="199">
        <v>46661</v>
      </c>
      <c r="K36" s="51">
        <v>120</v>
      </c>
      <c r="L36" s="186">
        <v>42</v>
      </c>
      <c r="M36" s="187">
        <v>5040</v>
      </c>
      <c r="N36" s="51"/>
      <c r="O36" s="186"/>
      <c r="P36" s="186"/>
      <c r="Q36" s="186"/>
      <c r="R36" s="51">
        <f t="shared" si="8"/>
        <v>120</v>
      </c>
      <c r="S36" s="186">
        <f t="shared" si="9"/>
        <v>42</v>
      </c>
      <c r="T36" s="186">
        <f t="shared" si="3"/>
        <v>5040</v>
      </c>
      <c r="U36" s="51">
        <v>50</v>
      </c>
      <c r="V36" s="186">
        <f t="shared" si="4"/>
        <v>42</v>
      </c>
      <c r="W36" s="186">
        <f t="shared" si="5"/>
        <v>2100</v>
      </c>
      <c r="X36" s="188"/>
      <c r="Y36" s="188"/>
      <c r="Z36" s="188"/>
      <c r="AA36" s="188"/>
      <c r="AB36" s="188"/>
      <c r="AC36" s="188"/>
      <c r="AD36" s="188"/>
      <c r="AE36" s="189">
        <f t="shared" si="10"/>
        <v>70</v>
      </c>
      <c r="AF36" s="186">
        <f t="shared" si="6"/>
        <v>42</v>
      </c>
      <c r="AG36" s="186">
        <f t="shared" si="7"/>
        <v>2940</v>
      </c>
    </row>
    <row r="37" spans="1:33" s="190" customFormat="1" ht="15.75" customHeight="1" x14ac:dyDescent="0.25">
      <c r="A37" s="184"/>
      <c r="B37" s="184"/>
      <c r="C37" s="184"/>
      <c r="D37" s="51"/>
      <c r="E37" s="50">
        <v>25</v>
      </c>
      <c r="F37" s="185" t="s">
        <v>281</v>
      </c>
      <c r="G37" s="51" t="s">
        <v>432</v>
      </c>
      <c r="H37" s="50" t="s">
        <v>306</v>
      </c>
      <c r="I37" s="51" t="s">
        <v>433</v>
      </c>
      <c r="J37" s="199">
        <v>46905</v>
      </c>
      <c r="K37" s="51">
        <v>9973</v>
      </c>
      <c r="L37" s="186">
        <v>0.8</v>
      </c>
      <c r="M37" s="187">
        <v>7978.4000000000005</v>
      </c>
      <c r="N37" s="51"/>
      <c r="O37" s="186"/>
      <c r="P37" s="186"/>
      <c r="Q37" s="186"/>
      <c r="R37" s="51">
        <f t="shared" si="8"/>
        <v>9973</v>
      </c>
      <c r="S37" s="186">
        <f t="shared" si="9"/>
        <v>0.8</v>
      </c>
      <c r="T37" s="186">
        <f t="shared" si="3"/>
        <v>7978.4000000000005</v>
      </c>
      <c r="U37" s="51">
        <v>9973</v>
      </c>
      <c r="V37" s="186">
        <f t="shared" si="4"/>
        <v>0.8</v>
      </c>
      <c r="W37" s="186">
        <f t="shared" si="5"/>
        <v>7978.4000000000005</v>
      </c>
      <c r="X37" s="188"/>
      <c r="Y37" s="188"/>
      <c r="Z37" s="188"/>
      <c r="AA37" s="188"/>
      <c r="AB37" s="188"/>
      <c r="AC37" s="188"/>
      <c r="AD37" s="188"/>
      <c r="AE37" s="189">
        <f t="shared" si="10"/>
        <v>0</v>
      </c>
      <c r="AF37" s="186">
        <f t="shared" si="6"/>
        <v>0.8</v>
      </c>
      <c r="AG37" s="186">
        <f t="shared" si="7"/>
        <v>0</v>
      </c>
    </row>
    <row r="38" spans="1:33" s="190" customFormat="1" ht="15.75" customHeight="1" x14ac:dyDescent="0.25">
      <c r="A38" s="184"/>
      <c r="B38" s="184"/>
      <c r="C38" s="184"/>
      <c r="D38" s="51"/>
      <c r="E38" s="50">
        <v>26</v>
      </c>
      <c r="F38" s="185" t="s">
        <v>436</v>
      </c>
      <c r="G38" s="51" t="s">
        <v>362</v>
      </c>
      <c r="H38" s="50" t="s">
        <v>50</v>
      </c>
      <c r="I38" s="51">
        <v>240146</v>
      </c>
      <c r="J38" s="199">
        <v>46388</v>
      </c>
      <c r="K38" s="51">
        <v>50</v>
      </c>
      <c r="L38" s="186">
        <v>125</v>
      </c>
      <c r="M38" s="187">
        <v>6250</v>
      </c>
      <c r="N38" s="51"/>
      <c r="O38" s="186"/>
      <c r="P38" s="186"/>
      <c r="Q38" s="186"/>
      <c r="R38" s="51">
        <f t="shared" si="8"/>
        <v>50</v>
      </c>
      <c r="S38" s="186">
        <f t="shared" si="9"/>
        <v>125</v>
      </c>
      <c r="T38" s="186">
        <f t="shared" si="3"/>
        <v>6250</v>
      </c>
      <c r="U38" s="51">
        <v>20</v>
      </c>
      <c r="V38" s="186">
        <f t="shared" si="4"/>
        <v>125</v>
      </c>
      <c r="W38" s="186">
        <f t="shared" si="5"/>
        <v>2500</v>
      </c>
      <c r="X38" s="188"/>
      <c r="Y38" s="188"/>
      <c r="Z38" s="188"/>
      <c r="AA38" s="188"/>
      <c r="AB38" s="188"/>
      <c r="AC38" s="188"/>
      <c r="AD38" s="188"/>
      <c r="AE38" s="189">
        <f t="shared" si="10"/>
        <v>30</v>
      </c>
      <c r="AF38" s="186">
        <f t="shared" si="6"/>
        <v>125</v>
      </c>
      <c r="AG38" s="186">
        <f t="shared" si="7"/>
        <v>3750</v>
      </c>
    </row>
    <row r="39" spans="1:33" s="190" customFormat="1" ht="15.75" customHeight="1" x14ac:dyDescent="0.25">
      <c r="A39" s="184"/>
      <c r="B39" s="184"/>
      <c r="C39" s="184"/>
      <c r="D39" s="51"/>
      <c r="E39" s="50">
        <v>27</v>
      </c>
      <c r="F39" s="185" t="s">
        <v>437</v>
      </c>
      <c r="G39" s="51" t="s">
        <v>438</v>
      </c>
      <c r="H39" s="50" t="s">
        <v>81</v>
      </c>
      <c r="I39" s="51" t="s">
        <v>439</v>
      </c>
      <c r="J39" s="199">
        <v>46844</v>
      </c>
      <c r="K39" s="51">
        <v>30</v>
      </c>
      <c r="L39" s="186">
        <v>165</v>
      </c>
      <c r="M39" s="187">
        <v>4950</v>
      </c>
      <c r="N39" s="51"/>
      <c r="O39" s="186"/>
      <c r="P39" s="186"/>
      <c r="Q39" s="186"/>
      <c r="R39" s="51">
        <f t="shared" si="8"/>
        <v>30</v>
      </c>
      <c r="S39" s="186">
        <f t="shared" si="9"/>
        <v>165</v>
      </c>
      <c r="T39" s="186">
        <f t="shared" si="3"/>
        <v>4950</v>
      </c>
      <c r="U39" s="51"/>
      <c r="V39" s="186">
        <f t="shared" si="4"/>
        <v>165</v>
      </c>
      <c r="W39" s="186">
        <f t="shared" si="5"/>
        <v>0</v>
      </c>
      <c r="X39" s="188"/>
      <c r="Y39" s="188"/>
      <c r="Z39" s="188"/>
      <c r="AA39" s="188"/>
      <c r="AB39" s="188"/>
      <c r="AC39" s="188"/>
      <c r="AD39" s="188"/>
      <c r="AE39" s="189">
        <f t="shared" si="10"/>
        <v>30</v>
      </c>
      <c r="AF39" s="186">
        <f t="shared" si="6"/>
        <v>165</v>
      </c>
      <c r="AG39" s="186">
        <f t="shared" si="7"/>
        <v>4950</v>
      </c>
    </row>
    <row r="40" spans="1:33" s="190" customFormat="1" ht="15.75" customHeight="1" x14ac:dyDescent="0.25">
      <c r="A40" s="184"/>
      <c r="B40" s="184"/>
      <c r="C40" s="184"/>
      <c r="D40" s="51"/>
      <c r="E40" s="50">
        <v>28</v>
      </c>
      <c r="F40" s="185" t="s">
        <v>440</v>
      </c>
      <c r="G40" s="51" t="s">
        <v>441</v>
      </c>
      <c r="H40" s="50" t="s">
        <v>442</v>
      </c>
      <c r="I40" s="51" t="s">
        <v>443</v>
      </c>
      <c r="J40" s="200">
        <v>46018</v>
      </c>
      <c r="K40" s="51">
        <v>2</v>
      </c>
      <c r="L40" s="186">
        <v>760</v>
      </c>
      <c r="M40" s="187">
        <v>1520</v>
      </c>
      <c r="N40" s="51"/>
      <c r="O40" s="186"/>
      <c r="P40" s="186"/>
      <c r="Q40" s="186"/>
      <c r="R40" s="51">
        <f t="shared" si="8"/>
        <v>2</v>
      </c>
      <c r="S40" s="186">
        <f t="shared" si="9"/>
        <v>760</v>
      </c>
      <c r="T40" s="186">
        <f t="shared" si="3"/>
        <v>1520</v>
      </c>
      <c r="U40" s="51">
        <v>1</v>
      </c>
      <c r="V40" s="186">
        <f t="shared" si="4"/>
        <v>760</v>
      </c>
      <c r="W40" s="186">
        <f t="shared" si="5"/>
        <v>760</v>
      </c>
      <c r="X40" s="188"/>
      <c r="Y40" s="188"/>
      <c r="Z40" s="188"/>
      <c r="AA40" s="188"/>
      <c r="AB40" s="188"/>
      <c r="AC40" s="188"/>
      <c r="AD40" s="188"/>
      <c r="AE40" s="189">
        <f t="shared" si="10"/>
        <v>1</v>
      </c>
      <c r="AF40" s="186">
        <f t="shared" si="6"/>
        <v>760</v>
      </c>
      <c r="AG40" s="186">
        <f t="shared" si="7"/>
        <v>760</v>
      </c>
    </row>
    <row r="41" spans="1:33" s="190" customFormat="1" ht="15.75" customHeight="1" x14ac:dyDescent="0.25">
      <c r="A41" s="184"/>
      <c r="B41" s="184"/>
      <c r="C41" s="184"/>
      <c r="D41" s="51"/>
      <c r="E41" s="50">
        <v>29</v>
      </c>
      <c r="F41" s="185" t="s">
        <v>444</v>
      </c>
      <c r="G41" s="51" t="s">
        <v>441</v>
      </c>
      <c r="H41" s="50" t="s">
        <v>445</v>
      </c>
      <c r="I41" s="51" t="s">
        <v>446</v>
      </c>
      <c r="J41" s="199">
        <v>46753</v>
      </c>
      <c r="K41" s="51">
        <v>2</v>
      </c>
      <c r="L41" s="186">
        <v>58</v>
      </c>
      <c r="M41" s="187">
        <v>116</v>
      </c>
      <c r="N41" s="51"/>
      <c r="O41" s="186"/>
      <c r="P41" s="186"/>
      <c r="Q41" s="186"/>
      <c r="R41" s="51">
        <f t="shared" si="8"/>
        <v>2</v>
      </c>
      <c r="S41" s="186">
        <f t="shared" si="9"/>
        <v>58</v>
      </c>
      <c r="T41" s="186">
        <f t="shared" si="3"/>
        <v>116</v>
      </c>
      <c r="U41" s="51"/>
      <c r="V41" s="186">
        <f t="shared" si="4"/>
        <v>58</v>
      </c>
      <c r="W41" s="186">
        <f t="shared" si="5"/>
        <v>0</v>
      </c>
      <c r="X41" s="188"/>
      <c r="Y41" s="188"/>
      <c r="Z41" s="188"/>
      <c r="AA41" s="188"/>
      <c r="AB41" s="188"/>
      <c r="AC41" s="188"/>
      <c r="AD41" s="188"/>
      <c r="AE41" s="189">
        <f t="shared" si="10"/>
        <v>2</v>
      </c>
      <c r="AF41" s="186">
        <f t="shared" si="6"/>
        <v>58</v>
      </c>
      <c r="AG41" s="186">
        <f t="shared" si="7"/>
        <v>116</v>
      </c>
    </row>
    <row r="42" spans="1:33" s="190" customFormat="1" ht="16.5" customHeight="1" x14ac:dyDescent="0.25">
      <c r="A42" s="50"/>
      <c r="B42" s="50"/>
      <c r="C42" s="184"/>
      <c r="D42" s="50"/>
      <c r="E42" s="50"/>
      <c r="F42" s="183" t="s">
        <v>449</v>
      </c>
      <c r="G42" s="191"/>
      <c r="H42" s="50"/>
      <c r="I42" s="50"/>
      <c r="J42" s="194"/>
      <c r="K42" s="51">
        <v>0</v>
      </c>
      <c r="L42" s="186">
        <v>0</v>
      </c>
      <c r="M42" s="187">
        <v>0</v>
      </c>
      <c r="N42" s="51"/>
      <c r="O42" s="186"/>
      <c r="P42" s="186"/>
      <c r="Q42" s="186"/>
      <c r="R42" s="51">
        <f t="shared" si="8"/>
        <v>0</v>
      </c>
      <c r="S42" s="186">
        <f t="shared" si="9"/>
        <v>0</v>
      </c>
      <c r="T42" s="186">
        <f t="shared" si="3"/>
        <v>0</v>
      </c>
      <c r="U42" s="50"/>
      <c r="V42" s="186">
        <f t="shared" si="4"/>
        <v>0</v>
      </c>
      <c r="W42" s="186">
        <f t="shared" si="5"/>
        <v>0</v>
      </c>
      <c r="X42" s="51"/>
      <c r="Y42" s="188"/>
      <c r="Z42" s="188"/>
      <c r="AA42" s="188"/>
      <c r="AB42" s="189"/>
      <c r="AC42" s="188"/>
      <c r="AD42" s="188"/>
      <c r="AE42" s="189">
        <f t="shared" si="10"/>
        <v>0</v>
      </c>
      <c r="AF42" s="186">
        <f t="shared" si="6"/>
        <v>0</v>
      </c>
      <c r="AG42" s="186">
        <f t="shared" si="7"/>
        <v>0</v>
      </c>
    </row>
    <row r="43" spans="1:33" s="190" customFormat="1" ht="22.5" customHeight="1" x14ac:dyDescent="0.25">
      <c r="A43" s="184"/>
      <c r="B43" s="184"/>
      <c r="C43" s="184"/>
      <c r="D43" s="51"/>
      <c r="E43" s="51">
        <v>30</v>
      </c>
      <c r="F43" s="185" t="s">
        <v>153</v>
      </c>
      <c r="G43" s="50" t="s">
        <v>27</v>
      </c>
      <c r="H43" s="50" t="s">
        <v>450</v>
      </c>
      <c r="I43" s="51"/>
      <c r="J43" s="194">
        <v>45835</v>
      </c>
      <c r="K43" s="51">
        <v>505</v>
      </c>
      <c r="L43" s="186">
        <v>98</v>
      </c>
      <c r="M43" s="187">
        <v>49490</v>
      </c>
      <c r="N43" s="51"/>
      <c r="O43" s="186"/>
      <c r="P43" s="186"/>
      <c r="Q43" s="186"/>
      <c r="R43" s="51">
        <f t="shared" si="8"/>
        <v>505</v>
      </c>
      <c r="S43" s="186">
        <f t="shared" si="9"/>
        <v>98</v>
      </c>
      <c r="T43" s="186">
        <f t="shared" si="3"/>
        <v>49490</v>
      </c>
      <c r="U43" s="51">
        <v>30</v>
      </c>
      <c r="V43" s="186">
        <f t="shared" si="4"/>
        <v>98</v>
      </c>
      <c r="W43" s="186">
        <f t="shared" si="5"/>
        <v>2940</v>
      </c>
      <c r="X43" s="188"/>
      <c r="Y43" s="188"/>
      <c r="Z43" s="188"/>
      <c r="AA43" s="188"/>
      <c r="AB43" s="188"/>
      <c r="AC43" s="188"/>
      <c r="AD43" s="188"/>
      <c r="AE43" s="189">
        <f t="shared" si="10"/>
        <v>475</v>
      </c>
      <c r="AF43" s="186">
        <f t="shared" si="6"/>
        <v>98</v>
      </c>
      <c r="AG43" s="186">
        <f t="shared" si="7"/>
        <v>46550</v>
      </c>
    </row>
    <row r="44" spans="1:33" s="190" customFormat="1" ht="22.5" customHeight="1" x14ac:dyDescent="0.25">
      <c r="A44" s="184"/>
      <c r="B44" s="184"/>
      <c r="C44" s="184"/>
      <c r="D44" s="51"/>
      <c r="E44" s="51">
        <v>31</v>
      </c>
      <c r="F44" s="185" t="s">
        <v>451</v>
      </c>
      <c r="G44" s="50" t="s">
        <v>263</v>
      </c>
      <c r="H44" s="50" t="s">
        <v>259</v>
      </c>
      <c r="I44" s="50" t="s">
        <v>452</v>
      </c>
      <c r="J44" s="194">
        <v>45927</v>
      </c>
      <c r="K44" s="51">
        <v>69</v>
      </c>
      <c r="L44" s="186">
        <v>1595</v>
      </c>
      <c r="M44" s="187">
        <v>110055</v>
      </c>
      <c r="N44" s="51"/>
      <c r="O44" s="186"/>
      <c r="P44" s="186"/>
      <c r="Q44" s="186"/>
      <c r="R44" s="51">
        <f t="shared" si="8"/>
        <v>69</v>
      </c>
      <c r="S44" s="186">
        <f t="shared" si="9"/>
        <v>1595</v>
      </c>
      <c r="T44" s="186">
        <f t="shared" si="3"/>
        <v>110055</v>
      </c>
      <c r="U44" s="51">
        <v>26</v>
      </c>
      <c r="V44" s="186">
        <f t="shared" si="4"/>
        <v>1595</v>
      </c>
      <c r="W44" s="186">
        <f t="shared" si="5"/>
        <v>41470</v>
      </c>
      <c r="X44" s="188"/>
      <c r="Y44" s="188"/>
      <c r="Z44" s="188"/>
      <c r="AA44" s="188"/>
      <c r="AB44" s="188"/>
      <c r="AC44" s="188"/>
      <c r="AD44" s="188"/>
      <c r="AE44" s="189">
        <f t="shared" si="10"/>
        <v>43</v>
      </c>
      <c r="AF44" s="186">
        <f t="shared" si="6"/>
        <v>1595</v>
      </c>
      <c r="AG44" s="186">
        <f t="shared" si="7"/>
        <v>68585</v>
      </c>
    </row>
    <row r="45" spans="1:33" s="190" customFormat="1" ht="15" customHeight="1" x14ac:dyDescent="0.25">
      <c r="A45" s="50"/>
      <c r="B45" s="50"/>
      <c r="C45" s="184"/>
      <c r="D45" s="50"/>
      <c r="E45" s="184"/>
      <c r="F45" s="183" t="s">
        <v>453</v>
      </c>
      <c r="G45" s="191"/>
      <c r="H45" s="50"/>
      <c r="I45" s="50"/>
      <c r="J45" s="194"/>
      <c r="K45" s="51">
        <v>0</v>
      </c>
      <c r="L45" s="186">
        <v>0</v>
      </c>
      <c r="M45" s="187">
        <v>0</v>
      </c>
      <c r="N45" s="51"/>
      <c r="O45" s="186"/>
      <c r="P45" s="186"/>
      <c r="Q45" s="186"/>
      <c r="R45" s="51">
        <f t="shared" si="8"/>
        <v>0</v>
      </c>
      <c r="S45" s="186">
        <f t="shared" si="9"/>
        <v>0</v>
      </c>
      <c r="T45" s="186">
        <f t="shared" si="3"/>
        <v>0</v>
      </c>
      <c r="U45" s="50"/>
      <c r="V45" s="186">
        <f t="shared" si="4"/>
        <v>0</v>
      </c>
      <c r="W45" s="186">
        <f t="shared" si="5"/>
        <v>0</v>
      </c>
      <c r="X45" s="51"/>
      <c r="Y45" s="188"/>
      <c r="Z45" s="188"/>
      <c r="AA45" s="188"/>
      <c r="AB45" s="189"/>
      <c r="AC45" s="188"/>
      <c r="AD45" s="188"/>
      <c r="AE45" s="189">
        <f t="shared" si="10"/>
        <v>0</v>
      </c>
      <c r="AF45" s="186">
        <f t="shared" si="6"/>
        <v>0</v>
      </c>
      <c r="AG45" s="186">
        <f t="shared" si="7"/>
        <v>0</v>
      </c>
    </row>
    <row r="46" spans="1:33" s="190" customFormat="1" ht="22.5" customHeight="1" x14ac:dyDescent="0.25">
      <c r="A46" s="184"/>
      <c r="B46" s="184"/>
      <c r="C46" s="184"/>
      <c r="D46" s="51"/>
      <c r="E46" s="50">
        <v>32</v>
      </c>
      <c r="F46" s="185" t="s">
        <v>454</v>
      </c>
      <c r="G46" s="50" t="s">
        <v>448</v>
      </c>
      <c r="H46" s="50" t="s">
        <v>50</v>
      </c>
      <c r="I46" s="50">
        <v>182128</v>
      </c>
      <c r="J46" s="194">
        <v>47147</v>
      </c>
      <c r="K46" s="51">
        <v>295</v>
      </c>
      <c r="L46" s="186">
        <v>150</v>
      </c>
      <c r="M46" s="187">
        <v>44250</v>
      </c>
      <c r="N46" s="50"/>
      <c r="O46" s="186"/>
      <c r="P46" s="186"/>
      <c r="Q46" s="186"/>
      <c r="R46" s="51">
        <f t="shared" si="8"/>
        <v>295</v>
      </c>
      <c r="S46" s="186">
        <f t="shared" si="9"/>
        <v>150</v>
      </c>
      <c r="T46" s="186">
        <f t="shared" si="3"/>
        <v>44250</v>
      </c>
      <c r="U46" s="51">
        <v>15</v>
      </c>
      <c r="V46" s="186">
        <f t="shared" si="4"/>
        <v>150</v>
      </c>
      <c r="W46" s="186">
        <f t="shared" si="5"/>
        <v>2250</v>
      </c>
      <c r="X46" s="188"/>
      <c r="Y46" s="188"/>
      <c r="Z46" s="188"/>
      <c r="AA46" s="188"/>
      <c r="AB46" s="188"/>
      <c r="AC46" s="188"/>
      <c r="AD46" s="188"/>
      <c r="AE46" s="189">
        <f t="shared" si="10"/>
        <v>280</v>
      </c>
      <c r="AF46" s="186">
        <f t="shared" si="6"/>
        <v>150</v>
      </c>
      <c r="AG46" s="186">
        <f t="shared" si="7"/>
        <v>42000</v>
      </c>
    </row>
    <row r="47" spans="1:33" s="190" customFormat="1" ht="17.25" customHeight="1" x14ac:dyDescent="0.25">
      <c r="A47" s="50"/>
      <c r="B47" s="50"/>
      <c r="C47" s="184"/>
      <c r="D47" s="50"/>
      <c r="E47" s="50"/>
      <c r="F47" s="183" t="s">
        <v>474</v>
      </c>
      <c r="G47" s="191"/>
      <c r="H47" s="50"/>
      <c r="I47" s="50"/>
      <c r="J47" s="194"/>
      <c r="K47" s="51">
        <v>0</v>
      </c>
      <c r="L47" s="186">
        <v>0</v>
      </c>
      <c r="M47" s="187">
        <v>0</v>
      </c>
      <c r="N47" s="51"/>
      <c r="O47" s="186"/>
      <c r="P47" s="186"/>
      <c r="Q47" s="186"/>
      <c r="R47" s="51">
        <f t="shared" si="8"/>
        <v>0</v>
      </c>
      <c r="S47" s="186">
        <f t="shared" si="9"/>
        <v>0</v>
      </c>
      <c r="T47" s="186">
        <f t="shared" si="3"/>
        <v>0</v>
      </c>
      <c r="U47" s="50"/>
      <c r="V47" s="186">
        <f t="shared" si="4"/>
        <v>0</v>
      </c>
      <c r="W47" s="186">
        <f t="shared" si="5"/>
        <v>0</v>
      </c>
      <c r="X47" s="51"/>
      <c r="Y47" s="188"/>
      <c r="Z47" s="188"/>
      <c r="AA47" s="188"/>
      <c r="AB47" s="189"/>
      <c r="AC47" s="188"/>
      <c r="AD47" s="188"/>
      <c r="AE47" s="189">
        <f t="shared" si="10"/>
        <v>0</v>
      </c>
      <c r="AF47" s="186">
        <f t="shared" si="6"/>
        <v>0</v>
      </c>
      <c r="AG47" s="186">
        <f t="shared" si="7"/>
        <v>0</v>
      </c>
    </row>
    <row r="48" spans="1:33" s="190" customFormat="1" ht="22.5" customHeight="1" x14ac:dyDescent="0.25">
      <c r="A48" s="50"/>
      <c r="B48" s="50"/>
      <c r="C48" s="184"/>
      <c r="D48" s="50"/>
      <c r="E48" s="50">
        <v>33</v>
      </c>
      <c r="F48" s="196" t="s">
        <v>207</v>
      </c>
      <c r="G48" s="191" t="s">
        <v>20</v>
      </c>
      <c r="H48" s="50" t="s">
        <v>475</v>
      </c>
      <c r="I48" s="50">
        <v>240269</v>
      </c>
      <c r="J48" s="194">
        <v>45715</v>
      </c>
      <c r="K48" s="51">
        <v>58</v>
      </c>
      <c r="L48" s="186">
        <v>275</v>
      </c>
      <c r="M48" s="187">
        <v>15950</v>
      </c>
      <c r="N48" s="51"/>
      <c r="O48" s="186"/>
      <c r="P48" s="186"/>
      <c r="Q48" s="186"/>
      <c r="R48" s="51">
        <f t="shared" si="8"/>
        <v>58</v>
      </c>
      <c r="S48" s="186">
        <f t="shared" si="9"/>
        <v>275</v>
      </c>
      <c r="T48" s="186">
        <f t="shared" si="3"/>
        <v>15950</v>
      </c>
      <c r="U48" s="50">
        <v>58</v>
      </c>
      <c r="V48" s="186">
        <f t="shared" si="4"/>
        <v>275</v>
      </c>
      <c r="W48" s="186">
        <f t="shared" si="5"/>
        <v>15950</v>
      </c>
      <c r="X48" s="51"/>
      <c r="Y48" s="188"/>
      <c r="Z48" s="188"/>
      <c r="AA48" s="188"/>
      <c r="AB48" s="189"/>
      <c r="AC48" s="188"/>
      <c r="AD48" s="188"/>
      <c r="AE48" s="189">
        <f t="shared" si="10"/>
        <v>0</v>
      </c>
      <c r="AF48" s="186">
        <f t="shared" si="6"/>
        <v>275</v>
      </c>
      <c r="AG48" s="186">
        <f t="shared" si="7"/>
        <v>0</v>
      </c>
    </row>
    <row r="49" spans="1:96" s="190" customFormat="1" ht="18" customHeight="1" x14ac:dyDescent="0.25">
      <c r="A49" s="184"/>
      <c r="B49" s="184"/>
      <c r="C49" s="184"/>
      <c r="D49" s="51"/>
      <c r="E49" s="50">
        <v>34</v>
      </c>
      <c r="F49" s="185" t="s">
        <v>239</v>
      </c>
      <c r="G49" s="50" t="s">
        <v>299</v>
      </c>
      <c r="H49" s="50" t="s">
        <v>479</v>
      </c>
      <c r="I49" s="50" t="s">
        <v>480</v>
      </c>
      <c r="J49" s="194">
        <v>45715</v>
      </c>
      <c r="K49" s="51">
        <v>6</v>
      </c>
      <c r="L49" s="186">
        <v>26</v>
      </c>
      <c r="M49" s="187">
        <v>156</v>
      </c>
      <c r="N49" s="51"/>
      <c r="O49" s="186"/>
      <c r="P49" s="186"/>
      <c r="Q49" s="186"/>
      <c r="R49" s="51">
        <f t="shared" si="8"/>
        <v>6</v>
      </c>
      <c r="S49" s="186">
        <f t="shared" si="9"/>
        <v>26</v>
      </c>
      <c r="T49" s="186">
        <f t="shared" si="3"/>
        <v>156</v>
      </c>
      <c r="U49" s="51"/>
      <c r="V49" s="186">
        <f t="shared" si="4"/>
        <v>26</v>
      </c>
      <c r="W49" s="186">
        <f t="shared" si="5"/>
        <v>0</v>
      </c>
      <c r="X49" s="188"/>
      <c r="Y49" s="188"/>
      <c r="Z49" s="188"/>
      <c r="AA49" s="188"/>
      <c r="AB49" s="188"/>
      <c r="AC49" s="188"/>
      <c r="AD49" s="188"/>
      <c r="AE49" s="189">
        <f t="shared" si="10"/>
        <v>6</v>
      </c>
      <c r="AF49" s="186">
        <f t="shared" si="6"/>
        <v>26</v>
      </c>
      <c r="AG49" s="186">
        <f t="shared" si="7"/>
        <v>156</v>
      </c>
    </row>
    <row r="50" spans="1:96" s="190" customFormat="1" ht="12.75" customHeight="1" x14ac:dyDescent="0.25">
      <c r="A50" s="184"/>
      <c r="B50" s="184"/>
      <c r="C50" s="184"/>
      <c r="D50" s="51"/>
      <c r="E50" s="51"/>
      <c r="F50" s="183" t="s">
        <v>351</v>
      </c>
      <c r="G50" s="51"/>
      <c r="H50" s="50"/>
      <c r="I50" s="51"/>
      <c r="J50" s="51"/>
      <c r="K50" s="51">
        <v>0</v>
      </c>
      <c r="L50" s="186">
        <v>0</v>
      </c>
      <c r="M50" s="187">
        <v>0</v>
      </c>
      <c r="N50" s="51"/>
      <c r="O50" s="186"/>
      <c r="P50" s="186"/>
      <c r="Q50" s="186"/>
      <c r="R50" s="51">
        <f t="shared" si="8"/>
        <v>0</v>
      </c>
      <c r="S50" s="186">
        <f t="shared" si="9"/>
        <v>0</v>
      </c>
      <c r="T50" s="186">
        <f t="shared" si="3"/>
        <v>0</v>
      </c>
      <c r="U50" s="51"/>
      <c r="V50" s="186">
        <f t="shared" si="4"/>
        <v>0</v>
      </c>
      <c r="W50" s="186">
        <f t="shared" si="5"/>
        <v>0</v>
      </c>
      <c r="X50" s="188"/>
      <c r="Y50" s="188"/>
      <c r="Z50" s="188"/>
      <c r="AA50" s="188"/>
      <c r="AB50" s="188"/>
      <c r="AC50" s="188"/>
      <c r="AD50" s="188"/>
      <c r="AE50" s="189">
        <f t="shared" si="10"/>
        <v>0</v>
      </c>
      <c r="AF50" s="186">
        <f t="shared" si="6"/>
        <v>0</v>
      </c>
      <c r="AG50" s="186">
        <f t="shared" si="7"/>
        <v>0</v>
      </c>
    </row>
    <row r="51" spans="1:96" s="190" customFormat="1" ht="18.75" customHeight="1" x14ac:dyDescent="0.25">
      <c r="A51" s="184"/>
      <c r="B51" s="184"/>
      <c r="C51" s="184"/>
      <c r="D51" s="51"/>
      <c r="E51" s="51">
        <v>35</v>
      </c>
      <c r="F51" s="185" t="s">
        <v>167</v>
      </c>
      <c r="G51" s="51" t="s">
        <v>57</v>
      </c>
      <c r="H51" s="50" t="s">
        <v>485</v>
      </c>
      <c r="I51" s="50">
        <v>2408011</v>
      </c>
      <c r="J51" s="201">
        <v>46600</v>
      </c>
      <c r="K51" s="51">
        <v>32</v>
      </c>
      <c r="L51" s="186">
        <v>49</v>
      </c>
      <c r="M51" s="187">
        <v>1568</v>
      </c>
      <c r="N51" s="51"/>
      <c r="O51" s="186"/>
      <c r="P51" s="186"/>
      <c r="Q51" s="186"/>
      <c r="R51" s="51">
        <f t="shared" si="8"/>
        <v>32</v>
      </c>
      <c r="S51" s="186">
        <f t="shared" si="9"/>
        <v>49</v>
      </c>
      <c r="T51" s="186">
        <f t="shared" si="3"/>
        <v>1568</v>
      </c>
      <c r="U51" s="51">
        <v>32</v>
      </c>
      <c r="V51" s="186">
        <f t="shared" si="4"/>
        <v>49</v>
      </c>
      <c r="W51" s="186">
        <f t="shared" si="5"/>
        <v>1568</v>
      </c>
      <c r="X51" s="188"/>
      <c r="Y51" s="188"/>
      <c r="Z51" s="188"/>
      <c r="AA51" s="188"/>
      <c r="AB51" s="188"/>
      <c r="AC51" s="51"/>
      <c r="AD51" s="51"/>
      <c r="AE51" s="189">
        <f t="shared" si="10"/>
        <v>0</v>
      </c>
      <c r="AF51" s="186">
        <f t="shared" si="6"/>
        <v>49</v>
      </c>
      <c r="AG51" s="186">
        <f t="shared" si="7"/>
        <v>0</v>
      </c>
    </row>
    <row r="52" spans="1:96" s="190" customFormat="1" ht="18.75" customHeight="1" x14ac:dyDescent="0.25">
      <c r="A52" s="184"/>
      <c r="B52" s="184"/>
      <c r="C52" s="184"/>
      <c r="D52" s="51"/>
      <c r="E52" s="51">
        <v>36</v>
      </c>
      <c r="F52" s="185" t="s">
        <v>486</v>
      </c>
      <c r="G52" s="51" t="s">
        <v>20</v>
      </c>
      <c r="H52" s="50" t="s">
        <v>355</v>
      </c>
      <c r="I52" s="50" t="s">
        <v>487</v>
      </c>
      <c r="J52" s="194">
        <v>45774</v>
      </c>
      <c r="K52" s="51">
        <v>823</v>
      </c>
      <c r="L52" s="186">
        <v>34</v>
      </c>
      <c r="M52" s="187">
        <v>27982</v>
      </c>
      <c r="N52" s="51"/>
      <c r="O52" s="186"/>
      <c r="P52" s="186"/>
      <c r="Q52" s="186"/>
      <c r="R52" s="51">
        <f t="shared" si="8"/>
        <v>823</v>
      </c>
      <c r="S52" s="186">
        <f t="shared" si="9"/>
        <v>34</v>
      </c>
      <c r="T52" s="186">
        <f t="shared" si="3"/>
        <v>27982</v>
      </c>
      <c r="U52" s="51"/>
      <c r="V52" s="186">
        <f t="shared" si="4"/>
        <v>34</v>
      </c>
      <c r="W52" s="186">
        <f t="shared" si="5"/>
        <v>0</v>
      </c>
      <c r="X52" s="51"/>
      <c r="Y52" s="51"/>
      <c r="Z52" s="51"/>
      <c r="AA52" s="51"/>
      <c r="AB52" s="188"/>
      <c r="AC52" s="51"/>
      <c r="AD52" s="51"/>
      <c r="AE52" s="189">
        <f t="shared" si="10"/>
        <v>823</v>
      </c>
      <c r="AF52" s="186">
        <f t="shared" si="6"/>
        <v>34</v>
      </c>
      <c r="AG52" s="186">
        <f t="shared" si="7"/>
        <v>27982</v>
      </c>
    </row>
    <row r="53" spans="1:96" s="190" customFormat="1" ht="18.75" customHeight="1" x14ac:dyDescent="0.25">
      <c r="A53" s="184"/>
      <c r="B53" s="184"/>
      <c r="C53" s="184"/>
      <c r="D53" s="51"/>
      <c r="E53" s="51">
        <v>37</v>
      </c>
      <c r="F53" s="185" t="s">
        <v>54</v>
      </c>
      <c r="G53" s="51" t="s">
        <v>20</v>
      </c>
      <c r="H53" s="50" t="s">
        <v>488</v>
      </c>
      <c r="I53" s="50">
        <v>241020</v>
      </c>
      <c r="J53" s="194">
        <v>45957</v>
      </c>
      <c r="K53" s="51">
        <v>125</v>
      </c>
      <c r="L53" s="186">
        <v>44</v>
      </c>
      <c r="M53" s="187">
        <v>5500</v>
      </c>
      <c r="N53" s="51"/>
      <c r="O53" s="186"/>
      <c r="P53" s="186"/>
      <c r="Q53" s="186"/>
      <c r="R53" s="51">
        <f t="shared" si="8"/>
        <v>125</v>
      </c>
      <c r="S53" s="186">
        <f t="shared" si="9"/>
        <v>44</v>
      </c>
      <c r="T53" s="186">
        <f t="shared" si="3"/>
        <v>5500</v>
      </c>
      <c r="U53" s="51">
        <v>69</v>
      </c>
      <c r="V53" s="186">
        <f t="shared" si="4"/>
        <v>44</v>
      </c>
      <c r="W53" s="186">
        <f t="shared" si="5"/>
        <v>3036</v>
      </c>
      <c r="X53" s="51"/>
      <c r="Y53" s="51"/>
      <c r="Z53" s="51"/>
      <c r="AA53" s="51"/>
      <c r="AB53" s="188"/>
      <c r="AC53" s="51"/>
      <c r="AD53" s="51"/>
      <c r="AE53" s="189">
        <f t="shared" si="10"/>
        <v>56</v>
      </c>
      <c r="AF53" s="186">
        <f t="shared" si="6"/>
        <v>44</v>
      </c>
      <c r="AG53" s="186">
        <f t="shared" si="7"/>
        <v>2464</v>
      </c>
    </row>
    <row r="54" spans="1:96" s="190" customFormat="1" ht="18.75" customHeight="1" x14ac:dyDescent="0.25">
      <c r="A54" s="184"/>
      <c r="B54" s="184"/>
      <c r="C54" s="184"/>
      <c r="D54" s="51"/>
      <c r="E54" s="51">
        <v>38</v>
      </c>
      <c r="F54" s="185" t="s">
        <v>489</v>
      </c>
      <c r="G54" s="51" t="s">
        <v>20</v>
      </c>
      <c r="H54" s="50" t="s">
        <v>360</v>
      </c>
      <c r="I54" s="50">
        <v>756250402</v>
      </c>
      <c r="J54" s="50" t="s">
        <v>490</v>
      </c>
      <c r="K54" s="51">
        <v>2069</v>
      </c>
      <c r="L54" s="186">
        <v>42</v>
      </c>
      <c r="M54" s="187">
        <v>86898</v>
      </c>
      <c r="N54" s="51"/>
      <c r="O54" s="186"/>
      <c r="P54" s="186"/>
      <c r="Q54" s="186"/>
      <c r="R54" s="51">
        <f t="shared" si="8"/>
        <v>2069</v>
      </c>
      <c r="S54" s="186">
        <f t="shared" si="9"/>
        <v>42</v>
      </c>
      <c r="T54" s="186">
        <f t="shared" si="3"/>
        <v>86898</v>
      </c>
      <c r="U54" s="51">
        <v>503</v>
      </c>
      <c r="V54" s="186">
        <f t="shared" si="4"/>
        <v>42</v>
      </c>
      <c r="W54" s="186">
        <f t="shared" si="5"/>
        <v>21126</v>
      </c>
      <c r="X54" s="51"/>
      <c r="Y54" s="51"/>
      <c r="Z54" s="51"/>
      <c r="AA54" s="51"/>
      <c r="AB54" s="188"/>
      <c r="AC54" s="51"/>
      <c r="AD54" s="51"/>
      <c r="AE54" s="189">
        <f t="shared" si="10"/>
        <v>1566</v>
      </c>
      <c r="AF54" s="186">
        <f t="shared" si="6"/>
        <v>42</v>
      </c>
      <c r="AG54" s="186">
        <f t="shared" si="7"/>
        <v>65772</v>
      </c>
    </row>
    <row r="55" spans="1:96" s="190" customFormat="1" ht="22.5" customHeight="1" x14ac:dyDescent="0.25">
      <c r="A55" s="184"/>
      <c r="B55" s="184"/>
      <c r="C55" s="184"/>
      <c r="D55" s="51"/>
      <c r="E55" s="51">
        <v>39</v>
      </c>
      <c r="F55" s="185" t="s">
        <v>207</v>
      </c>
      <c r="G55" s="51" t="s">
        <v>491</v>
      </c>
      <c r="H55" s="50" t="s">
        <v>475</v>
      </c>
      <c r="I55" s="50">
        <v>240269</v>
      </c>
      <c r="J55" s="194">
        <v>45715</v>
      </c>
      <c r="K55" s="51">
        <v>247</v>
      </c>
      <c r="L55" s="186">
        <v>280</v>
      </c>
      <c r="M55" s="187">
        <v>69160</v>
      </c>
      <c r="N55" s="51"/>
      <c r="O55" s="186"/>
      <c r="P55" s="186"/>
      <c r="Q55" s="186"/>
      <c r="R55" s="51">
        <f t="shared" si="8"/>
        <v>247</v>
      </c>
      <c r="S55" s="186">
        <f t="shared" si="9"/>
        <v>280</v>
      </c>
      <c r="T55" s="186">
        <f t="shared" si="3"/>
        <v>69160</v>
      </c>
      <c r="U55" s="51">
        <v>7</v>
      </c>
      <c r="V55" s="186">
        <f t="shared" si="4"/>
        <v>280</v>
      </c>
      <c r="W55" s="186">
        <f t="shared" si="5"/>
        <v>1960</v>
      </c>
      <c r="X55" s="51"/>
      <c r="Y55" s="51"/>
      <c r="Z55" s="51"/>
      <c r="AA55" s="51"/>
      <c r="AB55" s="188"/>
      <c r="AC55" s="51"/>
      <c r="AD55" s="51"/>
      <c r="AE55" s="189">
        <f t="shared" si="10"/>
        <v>240</v>
      </c>
      <c r="AF55" s="186">
        <f t="shared" si="6"/>
        <v>280</v>
      </c>
      <c r="AG55" s="186">
        <f t="shared" si="7"/>
        <v>67200</v>
      </c>
    </row>
    <row r="56" spans="1:96" s="190" customFormat="1" ht="22.5" customHeight="1" x14ac:dyDescent="0.25">
      <c r="A56" s="184"/>
      <c r="B56" s="184"/>
      <c r="C56" s="184"/>
      <c r="D56" s="51"/>
      <c r="E56" s="51">
        <v>40</v>
      </c>
      <c r="F56" s="185" t="s">
        <v>172</v>
      </c>
      <c r="G56" s="51" t="s">
        <v>20</v>
      </c>
      <c r="H56" s="50" t="s">
        <v>492</v>
      </c>
      <c r="I56" s="50" t="s">
        <v>493</v>
      </c>
      <c r="J56" s="194">
        <v>45804</v>
      </c>
      <c r="K56" s="51">
        <v>200</v>
      </c>
      <c r="L56" s="186">
        <v>29</v>
      </c>
      <c r="M56" s="187">
        <v>5800</v>
      </c>
      <c r="N56" s="51"/>
      <c r="O56" s="186"/>
      <c r="P56" s="186"/>
      <c r="Q56" s="186"/>
      <c r="R56" s="51">
        <f t="shared" si="8"/>
        <v>200</v>
      </c>
      <c r="S56" s="186">
        <f t="shared" si="9"/>
        <v>29</v>
      </c>
      <c r="T56" s="186">
        <f t="shared" si="3"/>
        <v>5800</v>
      </c>
      <c r="U56" s="51"/>
      <c r="V56" s="186">
        <f t="shared" si="4"/>
        <v>29</v>
      </c>
      <c r="W56" s="186">
        <f t="shared" si="5"/>
        <v>0</v>
      </c>
      <c r="X56" s="51"/>
      <c r="Y56" s="51"/>
      <c r="Z56" s="51"/>
      <c r="AA56" s="51"/>
      <c r="AB56" s="188"/>
      <c r="AC56" s="51"/>
      <c r="AD56" s="51"/>
      <c r="AE56" s="189">
        <f t="shared" si="10"/>
        <v>200</v>
      </c>
      <c r="AF56" s="186">
        <f t="shared" si="6"/>
        <v>29</v>
      </c>
      <c r="AG56" s="186">
        <f t="shared" si="7"/>
        <v>5800</v>
      </c>
    </row>
    <row r="57" spans="1:96" s="190" customFormat="1" ht="22.5" customHeight="1" x14ac:dyDescent="0.25">
      <c r="A57" s="184"/>
      <c r="B57" s="184"/>
      <c r="C57" s="184"/>
      <c r="D57" s="51"/>
      <c r="E57" s="51">
        <v>41</v>
      </c>
      <c r="F57" s="185" t="s">
        <v>174</v>
      </c>
      <c r="G57" s="51" t="s">
        <v>456</v>
      </c>
      <c r="H57" s="50" t="s">
        <v>283</v>
      </c>
      <c r="I57" s="50">
        <v>2506132401</v>
      </c>
      <c r="J57" s="194">
        <v>45836</v>
      </c>
      <c r="K57" s="51">
        <v>8</v>
      </c>
      <c r="L57" s="186">
        <v>72</v>
      </c>
      <c r="M57" s="187">
        <v>576</v>
      </c>
      <c r="N57" s="51"/>
      <c r="O57" s="186"/>
      <c r="P57" s="186"/>
      <c r="Q57" s="186"/>
      <c r="R57" s="51">
        <f t="shared" si="8"/>
        <v>8</v>
      </c>
      <c r="S57" s="186">
        <f t="shared" si="9"/>
        <v>72</v>
      </c>
      <c r="T57" s="186">
        <f t="shared" si="3"/>
        <v>576</v>
      </c>
      <c r="U57" s="51">
        <v>8</v>
      </c>
      <c r="V57" s="186">
        <f t="shared" si="4"/>
        <v>72</v>
      </c>
      <c r="W57" s="186">
        <f t="shared" si="5"/>
        <v>576</v>
      </c>
      <c r="X57" s="51"/>
      <c r="Y57" s="51"/>
      <c r="Z57" s="51"/>
      <c r="AA57" s="51"/>
      <c r="AB57" s="188"/>
      <c r="AC57" s="51"/>
      <c r="AD57" s="51"/>
      <c r="AE57" s="189">
        <f t="shared" si="10"/>
        <v>0</v>
      </c>
      <c r="AF57" s="186">
        <f t="shared" si="6"/>
        <v>72</v>
      </c>
      <c r="AG57" s="186">
        <f t="shared" si="7"/>
        <v>0</v>
      </c>
    </row>
    <row r="58" spans="1:96" s="190" customFormat="1" ht="22.5" customHeight="1" x14ac:dyDescent="0.25">
      <c r="A58" s="184"/>
      <c r="B58" s="184"/>
      <c r="C58" s="184"/>
      <c r="D58" s="51"/>
      <c r="E58" s="51">
        <v>42</v>
      </c>
      <c r="F58" s="185" t="s">
        <v>291</v>
      </c>
      <c r="G58" s="51" t="s">
        <v>20</v>
      </c>
      <c r="H58" s="50" t="s">
        <v>367</v>
      </c>
      <c r="I58" s="50" t="s">
        <v>368</v>
      </c>
      <c r="J58" s="194">
        <v>45835</v>
      </c>
      <c r="K58" s="51">
        <v>316</v>
      </c>
      <c r="L58" s="186">
        <v>310</v>
      </c>
      <c r="M58" s="187">
        <v>97960</v>
      </c>
      <c r="N58" s="51"/>
      <c r="O58" s="186"/>
      <c r="P58" s="186"/>
      <c r="Q58" s="186"/>
      <c r="R58" s="51">
        <f t="shared" si="8"/>
        <v>316</v>
      </c>
      <c r="S58" s="186">
        <f t="shared" si="9"/>
        <v>310</v>
      </c>
      <c r="T58" s="186">
        <f t="shared" si="3"/>
        <v>97960</v>
      </c>
      <c r="U58" s="51"/>
      <c r="V58" s="186">
        <f t="shared" si="4"/>
        <v>310</v>
      </c>
      <c r="W58" s="186">
        <f t="shared" si="5"/>
        <v>0</v>
      </c>
      <c r="X58" s="51"/>
      <c r="Y58" s="51"/>
      <c r="Z58" s="51"/>
      <c r="AA58" s="51"/>
      <c r="AB58" s="188"/>
      <c r="AC58" s="51"/>
      <c r="AD58" s="51"/>
      <c r="AE58" s="189">
        <f t="shared" si="10"/>
        <v>316</v>
      </c>
      <c r="AF58" s="186">
        <f t="shared" si="6"/>
        <v>310</v>
      </c>
      <c r="AG58" s="186">
        <f t="shared" si="7"/>
        <v>97960</v>
      </c>
    </row>
    <row r="59" spans="1:96" s="190" customFormat="1" ht="22.5" customHeight="1" x14ac:dyDescent="0.25">
      <c r="A59" s="184"/>
      <c r="B59" s="184"/>
      <c r="C59" s="184"/>
      <c r="D59" s="51"/>
      <c r="E59" s="51"/>
      <c r="F59" s="185"/>
      <c r="G59" s="51"/>
      <c r="H59" s="50"/>
      <c r="I59" s="50"/>
      <c r="J59" s="194"/>
      <c r="K59" s="51"/>
      <c r="L59" s="186"/>
      <c r="M59" s="187"/>
      <c r="N59" s="51"/>
      <c r="O59" s="186"/>
      <c r="P59" s="186"/>
      <c r="Q59" s="186"/>
      <c r="R59" s="51"/>
      <c r="S59" s="186"/>
      <c r="T59" s="186"/>
      <c r="U59" s="51"/>
      <c r="V59" s="186"/>
      <c r="W59" s="186"/>
      <c r="X59" s="51"/>
      <c r="Y59" s="51"/>
      <c r="Z59" s="51"/>
      <c r="AA59" s="51"/>
      <c r="AB59" s="188"/>
      <c r="AC59" s="51"/>
      <c r="AD59" s="51"/>
      <c r="AE59" s="189"/>
      <c r="AF59" s="186"/>
      <c r="AG59" s="186"/>
    </row>
    <row r="60" spans="1:96" s="190" customFormat="1" ht="22.5" customHeight="1" x14ac:dyDescent="0.25">
      <c r="A60" s="184"/>
      <c r="B60" s="184"/>
      <c r="C60" s="184"/>
      <c r="D60" s="51"/>
      <c r="E60" s="51"/>
      <c r="F60" s="185"/>
      <c r="G60" s="51"/>
      <c r="H60" s="50"/>
      <c r="I60" s="50"/>
      <c r="J60" s="194"/>
      <c r="K60" s="51"/>
      <c r="L60" s="186"/>
      <c r="M60" s="187"/>
      <c r="N60" s="51"/>
      <c r="O60" s="186"/>
      <c r="P60" s="186"/>
      <c r="Q60" s="186"/>
      <c r="R60" s="51"/>
      <c r="S60" s="186"/>
      <c r="T60" s="186"/>
      <c r="U60" s="51"/>
      <c r="V60" s="186"/>
      <c r="W60" s="186"/>
      <c r="X60" s="51"/>
      <c r="Y60" s="51"/>
      <c r="Z60" s="51"/>
      <c r="AA60" s="51"/>
      <c r="AB60" s="188"/>
      <c r="AC60" s="51"/>
      <c r="AD60" s="51"/>
      <c r="AE60" s="189"/>
      <c r="AF60" s="186"/>
      <c r="AG60" s="186"/>
    </row>
    <row r="61" spans="1:96" s="162" customFormat="1" ht="36.950000000000003" customHeight="1" x14ac:dyDescent="0.25">
      <c r="A61" s="152"/>
      <c r="B61" s="152"/>
      <c r="C61" s="152"/>
      <c r="D61" s="15"/>
      <c r="E61" s="15"/>
      <c r="F61" s="442" t="s">
        <v>688</v>
      </c>
      <c r="G61" s="443"/>
      <c r="H61" s="443"/>
      <c r="I61" s="443"/>
      <c r="J61" s="16"/>
      <c r="K61" s="441" t="s">
        <v>691</v>
      </c>
      <c r="L61" s="442"/>
      <c r="M61" s="442"/>
      <c r="N61" s="444" t="s">
        <v>2</v>
      </c>
      <c r="O61" s="442"/>
      <c r="P61" s="442"/>
      <c r="Q61" s="17"/>
      <c r="R61" s="445" t="s">
        <v>3</v>
      </c>
      <c r="S61" s="440"/>
      <c r="T61" s="440"/>
      <c r="U61" s="446" t="s">
        <v>4</v>
      </c>
      <c r="V61" s="440"/>
      <c r="W61" s="440"/>
      <c r="X61" s="447" t="s">
        <v>5</v>
      </c>
      <c r="Y61" s="447"/>
      <c r="Z61" s="447"/>
      <c r="AA61" s="229" t="s">
        <v>656</v>
      </c>
      <c r="AB61" s="439" t="s">
        <v>6</v>
      </c>
      <c r="AC61" s="440"/>
      <c r="AD61" s="440"/>
      <c r="AE61" s="441" t="s">
        <v>773</v>
      </c>
      <c r="AF61" s="442"/>
      <c r="AG61" s="442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</row>
    <row r="62" spans="1:96" s="167" customFormat="1" ht="26.25" customHeight="1" x14ac:dyDescent="0.25">
      <c r="A62" s="164"/>
      <c r="B62" s="164"/>
      <c r="C62" s="164"/>
      <c r="D62" s="20"/>
      <c r="E62" s="20"/>
      <c r="F62" s="21" t="s">
        <v>7</v>
      </c>
      <c r="G62" s="144" t="s">
        <v>8</v>
      </c>
      <c r="H62" s="23" t="s">
        <v>9</v>
      </c>
      <c r="I62" s="20" t="s">
        <v>10</v>
      </c>
      <c r="J62" s="24" t="s">
        <v>11</v>
      </c>
      <c r="K62" s="20" t="s">
        <v>12</v>
      </c>
      <c r="L62" s="25" t="s">
        <v>13</v>
      </c>
      <c r="M62" s="169" t="s">
        <v>14</v>
      </c>
      <c r="N62" s="20" t="s">
        <v>12</v>
      </c>
      <c r="O62" s="25" t="s">
        <v>13</v>
      </c>
      <c r="P62" s="25" t="s">
        <v>14</v>
      </c>
      <c r="Q62" s="25"/>
      <c r="R62" s="29" t="s">
        <v>12</v>
      </c>
      <c r="S62" s="30" t="s">
        <v>13</v>
      </c>
      <c r="T62" s="30" t="s">
        <v>14</v>
      </c>
      <c r="U62" s="29" t="s">
        <v>12</v>
      </c>
      <c r="V62" s="384" t="s">
        <v>13</v>
      </c>
      <c r="W62" s="30" t="s">
        <v>14</v>
      </c>
      <c r="X62" s="31" t="s">
        <v>12</v>
      </c>
      <c r="Y62" s="31" t="s">
        <v>13</v>
      </c>
      <c r="Z62" s="31" t="s">
        <v>14</v>
      </c>
      <c r="AA62" s="31"/>
      <c r="AB62" s="32" t="s">
        <v>12</v>
      </c>
      <c r="AC62" s="31" t="s">
        <v>13</v>
      </c>
      <c r="AD62" s="31" t="s">
        <v>14</v>
      </c>
      <c r="AE62" s="29" t="s">
        <v>12</v>
      </c>
      <c r="AF62" s="30" t="s">
        <v>13</v>
      </c>
      <c r="AG62" s="30" t="s">
        <v>14</v>
      </c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</row>
    <row r="63" spans="1:96" s="190" customFormat="1" ht="22.5" customHeight="1" x14ac:dyDescent="0.25">
      <c r="A63" s="184"/>
      <c r="B63" s="184"/>
      <c r="C63" s="184"/>
      <c r="D63" s="51"/>
      <c r="E63" s="51">
        <v>43</v>
      </c>
      <c r="F63" s="185" t="s">
        <v>460</v>
      </c>
      <c r="G63" s="51" t="s">
        <v>27</v>
      </c>
      <c r="H63" s="50" t="s">
        <v>506</v>
      </c>
      <c r="I63" s="50" t="s">
        <v>507</v>
      </c>
      <c r="J63" s="194">
        <v>45805</v>
      </c>
      <c r="K63" s="51">
        <v>1</v>
      </c>
      <c r="L63" s="186">
        <v>55</v>
      </c>
      <c r="M63" s="187">
        <v>55</v>
      </c>
      <c r="N63" s="51"/>
      <c r="O63" s="186"/>
      <c r="P63" s="186"/>
      <c r="Q63" s="186"/>
      <c r="R63" s="51">
        <f t="shared" ref="R63:R90" si="11">K63+N63</f>
        <v>1</v>
      </c>
      <c r="S63" s="186">
        <f t="shared" ref="S63:S90" si="12">L63</f>
        <v>55</v>
      </c>
      <c r="T63" s="186">
        <f t="shared" ref="T63:T124" si="13">S63*R63</f>
        <v>55</v>
      </c>
      <c r="U63" s="51"/>
      <c r="V63" s="186">
        <f t="shared" si="4"/>
        <v>55</v>
      </c>
      <c r="W63" s="186">
        <f t="shared" si="5"/>
        <v>0</v>
      </c>
      <c r="X63" s="51"/>
      <c r="Y63" s="51"/>
      <c r="Z63" s="51"/>
      <c r="AA63" s="51"/>
      <c r="AB63" s="188"/>
      <c r="AC63" s="51"/>
      <c r="AD63" s="51"/>
      <c r="AE63" s="189">
        <f t="shared" ref="AE63:AE90" si="14">R63-(U63+X63+AB63)</f>
        <v>1</v>
      </c>
      <c r="AF63" s="186">
        <f t="shared" si="6"/>
        <v>55</v>
      </c>
      <c r="AG63" s="186">
        <f t="shared" si="7"/>
        <v>55</v>
      </c>
    </row>
    <row r="64" spans="1:96" s="190" customFormat="1" ht="18.75" customHeight="1" x14ac:dyDescent="0.25">
      <c r="A64" s="184"/>
      <c r="B64" s="184"/>
      <c r="C64" s="184"/>
      <c r="D64" s="51"/>
      <c r="E64" s="51">
        <v>44</v>
      </c>
      <c r="F64" s="185" t="s">
        <v>222</v>
      </c>
      <c r="G64" s="51" t="s">
        <v>362</v>
      </c>
      <c r="H64" s="50" t="s">
        <v>472</v>
      </c>
      <c r="I64" s="50" t="s">
        <v>508</v>
      </c>
      <c r="J64" s="194">
        <v>45836</v>
      </c>
      <c r="K64" s="51">
        <v>6</v>
      </c>
      <c r="L64" s="186">
        <v>220</v>
      </c>
      <c r="M64" s="187">
        <v>1320</v>
      </c>
      <c r="N64" s="51"/>
      <c r="O64" s="186"/>
      <c r="P64" s="186"/>
      <c r="Q64" s="186"/>
      <c r="R64" s="51">
        <f t="shared" si="11"/>
        <v>6</v>
      </c>
      <c r="S64" s="186">
        <f t="shared" si="12"/>
        <v>220</v>
      </c>
      <c r="T64" s="186">
        <f t="shared" si="13"/>
        <v>1320</v>
      </c>
      <c r="U64" s="51">
        <v>6</v>
      </c>
      <c r="V64" s="186">
        <f t="shared" si="4"/>
        <v>220</v>
      </c>
      <c r="W64" s="186">
        <f t="shared" si="5"/>
        <v>1320</v>
      </c>
      <c r="X64" s="51"/>
      <c r="Y64" s="51"/>
      <c r="Z64" s="51"/>
      <c r="AA64" s="51"/>
      <c r="AB64" s="188"/>
      <c r="AC64" s="51"/>
      <c r="AD64" s="51"/>
      <c r="AE64" s="189">
        <f t="shared" si="14"/>
        <v>0</v>
      </c>
      <c r="AF64" s="186">
        <f t="shared" si="6"/>
        <v>220</v>
      </c>
      <c r="AG64" s="186">
        <f t="shared" si="7"/>
        <v>0</v>
      </c>
    </row>
    <row r="65" spans="1:33" s="190" customFormat="1" ht="18.75" customHeight="1" x14ac:dyDescent="0.25">
      <c r="A65" s="184"/>
      <c r="B65" s="184"/>
      <c r="C65" s="184"/>
      <c r="D65" s="51"/>
      <c r="E65" s="51">
        <v>45</v>
      </c>
      <c r="F65" s="185" t="s">
        <v>509</v>
      </c>
      <c r="G65" s="51" t="s">
        <v>27</v>
      </c>
      <c r="H65" s="50" t="s">
        <v>510</v>
      </c>
      <c r="I65" s="50" t="s">
        <v>473</v>
      </c>
      <c r="J65" s="194">
        <v>45743</v>
      </c>
      <c r="K65" s="51">
        <v>10</v>
      </c>
      <c r="L65" s="186">
        <v>450</v>
      </c>
      <c r="M65" s="187">
        <v>4500</v>
      </c>
      <c r="N65" s="51"/>
      <c r="O65" s="186"/>
      <c r="P65" s="186"/>
      <c r="Q65" s="186"/>
      <c r="R65" s="51">
        <f t="shared" si="11"/>
        <v>10</v>
      </c>
      <c r="S65" s="186">
        <f t="shared" si="12"/>
        <v>450</v>
      </c>
      <c r="T65" s="186">
        <f t="shared" si="13"/>
        <v>4500</v>
      </c>
      <c r="U65" s="51"/>
      <c r="V65" s="186">
        <f t="shared" si="4"/>
        <v>450</v>
      </c>
      <c r="W65" s="186">
        <f t="shared" si="5"/>
        <v>0</v>
      </c>
      <c r="X65" s="51"/>
      <c r="Y65" s="51"/>
      <c r="Z65" s="51"/>
      <c r="AA65" s="51"/>
      <c r="AB65" s="188"/>
      <c r="AC65" s="51"/>
      <c r="AD65" s="51"/>
      <c r="AE65" s="189">
        <f t="shared" si="14"/>
        <v>10</v>
      </c>
      <c r="AF65" s="186">
        <f t="shared" si="6"/>
        <v>450</v>
      </c>
      <c r="AG65" s="186">
        <f t="shared" si="7"/>
        <v>4500</v>
      </c>
    </row>
    <row r="66" spans="1:33" s="190" customFormat="1" ht="18.75" customHeight="1" x14ac:dyDescent="0.25">
      <c r="A66" s="184"/>
      <c r="B66" s="184"/>
      <c r="C66" s="184"/>
      <c r="D66" s="51"/>
      <c r="E66" s="51">
        <v>46</v>
      </c>
      <c r="F66" s="185" t="s">
        <v>19</v>
      </c>
      <c r="G66" s="51" t="s">
        <v>27</v>
      </c>
      <c r="H66" s="50" t="s">
        <v>393</v>
      </c>
      <c r="I66" s="50" t="s">
        <v>511</v>
      </c>
      <c r="J66" s="201">
        <v>46569</v>
      </c>
      <c r="K66" s="51">
        <v>10</v>
      </c>
      <c r="L66" s="186">
        <v>244</v>
      </c>
      <c r="M66" s="187">
        <v>2440</v>
      </c>
      <c r="N66" s="51"/>
      <c r="O66" s="186"/>
      <c r="P66" s="186"/>
      <c r="Q66" s="186"/>
      <c r="R66" s="51">
        <f t="shared" si="11"/>
        <v>10</v>
      </c>
      <c r="S66" s="186">
        <f t="shared" si="12"/>
        <v>244</v>
      </c>
      <c r="T66" s="186">
        <f t="shared" si="13"/>
        <v>2440</v>
      </c>
      <c r="U66" s="51"/>
      <c r="V66" s="186">
        <f t="shared" si="4"/>
        <v>244</v>
      </c>
      <c r="W66" s="186">
        <f t="shared" si="5"/>
        <v>0</v>
      </c>
      <c r="X66" s="51"/>
      <c r="Y66" s="51"/>
      <c r="Z66" s="51"/>
      <c r="AA66" s="51"/>
      <c r="AB66" s="188"/>
      <c r="AC66" s="51"/>
      <c r="AD66" s="51"/>
      <c r="AE66" s="189">
        <f t="shared" si="14"/>
        <v>10</v>
      </c>
      <c r="AF66" s="186">
        <f t="shared" si="6"/>
        <v>244</v>
      </c>
      <c r="AG66" s="186">
        <f t="shared" si="7"/>
        <v>2440</v>
      </c>
    </row>
    <row r="67" spans="1:33" s="190" customFormat="1" ht="18.75" customHeight="1" x14ac:dyDescent="0.25">
      <c r="A67" s="184"/>
      <c r="B67" s="184"/>
      <c r="C67" s="184"/>
      <c r="D67" s="51"/>
      <c r="E67" s="51">
        <v>47</v>
      </c>
      <c r="F67" s="185" t="s">
        <v>512</v>
      </c>
      <c r="G67" s="51" t="s">
        <v>27</v>
      </c>
      <c r="H67" s="50" t="s">
        <v>400</v>
      </c>
      <c r="I67" s="50" t="s">
        <v>394</v>
      </c>
      <c r="J67" s="201">
        <v>46753</v>
      </c>
      <c r="K67" s="51">
        <v>18</v>
      </c>
      <c r="L67" s="186">
        <v>198</v>
      </c>
      <c r="M67" s="187">
        <v>3564</v>
      </c>
      <c r="N67" s="51"/>
      <c r="O67" s="186"/>
      <c r="P67" s="186"/>
      <c r="Q67" s="186"/>
      <c r="R67" s="51">
        <f t="shared" si="11"/>
        <v>18</v>
      </c>
      <c r="S67" s="186">
        <f t="shared" si="12"/>
        <v>198</v>
      </c>
      <c r="T67" s="186">
        <f t="shared" si="13"/>
        <v>3564</v>
      </c>
      <c r="U67" s="51"/>
      <c r="V67" s="186">
        <f t="shared" si="4"/>
        <v>198</v>
      </c>
      <c r="W67" s="186">
        <f t="shared" si="5"/>
        <v>0</v>
      </c>
      <c r="X67" s="51"/>
      <c r="Y67" s="51"/>
      <c r="Z67" s="51"/>
      <c r="AA67" s="51"/>
      <c r="AB67" s="188"/>
      <c r="AC67" s="51"/>
      <c r="AD67" s="51"/>
      <c r="AE67" s="189">
        <f t="shared" si="14"/>
        <v>18</v>
      </c>
      <c r="AF67" s="186">
        <f t="shared" si="6"/>
        <v>198</v>
      </c>
      <c r="AG67" s="186">
        <f t="shared" si="7"/>
        <v>3564</v>
      </c>
    </row>
    <row r="68" spans="1:33" s="190" customFormat="1" ht="18.75" customHeight="1" x14ac:dyDescent="0.25">
      <c r="A68" s="184"/>
      <c r="B68" s="184"/>
      <c r="C68" s="184"/>
      <c r="D68" s="51"/>
      <c r="E68" s="51">
        <v>48</v>
      </c>
      <c r="F68" s="185" t="s">
        <v>513</v>
      </c>
      <c r="G68" s="51" t="s">
        <v>27</v>
      </c>
      <c r="H68" s="50" t="s">
        <v>514</v>
      </c>
      <c r="I68" s="50" t="s">
        <v>515</v>
      </c>
      <c r="J68" s="201">
        <v>46844</v>
      </c>
      <c r="K68" s="51">
        <v>1098</v>
      </c>
      <c r="L68" s="186">
        <v>12</v>
      </c>
      <c r="M68" s="187">
        <v>13176</v>
      </c>
      <c r="N68" s="51"/>
      <c r="O68" s="186"/>
      <c r="P68" s="186"/>
      <c r="Q68" s="186"/>
      <c r="R68" s="51">
        <f t="shared" si="11"/>
        <v>1098</v>
      </c>
      <c r="S68" s="186">
        <f t="shared" si="12"/>
        <v>12</v>
      </c>
      <c r="T68" s="186">
        <f t="shared" si="13"/>
        <v>13176</v>
      </c>
      <c r="U68" s="51">
        <v>641</v>
      </c>
      <c r="V68" s="186">
        <f t="shared" si="4"/>
        <v>12</v>
      </c>
      <c r="W68" s="186">
        <f t="shared" si="5"/>
        <v>7692</v>
      </c>
      <c r="X68" s="51"/>
      <c r="Y68" s="51"/>
      <c r="Z68" s="51"/>
      <c r="AA68" s="51"/>
      <c r="AB68" s="188"/>
      <c r="AC68" s="51"/>
      <c r="AD68" s="51"/>
      <c r="AE68" s="189">
        <f t="shared" si="14"/>
        <v>457</v>
      </c>
      <c r="AF68" s="186">
        <f t="shared" si="6"/>
        <v>12</v>
      </c>
      <c r="AG68" s="186">
        <f t="shared" si="7"/>
        <v>5484</v>
      </c>
    </row>
    <row r="69" spans="1:33" s="190" customFormat="1" ht="18.75" customHeight="1" x14ac:dyDescent="0.25">
      <c r="A69" s="184"/>
      <c r="B69" s="184"/>
      <c r="C69" s="184"/>
      <c r="D69" s="51"/>
      <c r="E69" s="51">
        <v>49</v>
      </c>
      <c r="F69" s="185" t="s">
        <v>516</v>
      </c>
      <c r="G69" s="51" t="s">
        <v>27</v>
      </c>
      <c r="H69" s="50" t="s">
        <v>517</v>
      </c>
      <c r="I69" s="50">
        <v>4026</v>
      </c>
      <c r="J69" s="201">
        <v>46357</v>
      </c>
      <c r="K69" s="51">
        <v>71</v>
      </c>
      <c r="L69" s="186">
        <v>13.78</v>
      </c>
      <c r="M69" s="187">
        <v>978.38</v>
      </c>
      <c r="N69" s="51"/>
      <c r="O69" s="186"/>
      <c r="P69" s="186"/>
      <c r="Q69" s="186"/>
      <c r="R69" s="51">
        <f t="shared" si="11"/>
        <v>71</v>
      </c>
      <c r="S69" s="186">
        <f t="shared" si="12"/>
        <v>13.78</v>
      </c>
      <c r="T69" s="186">
        <f t="shared" si="13"/>
        <v>978.38</v>
      </c>
      <c r="U69" s="51">
        <v>44</v>
      </c>
      <c r="V69" s="186">
        <f t="shared" si="4"/>
        <v>13.78</v>
      </c>
      <c r="W69" s="186">
        <f t="shared" si="5"/>
        <v>606.31999999999994</v>
      </c>
      <c r="X69" s="51"/>
      <c r="Y69" s="51"/>
      <c r="Z69" s="51"/>
      <c r="AA69" s="51"/>
      <c r="AB69" s="188"/>
      <c r="AC69" s="51"/>
      <c r="AD69" s="51"/>
      <c r="AE69" s="189">
        <f t="shared" si="14"/>
        <v>27</v>
      </c>
      <c r="AF69" s="186">
        <f t="shared" si="6"/>
        <v>13.78</v>
      </c>
      <c r="AG69" s="186">
        <f t="shared" si="7"/>
        <v>372.06</v>
      </c>
    </row>
    <row r="70" spans="1:33" s="190" customFormat="1" ht="18.75" customHeight="1" x14ac:dyDescent="0.25">
      <c r="A70" s="184"/>
      <c r="B70" s="184"/>
      <c r="C70" s="184"/>
      <c r="D70" s="51"/>
      <c r="E70" s="51">
        <v>50</v>
      </c>
      <c r="F70" s="185" t="s">
        <v>519</v>
      </c>
      <c r="G70" s="50" t="s">
        <v>27</v>
      </c>
      <c r="H70" s="50" t="s">
        <v>520</v>
      </c>
      <c r="I70" s="50" t="s">
        <v>521</v>
      </c>
      <c r="J70" s="201">
        <v>46230</v>
      </c>
      <c r="K70" s="51">
        <v>30</v>
      </c>
      <c r="L70" s="186">
        <v>94</v>
      </c>
      <c r="M70" s="187">
        <v>2820</v>
      </c>
      <c r="N70" s="51"/>
      <c r="O70" s="186"/>
      <c r="P70" s="186"/>
      <c r="Q70" s="186"/>
      <c r="R70" s="51">
        <f t="shared" si="11"/>
        <v>30</v>
      </c>
      <c r="S70" s="186">
        <f t="shared" si="12"/>
        <v>94</v>
      </c>
      <c r="T70" s="186">
        <f t="shared" si="13"/>
        <v>2820</v>
      </c>
      <c r="U70" s="51">
        <v>30</v>
      </c>
      <c r="V70" s="186">
        <f t="shared" si="4"/>
        <v>94</v>
      </c>
      <c r="W70" s="186">
        <f t="shared" si="5"/>
        <v>2820</v>
      </c>
      <c r="X70" s="51"/>
      <c r="Y70" s="51"/>
      <c r="Z70" s="51"/>
      <c r="AA70" s="51"/>
      <c r="AB70" s="188"/>
      <c r="AC70" s="51"/>
      <c r="AD70" s="51"/>
      <c r="AE70" s="189">
        <f t="shared" si="14"/>
        <v>0</v>
      </c>
      <c r="AF70" s="186">
        <f t="shared" si="6"/>
        <v>94</v>
      </c>
      <c r="AG70" s="186">
        <f t="shared" si="7"/>
        <v>0</v>
      </c>
    </row>
    <row r="71" spans="1:33" s="190" customFormat="1" ht="18.75" customHeight="1" x14ac:dyDescent="0.25">
      <c r="A71" s="184"/>
      <c r="B71" s="184"/>
      <c r="C71" s="184"/>
      <c r="D71" s="51"/>
      <c r="E71" s="51">
        <v>51</v>
      </c>
      <c r="F71" s="185" t="s">
        <v>522</v>
      </c>
      <c r="G71" s="50" t="s">
        <v>230</v>
      </c>
      <c r="H71" s="50" t="s">
        <v>313</v>
      </c>
      <c r="I71" s="50">
        <v>240705</v>
      </c>
      <c r="J71" s="201">
        <v>46569</v>
      </c>
      <c r="K71" s="51">
        <v>3480</v>
      </c>
      <c r="L71" s="186">
        <v>9</v>
      </c>
      <c r="M71" s="187">
        <v>31320</v>
      </c>
      <c r="N71" s="51"/>
      <c r="O71" s="186"/>
      <c r="P71" s="186"/>
      <c r="Q71" s="186"/>
      <c r="R71" s="51">
        <f t="shared" si="11"/>
        <v>3480</v>
      </c>
      <c r="S71" s="186">
        <f t="shared" si="12"/>
        <v>9</v>
      </c>
      <c r="T71" s="186">
        <f t="shared" si="13"/>
        <v>31320</v>
      </c>
      <c r="U71" s="51">
        <v>797</v>
      </c>
      <c r="V71" s="186">
        <f t="shared" si="4"/>
        <v>9</v>
      </c>
      <c r="W71" s="186">
        <f t="shared" si="5"/>
        <v>7173</v>
      </c>
      <c r="X71" s="51"/>
      <c r="Y71" s="51"/>
      <c r="Z71" s="51"/>
      <c r="AA71" s="51"/>
      <c r="AB71" s="188"/>
      <c r="AC71" s="51"/>
      <c r="AD71" s="51"/>
      <c r="AE71" s="189">
        <f t="shared" si="14"/>
        <v>2683</v>
      </c>
      <c r="AF71" s="186">
        <f t="shared" si="6"/>
        <v>9</v>
      </c>
      <c r="AG71" s="186">
        <f t="shared" si="7"/>
        <v>24147</v>
      </c>
    </row>
    <row r="72" spans="1:33" s="190" customFormat="1" ht="18" customHeight="1" x14ac:dyDescent="0.25">
      <c r="A72" s="184"/>
      <c r="B72" s="184"/>
      <c r="C72" s="184"/>
      <c r="D72" s="51"/>
      <c r="E72" s="51">
        <v>52</v>
      </c>
      <c r="F72" s="185" t="s">
        <v>523</v>
      </c>
      <c r="G72" s="50" t="s">
        <v>230</v>
      </c>
      <c r="H72" s="50" t="s">
        <v>524</v>
      </c>
      <c r="I72" s="50" t="s">
        <v>525</v>
      </c>
      <c r="J72" s="201">
        <v>46844</v>
      </c>
      <c r="K72" s="51">
        <v>2430</v>
      </c>
      <c r="L72" s="186">
        <v>23</v>
      </c>
      <c r="M72" s="187">
        <v>55890</v>
      </c>
      <c r="N72" s="51"/>
      <c r="O72" s="186"/>
      <c r="P72" s="186"/>
      <c r="Q72" s="186"/>
      <c r="R72" s="51">
        <f t="shared" si="11"/>
        <v>2430</v>
      </c>
      <c r="S72" s="186">
        <f t="shared" si="12"/>
        <v>23</v>
      </c>
      <c r="T72" s="186">
        <f t="shared" si="13"/>
        <v>55890</v>
      </c>
      <c r="U72" s="51">
        <v>297</v>
      </c>
      <c r="V72" s="186">
        <f t="shared" si="4"/>
        <v>23</v>
      </c>
      <c r="W72" s="186">
        <f t="shared" si="5"/>
        <v>6831</v>
      </c>
      <c r="X72" s="51"/>
      <c r="Y72" s="51"/>
      <c r="Z72" s="51"/>
      <c r="AA72" s="51"/>
      <c r="AB72" s="188"/>
      <c r="AC72" s="51"/>
      <c r="AD72" s="51"/>
      <c r="AE72" s="189">
        <f t="shared" si="14"/>
        <v>2133</v>
      </c>
      <c r="AF72" s="186">
        <f t="shared" si="6"/>
        <v>23</v>
      </c>
      <c r="AG72" s="186">
        <f t="shared" si="7"/>
        <v>49059</v>
      </c>
    </row>
    <row r="73" spans="1:33" s="190" customFormat="1" ht="18" customHeight="1" x14ac:dyDescent="0.25">
      <c r="A73" s="184"/>
      <c r="B73" s="184"/>
      <c r="C73" s="184"/>
      <c r="D73" s="51"/>
      <c r="E73" s="51">
        <v>53</v>
      </c>
      <c r="F73" s="185" t="s">
        <v>527</v>
      </c>
      <c r="G73" s="50" t="s">
        <v>528</v>
      </c>
      <c r="H73" s="50" t="s">
        <v>529</v>
      </c>
      <c r="I73" s="50">
        <v>251044</v>
      </c>
      <c r="J73" s="201">
        <v>46447</v>
      </c>
      <c r="K73" s="51">
        <v>1742</v>
      </c>
      <c r="L73" s="186">
        <v>27</v>
      </c>
      <c r="M73" s="187">
        <v>47034</v>
      </c>
      <c r="N73" s="51"/>
      <c r="O73" s="186"/>
      <c r="P73" s="186"/>
      <c r="Q73" s="186"/>
      <c r="R73" s="51">
        <f t="shared" si="11"/>
        <v>1742</v>
      </c>
      <c r="S73" s="186">
        <f t="shared" si="12"/>
        <v>27</v>
      </c>
      <c r="T73" s="186">
        <f t="shared" si="13"/>
        <v>47034</v>
      </c>
      <c r="U73" s="51">
        <v>21</v>
      </c>
      <c r="V73" s="186">
        <f t="shared" si="4"/>
        <v>27</v>
      </c>
      <c r="W73" s="186">
        <f t="shared" si="5"/>
        <v>567</v>
      </c>
      <c r="X73" s="51"/>
      <c r="Y73" s="51"/>
      <c r="Z73" s="51"/>
      <c r="AA73" s="51"/>
      <c r="AB73" s="188"/>
      <c r="AC73" s="51"/>
      <c r="AD73" s="51"/>
      <c r="AE73" s="189">
        <f t="shared" si="14"/>
        <v>1721</v>
      </c>
      <c r="AF73" s="186">
        <f t="shared" si="6"/>
        <v>27</v>
      </c>
      <c r="AG73" s="186">
        <f t="shared" si="7"/>
        <v>46467</v>
      </c>
    </row>
    <row r="74" spans="1:33" s="190" customFormat="1" ht="18" customHeight="1" x14ac:dyDescent="0.25">
      <c r="A74" s="184"/>
      <c r="B74" s="184"/>
      <c r="C74" s="184"/>
      <c r="D74" s="51"/>
      <c r="E74" s="51">
        <v>54</v>
      </c>
      <c r="F74" s="185" t="s">
        <v>481</v>
      </c>
      <c r="G74" s="50" t="s">
        <v>20</v>
      </c>
      <c r="H74" s="50" t="s">
        <v>532</v>
      </c>
      <c r="I74" s="50">
        <v>4246</v>
      </c>
      <c r="J74" s="201">
        <v>46631</v>
      </c>
      <c r="K74" s="51">
        <v>4</v>
      </c>
      <c r="L74" s="186">
        <v>55</v>
      </c>
      <c r="M74" s="187">
        <v>220</v>
      </c>
      <c r="N74" s="51"/>
      <c r="O74" s="186"/>
      <c r="P74" s="186"/>
      <c r="Q74" s="186"/>
      <c r="R74" s="51">
        <f t="shared" si="11"/>
        <v>4</v>
      </c>
      <c r="S74" s="186">
        <f t="shared" si="12"/>
        <v>55</v>
      </c>
      <c r="T74" s="186">
        <f t="shared" si="13"/>
        <v>220</v>
      </c>
      <c r="U74" s="51"/>
      <c r="V74" s="186">
        <f t="shared" si="4"/>
        <v>55</v>
      </c>
      <c r="W74" s="186">
        <f t="shared" si="5"/>
        <v>0</v>
      </c>
      <c r="X74" s="50"/>
      <c r="Y74" s="201"/>
      <c r="Z74" s="51"/>
      <c r="AA74" s="51"/>
      <c r="AB74" s="188"/>
      <c r="AC74" s="51"/>
      <c r="AD74" s="51"/>
      <c r="AE74" s="189">
        <f t="shared" si="14"/>
        <v>4</v>
      </c>
      <c r="AF74" s="186">
        <f t="shared" si="6"/>
        <v>55</v>
      </c>
      <c r="AG74" s="186">
        <f t="shared" si="7"/>
        <v>220</v>
      </c>
    </row>
    <row r="75" spans="1:33" s="190" customFormat="1" ht="18" customHeight="1" x14ac:dyDescent="0.25">
      <c r="A75" s="184"/>
      <c r="B75" s="184"/>
      <c r="C75" s="184"/>
      <c r="D75" s="51"/>
      <c r="E75" s="51">
        <v>55</v>
      </c>
      <c r="F75" s="185" t="s">
        <v>531</v>
      </c>
      <c r="G75" s="50" t="s">
        <v>20</v>
      </c>
      <c r="H75" s="50" t="s">
        <v>416</v>
      </c>
      <c r="I75" s="50" t="s">
        <v>530</v>
      </c>
      <c r="J75" s="201">
        <v>46508</v>
      </c>
      <c r="K75" s="51">
        <v>11</v>
      </c>
      <c r="L75" s="186">
        <v>198</v>
      </c>
      <c r="M75" s="187">
        <v>2178</v>
      </c>
      <c r="N75" s="51"/>
      <c r="O75" s="186"/>
      <c r="P75" s="186"/>
      <c r="Q75" s="186"/>
      <c r="R75" s="51">
        <f t="shared" si="11"/>
        <v>11</v>
      </c>
      <c r="S75" s="186">
        <f t="shared" si="12"/>
        <v>198</v>
      </c>
      <c r="T75" s="186">
        <f t="shared" si="13"/>
        <v>2178</v>
      </c>
      <c r="U75" s="51"/>
      <c r="V75" s="186">
        <f t="shared" si="4"/>
        <v>198</v>
      </c>
      <c r="W75" s="186">
        <f t="shared" si="5"/>
        <v>0</v>
      </c>
      <c r="X75" s="50"/>
      <c r="Y75" s="201"/>
      <c r="Z75" s="51"/>
      <c r="AA75" s="51"/>
      <c r="AB75" s="188"/>
      <c r="AC75" s="51"/>
      <c r="AD75" s="51"/>
      <c r="AE75" s="189">
        <f t="shared" si="14"/>
        <v>11</v>
      </c>
      <c r="AF75" s="186">
        <f t="shared" si="6"/>
        <v>198</v>
      </c>
      <c r="AG75" s="186">
        <f t="shared" si="7"/>
        <v>2178</v>
      </c>
    </row>
    <row r="76" spans="1:33" s="190" customFormat="1" ht="18" customHeight="1" x14ac:dyDescent="0.25">
      <c r="A76" s="184"/>
      <c r="B76" s="184"/>
      <c r="C76" s="184"/>
      <c r="D76" s="51"/>
      <c r="E76" s="51">
        <v>56</v>
      </c>
      <c r="F76" s="185" t="s">
        <v>274</v>
      </c>
      <c r="G76" s="50" t="s">
        <v>27</v>
      </c>
      <c r="H76" s="50" t="s">
        <v>533</v>
      </c>
      <c r="I76" s="50">
        <v>2508339</v>
      </c>
      <c r="J76" s="201">
        <v>46966</v>
      </c>
      <c r="K76" s="51">
        <v>300</v>
      </c>
      <c r="L76" s="186">
        <v>33.43</v>
      </c>
      <c r="M76" s="187">
        <v>10029</v>
      </c>
      <c r="N76" s="51"/>
      <c r="O76" s="186"/>
      <c r="P76" s="186"/>
      <c r="Q76" s="186"/>
      <c r="R76" s="51">
        <f t="shared" si="11"/>
        <v>300</v>
      </c>
      <c r="S76" s="186">
        <f t="shared" si="12"/>
        <v>33.43</v>
      </c>
      <c r="T76" s="186">
        <f t="shared" si="13"/>
        <v>10029</v>
      </c>
      <c r="U76" s="51">
        <v>43</v>
      </c>
      <c r="V76" s="186">
        <f t="shared" si="4"/>
        <v>33.43</v>
      </c>
      <c r="W76" s="186">
        <f t="shared" si="5"/>
        <v>1437.49</v>
      </c>
      <c r="X76" s="51"/>
      <c r="Y76" s="51"/>
      <c r="Z76" s="51"/>
      <c r="AA76" s="51"/>
      <c r="AB76" s="188"/>
      <c r="AC76" s="51"/>
      <c r="AD76" s="51"/>
      <c r="AE76" s="189">
        <f t="shared" si="14"/>
        <v>257</v>
      </c>
      <c r="AF76" s="186">
        <f t="shared" si="6"/>
        <v>33.43</v>
      </c>
      <c r="AG76" s="186">
        <f t="shared" si="7"/>
        <v>8591.51</v>
      </c>
    </row>
    <row r="77" spans="1:33" s="190" customFormat="1" ht="17.25" customHeight="1" x14ac:dyDescent="0.25">
      <c r="A77" s="184"/>
      <c r="B77" s="184"/>
      <c r="C77" s="184"/>
      <c r="D77" s="51"/>
      <c r="E77" s="51">
        <v>57</v>
      </c>
      <c r="F77" s="185" t="s">
        <v>130</v>
      </c>
      <c r="G77" s="50" t="s">
        <v>27</v>
      </c>
      <c r="H77" s="50" t="s">
        <v>534</v>
      </c>
      <c r="I77" s="50" t="s">
        <v>535</v>
      </c>
      <c r="J77" s="201">
        <v>46966</v>
      </c>
      <c r="K77" s="51">
        <v>43</v>
      </c>
      <c r="L77" s="186">
        <v>54.89</v>
      </c>
      <c r="M77" s="187">
        <v>2360.27</v>
      </c>
      <c r="N77" s="51"/>
      <c r="O77" s="186"/>
      <c r="P77" s="186"/>
      <c r="Q77" s="186"/>
      <c r="R77" s="51">
        <f t="shared" si="11"/>
        <v>43</v>
      </c>
      <c r="S77" s="186">
        <f t="shared" si="12"/>
        <v>54.89</v>
      </c>
      <c r="T77" s="186">
        <f t="shared" si="13"/>
        <v>2360.27</v>
      </c>
      <c r="U77" s="51">
        <v>35</v>
      </c>
      <c r="V77" s="186">
        <f t="shared" ref="V77:V147" si="15">S77</f>
        <v>54.89</v>
      </c>
      <c r="W77" s="186">
        <f t="shared" ref="W77:W147" si="16">V77*U77</f>
        <v>1921.15</v>
      </c>
      <c r="X77" s="51"/>
      <c r="Y77" s="51"/>
      <c r="Z77" s="51"/>
      <c r="AA77" s="51"/>
      <c r="AB77" s="188"/>
      <c r="AC77" s="51"/>
      <c r="AD77" s="51"/>
      <c r="AE77" s="189">
        <f t="shared" si="14"/>
        <v>8</v>
      </c>
      <c r="AF77" s="186">
        <f t="shared" ref="AF77:AF147" si="17">V77</f>
        <v>54.89</v>
      </c>
      <c r="AG77" s="186">
        <f t="shared" ref="AG77:AG147" si="18">AF77*AE77</f>
        <v>439.12</v>
      </c>
    </row>
    <row r="78" spans="1:33" s="190" customFormat="1" ht="22.5" customHeight="1" x14ac:dyDescent="0.25">
      <c r="A78" s="184"/>
      <c r="B78" s="184"/>
      <c r="C78" s="184"/>
      <c r="D78" s="51"/>
      <c r="E78" s="51">
        <v>58</v>
      </c>
      <c r="F78" s="185" t="s">
        <v>536</v>
      </c>
      <c r="G78" s="50" t="s">
        <v>27</v>
      </c>
      <c r="H78" s="50" t="s">
        <v>420</v>
      </c>
      <c r="I78" s="50">
        <v>250915</v>
      </c>
      <c r="J78" s="201">
        <v>46997</v>
      </c>
      <c r="K78" s="51">
        <v>308</v>
      </c>
      <c r="L78" s="186">
        <v>55</v>
      </c>
      <c r="M78" s="187">
        <v>16940</v>
      </c>
      <c r="N78" s="51"/>
      <c r="O78" s="186"/>
      <c r="P78" s="186"/>
      <c r="Q78" s="186"/>
      <c r="R78" s="51">
        <f t="shared" si="11"/>
        <v>308</v>
      </c>
      <c r="S78" s="186">
        <f t="shared" si="12"/>
        <v>55</v>
      </c>
      <c r="T78" s="186">
        <f t="shared" si="13"/>
        <v>16940</v>
      </c>
      <c r="U78" s="51">
        <v>32</v>
      </c>
      <c r="V78" s="186">
        <f t="shared" si="15"/>
        <v>55</v>
      </c>
      <c r="W78" s="186">
        <f t="shared" si="16"/>
        <v>1760</v>
      </c>
      <c r="X78" s="51"/>
      <c r="Y78" s="51"/>
      <c r="Z78" s="51"/>
      <c r="AA78" s="51"/>
      <c r="AB78" s="188"/>
      <c r="AC78" s="51"/>
      <c r="AD78" s="51"/>
      <c r="AE78" s="189">
        <f t="shared" si="14"/>
        <v>276</v>
      </c>
      <c r="AF78" s="186">
        <f t="shared" si="17"/>
        <v>55</v>
      </c>
      <c r="AG78" s="186">
        <f t="shared" si="18"/>
        <v>15180</v>
      </c>
    </row>
    <row r="79" spans="1:33" s="190" customFormat="1" ht="18" customHeight="1" x14ac:dyDescent="0.25">
      <c r="A79" s="184"/>
      <c r="B79" s="184"/>
      <c r="C79" s="184"/>
      <c r="D79" s="51"/>
      <c r="E79" s="51">
        <v>59</v>
      </c>
      <c r="F79" s="185" t="s">
        <v>266</v>
      </c>
      <c r="G79" s="50" t="s">
        <v>429</v>
      </c>
      <c r="H79" s="50" t="s">
        <v>430</v>
      </c>
      <c r="I79" s="50" t="s">
        <v>538</v>
      </c>
      <c r="J79" s="201">
        <v>46997</v>
      </c>
      <c r="K79" s="51">
        <v>6</v>
      </c>
      <c r="L79" s="186">
        <v>500</v>
      </c>
      <c r="M79" s="187">
        <v>3000</v>
      </c>
      <c r="N79" s="51"/>
      <c r="O79" s="186"/>
      <c r="P79" s="186"/>
      <c r="Q79" s="186"/>
      <c r="R79" s="51">
        <f t="shared" si="11"/>
        <v>6</v>
      </c>
      <c r="S79" s="186">
        <f t="shared" si="12"/>
        <v>500</v>
      </c>
      <c r="T79" s="186">
        <f t="shared" si="13"/>
        <v>3000</v>
      </c>
      <c r="U79" s="51"/>
      <c r="V79" s="186">
        <f t="shared" si="15"/>
        <v>500</v>
      </c>
      <c r="W79" s="186">
        <f t="shared" si="16"/>
        <v>0</v>
      </c>
      <c r="X79" s="51"/>
      <c r="Y79" s="51"/>
      <c r="Z79" s="51"/>
      <c r="AA79" s="51"/>
      <c r="AB79" s="188"/>
      <c r="AC79" s="51"/>
      <c r="AD79" s="51"/>
      <c r="AE79" s="189">
        <f t="shared" si="14"/>
        <v>6</v>
      </c>
      <c r="AF79" s="186">
        <f t="shared" si="17"/>
        <v>500</v>
      </c>
      <c r="AG79" s="186">
        <f t="shared" si="18"/>
        <v>3000</v>
      </c>
    </row>
    <row r="80" spans="1:33" s="190" customFormat="1" ht="22.5" customHeight="1" x14ac:dyDescent="0.25">
      <c r="A80" s="184"/>
      <c r="B80" s="184"/>
      <c r="C80" s="184"/>
      <c r="D80" s="51"/>
      <c r="E80" s="51">
        <v>60</v>
      </c>
      <c r="F80" s="185" t="s">
        <v>539</v>
      </c>
      <c r="G80" s="50" t="s">
        <v>20</v>
      </c>
      <c r="H80" s="50" t="s">
        <v>442</v>
      </c>
      <c r="I80" s="50" t="s">
        <v>540</v>
      </c>
      <c r="J80" s="201">
        <v>46600</v>
      </c>
      <c r="K80" s="51">
        <v>10</v>
      </c>
      <c r="L80" s="186">
        <v>579</v>
      </c>
      <c r="M80" s="187">
        <v>5790</v>
      </c>
      <c r="N80" s="51"/>
      <c r="O80" s="186"/>
      <c r="P80" s="186"/>
      <c r="Q80" s="186"/>
      <c r="R80" s="51">
        <f t="shared" si="11"/>
        <v>10</v>
      </c>
      <c r="S80" s="186">
        <f t="shared" si="12"/>
        <v>579</v>
      </c>
      <c r="T80" s="186">
        <f t="shared" si="13"/>
        <v>5790</v>
      </c>
      <c r="U80" s="51"/>
      <c r="V80" s="186">
        <f t="shared" si="15"/>
        <v>579</v>
      </c>
      <c r="W80" s="186">
        <f t="shared" si="16"/>
        <v>0</v>
      </c>
      <c r="X80" s="51"/>
      <c r="Y80" s="51"/>
      <c r="Z80" s="51"/>
      <c r="AA80" s="51"/>
      <c r="AB80" s="188"/>
      <c r="AC80" s="51"/>
      <c r="AD80" s="51"/>
      <c r="AE80" s="189">
        <f t="shared" si="14"/>
        <v>10</v>
      </c>
      <c r="AF80" s="186">
        <f t="shared" si="17"/>
        <v>579</v>
      </c>
      <c r="AG80" s="186">
        <f t="shared" si="18"/>
        <v>5790</v>
      </c>
    </row>
    <row r="81" spans="1:96" s="190" customFormat="1" ht="17.25" customHeight="1" x14ac:dyDescent="0.25">
      <c r="A81" s="184"/>
      <c r="B81" s="184"/>
      <c r="C81" s="184"/>
      <c r="D81" s="51"/>
      <c r="E81" s="51"/>
      <c r="F81" s="202" t="s">
        <v>542</v>
      </c>
      <c r="G81" s="51"/>
      <c r="H81" s="50"/>
      <c r="I81" s="50"/>
      <c r="J81" s="201"/>
      <c r="K81" s="51">
        <v>0</v>
      </c>
      <c r="L81" s="186">
        <v>0</v>
      </c>
      <c r="M81" s="187">
        <v>0</v>
      </c>
      <c r="N81" s="51"/>
      <c r="O81" s="186"/>
      <c r="P81" s="186"/>
      <c r="Q81" s="186"/>
      <c r="R81" s="51">
        <f t="shared" si="11"/>
        <v>0</v>
      </c>
      <c r="S81" s="186">
        <f t="shared" si="12"/>
        <v>0</v>
      </c>
      <c r="T81" s="186">
        <f t="shared" si="13"/>
        <v>0</v>
      </c>
      <c r="U81" s="51"/>
      <c r="V81" s="186">
        <f t="shared" si="15"/>
        <v>0</v>
      </c>
      <c r="W81" s="186">
        <f t="shared" si="16"/>
        <v>0</v>
      </c>
      <c r="X81" s="51"/>
      <c r="Y81" s="51"/>
      <c r="Z81" s="51"/>
      <c r="AA81" s="51"/>
      <c r="AB81" s="188"/>
      <c r="AC81" s="51"/>
      <c r="AD81" s="51"/>
      <c r="AE81" s="189">
        <f t="shared" si="14"/>
        <v>0</v>
      </c>
      <c r="AF81" s="186">
        <f t="shared" si="17"/>
        <v>0</v>
      </c>
      <c r="AG81" s="186">
        <f t="shared" si="18"/>
        <v>0</v>
      </c>
    </row>
    <row r="82" spans="1:96" s="190" customFormat="1" ht="15" customHeight="1" x14ac:dyDescent="0.25">
      <c r="A82" s="184"/>
      <c r="B82" s="184"/>
      <c r="C82" s="184"/>
      <c r="D82" s="51"/>
      <c r="E82" s="51">
        <v>61</v>
      </c>
      <c r="F82" s="185" t="s">
        <v>153</v>
      </c>
      <c r="G82" s="51" t="s">
        <v>20</v>
      </c>
      <c r="H82" s="50" t="s">
        <v>246</v>
      </c>
      <c r="I82" s="50" t="s">
        <v>543</v>
      </c>
      <c r="J82" s="201">
        <v>46844</v>
      </c>
      <c r="K82" s="51">
        <v>190</v>
      </c>
      <c r="L82" s="186">
        <v>98</v>
      </c>
      <c r="M82" s="187">
        <v>18620</v>
      </c>
      <c r="N82" s="51"/>
      <c r="O82" s="186"/>
      <c r="P82" s="186"/>
      <c r="Q82" s="186"/>
      <c r="R82" s="51">
        <f t="shared" si="11"/>
        <v>190</v>
      </c>
      <c r="S82" s="186">
        <f t="shared" si="12"/>
        <v>98</v>
      </c>
      <c r="T82" s="186">
        <f t="shared" si="13"/>
        <v>18620</v>
      </c>
      <c r="U82" s="51"/>
      <c r="V82" s="186">
        <f t="shared" si="15"/>
        <v>98</v>
      </c>
      <c r="W82" s="186">
        <f t="shared" si="16"/>
        <v>0</v>
      </c>
      <c r="X82" s="51"/>
      <c r="Y82" s="51"/>
      <c r="Z82" s="51"/>
      <c r="AA82" s="51"/>
      <c r="AB82" s="188"/>
      <c r="AC82" s="51"/>
      <c r="AD82" s="51"/>
      <c r="AE82" s="189">
        <f t="shared" si="14"/>
        <v>190</v>
      </c>
      <c r="AF82" s="186">
        <f t="shared" si="17"/>
        <v>98</v>
      </c>
      <c r="AG82" s="186">
        <f t="shared" si="18"/>
        <v>18620</v>
      </c>
    </row>
    <row r="83" spans="1:96" s="190" customFormat="1" ht="15" customHeight="1" x14ac:dyDescent="0.25">
      <c r="A83" s="184"/>
      <c r="B83" s="184"/>
      <c r="C83" s="184"/>
      <c r="D83" s="51"/>
      <c r="E83" s="51">
        <v>62</v>
      </c>
      <c r="F83" s="185" t="s">
        <v>544</v>
      </c>
      <c r="G83" s="51" t="s">
        <v>263</v>
      </c>
      <c r="H83" s="50" t="s">
        <v>259</v>
      </c>
      <c r="I83" s="50" t="s">
        <v>545</v>
      </c>
      <c r="J83" s="201">
        <v>46600</v>
      </c>
      <c r="K83" s="51">
        <v>140</v>
      </c>
      <c r="L83" s="186">
        <v>1330</v>
      </c>
      <c r="M83" s="187">
        <v>186200</v>
      </c>
      <c r="N83" s="51"/>
      <c r="O83" s="186"/>
      <c r="P83" s="186"/>
      <c r="Q83" s="186"/>
      <c r="R83" s="51">
        <f t="shared" si="11"/>
        <v>140</v>
      </c>
      <c r="S83" s="186">
        <f t="shared" si="12"/>
        <v>1330</v>
      </c>
      <c r="T83" s="186">
        <f t="shared" si="13"/>
        <v>186200</v>
      </c>
      <c r="U83" s="51"/>
      <c r="V83" s="186">
        <f t="shared" si="15"/>
        <v>1330</v>
      </c>
      <c r="W83" s="186">
        <f t="shared" si="16"/>
        <v>0</v>
      </c>
      <c r="X83" s="51"/>
      <c r="Y83" s="51"/>
      <c r="Z83" s="51"/>
      <c r="AA83" s="51"/>
      <c r="AB83" s="188"/>
      <c r="AC83" s="51"/>
      <c r="AD83" s="51"/>
      <c r="AE83" s="189">
        <f t="shared" si="14"/>
        <v>140</v>
      </c>
      <c r="AF83" s="186">
        <f t="shared" si="17"/>
        <v>1330</v>
      </c>
      <c r="AG83" s="186">
        <f t="shared" si="18"/>
        <v>186200</v>
      </c>
    </row>
    <row r="84" spans="1:96" s="190" customFormat="1" ht="15.75" customHeight="1" x14ac:dyDescent="0.25">
      <c r="A84" s="184"/>
      <c r="B84" s="184"/>
      <c r="C84" s="184"/>
      <c r="D84" s="51"/>
      <c r="E84" s="51"/>
      <c r="F84" s="202" t="s">
        <v>546</v>
      </c>
      <c r="G84" s="51"/>
      <c r="H84" s="51"/>
      <c r="I84" s="51"/>
      <c r="J84" s="188"/>
      <c r="K84" s="51">
        <v>0</v>
      </c>
      <c r="L84" s="186">
        <v>0</v>
      </c>
      <c r="M84" s="187">
        <v>0</v>
      </c>
      <c r="N84" s="51"/>
      <c r="O84" s="186"/>
      <c r="P84" s="186"/>
      <c r="Q84" s="186"/>
      <c r="R84" s="51">
        <f t="shared" si="11"/>
        <v>0</v>
      </c>
      <c r="S84" s="186">
        <f t="shared" si="12"/>
        <v>0</v>
      </c>
      <c r="T84" s="186">
        <f t="shared" si="13"/>
        <v>0</v>
      </c>
      <c r="U84" s="51"/>
      <c r="V84" s="186">
        <f t="shared" si="15"/>
        <v>0</v>
      </c>
      <c r="W84" s="186">
        <f t="shared" si="16"/>
        <v>0</v>
      </c>
      <c r="X84" s="51"/>
      <c r="Y84" s="51"/>
      <c r="Z84" s="51"/>
      <c r="AA84" s="51"/>
      <c r="AB84" s="188"/>
      <c r="AC84" s="51"/>
      <c r="AD84" s="51"/>
      <c r="AE84" s="189">
        <f t="shared" si="14"/>
        <v>0</v>
      </c>
      <c r="AF84" s="186">
        <f t="shared" si="17"/>
        <v>0</v>
      </c>
      <c r="AG84" s="186">
        <f t="shared" si="18"/>
        <v>0</v>
      </c>
    </row>
    <row r="85" spans="1:96" s="190" customFormat="1" ht="16.5" customHeight="1" x14ac:dyDescent="0.25">
      <c r="A85" s="184"/>
      <c r="B85" s="184"/>
      <c r="C85" s="184"/>
      <c r="D85" s="51"/>
      <c r="E85" s="51">
        <v>63</v>
      </c>
      <c r="F85" s="185" t="s">
        <v>547</v>
      </c>
      <c r="G85" s="51" t="s">
        <v>362</v>
      </c>
      <c r="H85" s="51" t="s">
        <v>756</v>
      </c>
      <c r="I85" s="51"/>
      <c r="J85" s="188"/>
      <c r="K85" s="51">
        <v>100</v>
      </c>
      <c r="L85" s="186">
        <v>45.9</v>
      </c>
      <c r="M85" s="187">
        <v>4590</v>
      </c>
      <c r="N85" s="51"/>
      <c r="O85" s="186"/>
      <c r="P85" s="186"/>
      <c r="Q85" s="186"/>
      <c r="R85" s="51">
        <f t="shared" si="11"/>
        <v>100</v>
      </c>
      <c r="S85" s="186">
        <f t="shared" si="12"/>
        <v>45.9</v>
      </c>
      <c r="T85" s="186">
        <f t="shared" si="13"/>
        <v>4590</v>
      </c>
      <c r="U85" s="51">
        <v>30</v>
      </c>
      <c r="V85" s="186">
        <f t="shared" si="15"/>
        <v>45.9</v>
      </c>
      <c r="W85" s="186">
        <f t="shared" si="16"/>
        <v>1377</v>
      </c>
      <c r="X85" s="51"/>
      <c r="Y85" s="51"/>
      <c r="Z85" s="51"/>
      <c r="AA85" s="51"/>
      <c r="AB85" s="188"/>
      <c r="AC85" s="51"/>
      <c r="AD85" s="51"/>
      <c r="AE85" s="189">
        <f t="shared" si="14"/>
        <v>70</v>
      </c>
      <c r="AF85" s="186">
        <f t="shared" si="17"/>
        <v>45.9</v>
      </c>
      <c r="AG85" s="186">
        <f t="shared" si="18"/>
        <v>3213</v>
      </c>
    </row>
    <row r="86" spans="1:96" s="190" customFormat="1" ht="16.5" customHeight="1" x14ac:dyDescent="0.25">
      <c r="A86" s="184"/>
      <c r="B86" s="184"/>
      <c r="C86" s="184"/>
      <c r="D86" s="51"/>
      <c r="E86" s="51">
        <v>64</v>
      </c>
      <c r="F86" s="185" t="s">
        <v>548</v>
      </c>
      <c r="G86" s="50" t="s">
        <v>549</v>
      </c>
      <c r="H86" s="50" t="s">
        <v>50</v>
      </c>
      <c r="I86" s="50">
        <v>338149</v>
      </c>
      <c r="J86" s="201">
        <v>47300</v>
      </c>
      <c r="K86" s="51">
        <v>300</v>
      </c>
      <c r="L86" s="186">
        <v>28</v>
      </c>
      <c r="M86" s="187">
        <v>8400</v>
      </c>
      <c r="N86" s="51"/>
      <c r="O86" s="186"/>
      <c r="P86" s="186"/>
      <c r="Q86" s="186"/>
      <c r="R86" s="51">
        <f t="shared" si="11"/>
        <v>300</v>
      </c>
      <c r="S86" s="186">
        <f t="shared" si="12"/>
        <v>28</v>
      </c>
      <c r="T86" s="186">
        <f t="shared" si="13"/>
        <v>8400</v>
      </c>
      <c r="U86" s="51">
        <v>24</v>
      </c>
      <c r="V86" s="186">
        <f t="shared" si="15"/>
        <v>28</v>
      </c>
      <c r="W86" s="186">
        <f t="shared" si="16"/>
        <v>672</v>
      </c>
      <c r="X86" s="51"/>
      <c r="Y86" s="51"/>
      <c r="Z86" s="51"/>
      <c r="AA86" s="51"/>
      <c r="AB86" s="188"/>
      <c r="AC86" s="51"/>
      <c r="AD86" s="51"/>
      <c r="AE86" s="189">
        <f t="shared" si="14"/>
        <v>276</v>
      </c>
      <c r="AF86" s="186">
        <f t="shared" si="17"/>
        <v>28</v>
      </c>
      <c r="AG86" s="186">
        <f t="shared" si="18"/>
        <v>7728</v>
      </c>
    </row>
    <row r="87" spans="1:96" s="190" customFormat="1" ht="13.5" customHeight="1" x14ac:dyDescent="0.25">
      <c r="A87" s="184"/>
      <c r="B87" s="184"/>
      <c r="C87" s="184"/>
      <c r="D87" s="51"/>
      <c r="E87" s="51">
        <v>65</v>
      </c>
      <c r="F87" s="185" t="s">
        <v>268</v>
      </c>
      <c r="G87" s="51" t="s">
        <v>362</v>
      </c>
      <c r="H87" s="50" t="s">
        <v>270</v>
      </c>
      <c r="I87" s="50">
        <v>50194</v>
      </c>
      <c r="J87" s="201">
        <v>46780</v>
      </c>
      <c r="K87" s="51">
        <v>190</v>
      </c>
      <c r="L87" s="186">
        <v>279.95</v>
      </c>
      <c r="M87" s="187">
        <v>53190.5</v>
      </c>
      <c r="N87" s="51"/>
      <c r="O87" s="186"/>
      <c r="P87" s="186"/>
      <c r="Q87" s="186"/>
      <c r="R87" s="51">
        <f t="shared" si="11"/>
        <v>190</v>
      </c>
      <c r="S87" s="186">
        <f t="shared" si="12"/>
        <v>279.95</v>
      </c>
      <c r="T87" s="186">
        <f t="shared" si="13"/>
        <v>53190.5</v>
      </c>
      <c r="U87" s="51"/>
      <c r="V87" s="186">
        <f t="shared" si="15"/>
        <v>279.95</v>
      </c>
      <c r="W87" s="186">
        <f t="shared" si="16"/>
        <v>0</v>
      </c>
      <c r="X87" s="51"/>
      <c r="Y87" s="51"/>
      <c r="Z87" s="51"/>
      <c r="AA87" s="51"/>
      <c r="AB87" s="188"/>
      <c r="AC87" s="51"/>
      <c r="AD87" s="51"/>
      <c r="AE87" s="189">
        <f t="shared" si="14"/>
        <v>190</v>
      </c>
      <c r="AF87" s="186">
        <f t="shared" si="17"/>
        <v>279.95</v>
      </c>
      <c r="AG87" s="186">
        <f t="shared" si="18"/>
        <v>53190.5</v>
      </c>
    </row>
    <row r="88" spans="1:96" s="190" customFormat="1" ht="13.5" customHeight="1" x14ac:dyDescent="0.25">
      <c r="A88" s="184"/>
      <c r="B88" s="184"/>
      <c r="C88" s="184"/>
      <c r="D88" s="51"/>
      <c r="E88" s="51">
        <v>66</v>
      </c>
      <c r="F88" s="185" t="s">
        <v>550</v>
      </c>
      <c r="G88" s="51" t="s">
        <v>432</v>
      </c>
      <c r="H88" s="50" t="s">
        <v>551</v>
      </c>
      <c r="I88" s="50">
        <v>2505102</v>
      </c>
      <c r="J88" s="201">
        <v>46874</v>
      </c>
      <c r="K88" s="51">
        <v>7000</v>
      </c>
      <c r="L88" s="186">
        <v>0.65</v>
      </c>
      <c r="M88" s="187">
        <v>4550</v>
      </c>
      <c r="N88" s="51"/>
      <c r="O88" s="186"/>
      <c r="P88" s="186"/>
      <c r="Q88" s="186"/>
      <c r="R88" s="51">
        <f t="shared" si="11"/>
        <v>7000</v>
      </c>
      <c r="S88" s="186">
        <f t="shared" si="12"/>
        <v>0.65</v>
      </c>
      <c r="T88" s="186">
        <f t="shared" si="13"/>
        <v>4550</v>
      </c>
      <c r="U88" s="51"/>
      <c r="V88" s="186">
        <f t="shared" si="15"/>
        <v>0.65</v>
      </c>
      <c r="W88" s="186">
        <f t="shared" si="16"/>
        <v>0</v>
      </c>
      <c r="X88" s="51"/>
      <c r="Y88" s="51"/>
      <c r="Z88" s="51"/>
      <c r="AA88" s="51"/>
      <c r="AB88" s="188"/>
      <c r="AC88" s="51"/>
      <c r="AD88" s="51"/>
      <c r="AE88" s="189">
        <f t="shared" si="14"/>
        <v>7000</v>
      </c>
      <c r="AF88" s="186">
        <f t="shared" si="17"/>
        <v>0.65</v>
      </c>
      <c r="AG88" s="186">
        <f t="shared" si="18"/>
        <v>4550</v>
      </c>
    </row>
    <row r="89" spans="1:96" s="190" customFormat="1" ht="24" customHeight="1" x14ac:dyDescent="0.25">
      <c r="A89" s="184"/>
      <c r="B89" s="184"/>
      <c r="C89" s="184"/>
      <c r="D89" s="51"/>
      <c r="E89" s="51">
        <v>67</v>
      </c>
      <c r="F89" s="185" t="s">
        <v>552</v>
      </c>
      <c r="G89" s="51" t="s">
        <v>432</v>
      </c>
      <c r="H89" s="50" t="s">
        <v>553</v>
      </c>
      <c r="I89" s="50">
        <v>2502156</v>
      </c>
      <c r="J89" s="201">
        <v>46784</v>
      </c>
      <c r="K89" s="51">
        <v>2000</v>
      </c>
      <c r="L89" s="186">
        <v>5.95</v>
      </c>
      <c r="M89" s="187">
        <v>11900</v>
      </c>
      <c r="N89" s="51"/>
      <c r="O89" s="186"/>
      <c r="P89" s="186"/>
      <c r="Q89" s="186"/>
      <c r="R89" s="51">
        <f t="shared" si="11"/>
        <v>2000</v>
      </c>
      <c r="S89" s="186">
        <f t="shared" si="12"/>
        <v>5.95</v>
      </c>
      <c r="T89" s="186">
        <f t="shared" si="13"/>
        <v>11900</v>
      </c>
      <c r="U89" s="51"/>
      <c r="V89" s="186">
        <f t="shared" si="15"/>
        <v>5.95</v>
      </c>
      <c r="W89" s="186">
        <f t="shared" si="16"/>
        <v>0</v>
      </c>
      <c r="X89" s="51"/>
      <c r="Y89" s="51"/>
      <c r="Z89" s="51"/>
      <c r="AA89" s="51"/>
      <c r="AB89" s="188"/>
      <c r="AC89" s="51"/>
      <c r="AD89" s="51"/>
      <c r="AE89" s="189">
        <f t="shared" si="14"/>
        <v>2000</v>
      </c>
      <c r="AF89" s="186">
        <f t="shared" si="17"/>
        <v>5.95</v>
      </c>
      <c r="AG89" s="186">
        <f t="shared" si="18"/>
        <v>11900</v>
      </c>
    </row>
    <row r="90" spans="1:96" s="190" customFormat="1" ht="15" customHeight="1" x14ac:dyDescent="0.25">
      <c r="A90" s="184"/>
      <c r="B90" s="184"/>
      <c r="C90" s="184"/>
      <c r="D90" s="51"/>
      <c r="E90" s="51">
        <v>68</v>
      </c>
      <c r="F90" s="185" t="s">
        <v>555</v>
      </c>
      <c r="G90" s="51" t="s">
        <v>456</v>
      </c>
      <c r="H90" s="50" t="s">
        <v>212</v>
      </c>
      <c r="I90" s="50">
        <v>250534</v>
      </c>
      <c r="J90" s="201">
        <v>46874</v>
      </c>
      <c r="K90" s="51">
        <v>238</v>
      </c>
      <c r="L90" s="186">
        <v>71.5</v>
      </c>
      <c r="M90" s="187">
        <v>17017</v>
      </c>
      <c r="N90" s="50"/>
      <c r="O90" s="186"/>
      <c r="P90" s="186"/>
      <c r="Q90" s="186"/>
      <c r="R90" s="51">
        <f t="shared" si="11"/>
        <v>238</v>
      </c>
      <c r="S90" s="186">
        <f t="shared" si="12"/>
        <v>71.5</v>
      </c>
      <c r="T90" s="186">
        <f t="shared" si="13"/>
        <v>17017</v>
      </c>
      <c r="U90" s="51">
        <v>61</v>
      </c>
      <c r="V90" s="186">
        <f t="shared" si="15"/>
        <v>71.5</v>
      </c>
      <c r="W90" s="186">
        <f t="shared" si="16"/>
        <v>4361.5</v>
      </c>
      <c r="X90" s="51"/>
      <c r="Y90" s="51"/>
      <c r="Z90" s="51"/>
      <c r="AA90" s="51"/>
      <c r="AB90" s="188"/>
      <c r="AC90" s="51"/>
      <c r="AD90" s="51"/>
      <c r="AE90" s="189">
        <f t="shared" si="14"/>
        <v>177</v>
      </c>
      <c r="AF90" s="186">
        <f t="shared" si="17"/>
        <v>71.5</v>
      </c>
      <c r="AG90" s="186">
        <f t="shared" si="18"/>
        <v>12655.5</v>
      </c>
    </row>
    <row r="91" spans="1:96" s="190" customFormat="1" ht="15" customHeight="1" x14ac:dyDescent="0.25">
      <c r="A91" s="184"/>
      <c r="B91" s="184"/>
      <c r="C91" s="184"/>
      <c r="D91" s="51"/>
      <c r="E91" s="51"/>
      <c r="F91" s="185"/>
      <c r="G91" s="51"/>
      <c r="H91" s="50"/>
      <c r="I91" s="50"/>
      <c r="J91" s="201"/>
      <c r="K91" s="51"/>
      <c r="L91" s="186"/>
      <c r="M91" s="187"/>
      <c r="N91" s="50"/>
      <c r="O91" s="186"/>
      <c r="P91" s="186"/>
      <c r="Q91" s="186"/>
      <c r="R91" s="51"/>
      <c r="S91" s="186"/>
      <c r="T91" s="186"/>
      <c r="U91" s="51"/>
      <c r="V91" s="186"/>
      <c r="W91" s="186"/>
      <c r="X91" s="51"/>
      <c r="Y91" s="51"/>
      <c r="Z91" s="51"/>
      <c r="AA91" s="51"/>
      <c r="AB91" s="188"/>
      <c r="AC91" s="51"/>
      <c r="AD91" s="51"/>
      <c r="AE91" s="189"/>
      <c r="AF91" s="186"/>
      <c r="AG91" s="186"/>
    </row>
    <row r="92" spans="1:96" s="190" customFormat="1" ht="15" customHeight="1" x14ac:dyDescent="0.25">
      <c r="A92" s="184"/>
      <c r="B92" s="184"/>
      <c r="C92" s="184"/>
      <c r="D92" s="51"/>
      <c r="E92" s="51"/>
      <c r="F92" s="185"/>
      <c r="G92" s="51"/>
      <c r="H92" s="50"/>
      <c r="I92" s="50"/>
      <c r="J92" s="201"/>
      <c r="K92" s="51"/>
      <c r="L92" s="186"/>
      <c r="M92" s="187"/>
      <c r="N92" s="50"/>
      <c r="O92" s="186"/>
      <c r="P92" s="186"/>
      <c r="Q92" s="186"/>
      <c r="R92" s="51"/>
      <c r="S92" s="186"/>
      <c r="T92" s="186"/>
      <c r="U92" s="51"/>
      <c r="V92" s="186"/>
      <c r="W92" s="186"/>
      <c r="X92" s="51"/>
      <c r="Y92" s="51"/>
      <c r="Z92" s="51"/>
      <c r="AA92" s="51"/>
      <c r="AB92" s="188"/>
      <c r="AC92" s="51"/>
      <c r="AD92" s="51"/>
      <c r="AE92" s="189"/>
      <c r="AF92" s="186"/>
      <c r="AG92" s="186"/>
    </row>
    <row r="93" spans="1:96" s="162" customFormat="1" ht="36.950000000000003" customHeight="1" x14ac:dyDescent="0.25">
      <c r="A93" s="152"/>
      <c r="B93" s="152"/>
      <c r="C93" s="152"/>
      <c r="D93" s="15"/>
      <c r="E93" s="15"/>
      <c r="F93" s="442" t="s">
        <v>688</v>
      </c>
      <c r="G93" s="443"/>
      <c r="H93" s="443"/>
      <c r="I93" s="443"/>
      <c r="J93" s="16"/>
      <c r="K93" s="441" t="s">
        <v>691</v>
      </c>
      <c r="L93" s="442"/>
      <c r="M93" s="442"/>
      <c r="N93" s="444" t="s">
        <v>2</v>
      </c>
      <c r="O93" s="442"/>
      <c r="P93" s="442"/>
      <c r="Q93" s="17"/>
      <c r="R93" s="445" t="s">
        <v>3</v>
      </c>
      <c r="S93" s="440"/>
      <c r="T93" s="440"/>
      <c r="U93" s="446" t="s">
        <v>4</v>
      </c>
      <c r="V93" s="440"/>
      <c r="W93" s="440"/>
      <c r="X93" s="447" t="s">
        <v>5</v>
      </c>
      <c r="Y93" s="447"/>
      <c r="Z93" s="447"/>
      <c r="AA93" s="229" t="s">
        <v>656</v>
      </c>
      <c r="AB93" s="439" t="s">
        <v>6</v>
      </c>
      <c r="AC93" s="440"/>
      <c r="AD93" s="440"/>
      <c r="AE93" s="441" t="s">
        <v>773</v>
      </c>
      <c r="AF93" s="442"/>
      <c r="AG93" s="442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</row>
    <row r="94" spans="1:96" s="167" customFormat="1" ht="30" customHeight="1" x14ac:dyDescent="0.25">
      <c r="A94" s="164"/>
      <c r="B94" s="164"/>
      <c r="C94" s="164"/>
      <c r="D94" s="20"/>
      <c r="E94" s="20"/>
      <c r="F94" s="21" t="s">
        <v>7</v>
      </c>
      <c r="G94" s="144" t="s">
        <v>8</v>
      </c>
      <c r="H94" s="23" t="s">
        <v>9</v>
      </c>
      <c r="I94" s="20" t="s">
        <v>10</v>
      </c>
      <c r="J94" s="24" t="s">
        <v>11</v>
      </c>
      <c r="K94" s="20" t="s">
        <v>12</v>
      </c>
      <c r="L94" s="25" t="s">
        <v>13</v>
      </c>
      <c r="M94" s="169" t="s">
        <v>14</v>
      </c>
      <c r="N94" s="20" t="s">
        <v>12</v>
      </c>
      <c r="O94" s="25" t="s">
        <v>13</v>
      </c>
      <c r="P94" s="25" t="s">
        <v>14</v>
      </c>
      <c r="Q94" s="25"/>
      <c r="R94" s="29" t="s">
        <v>12</v>
      </c>
      <c r="S94" s="30" t="s">
        <v>13</v>
      </c>
      <c r="T94" s="30" t="s">
        <v>14</v>
      </c>
      <c r="U94" s="29" t="s">
        <v>12</v>
      </c>
      <c r="V94" s="384" t="s">
        <v>13</v>
      </c>
      <c r="W94" s="30" t="s">
        <v>14</v>
      </c>
      <c r="X94" s="31" t="s">
        <v>12</v>
      </c>
      <c r="Y94" s="31" t="s">
        <v>13</v>
      </c>
      <c r="Z94" s="31" t="s">
        <v>14</v>
      </c>
      <c r="AA94" s="31"/>
      <c r="AB94" s="32" t="s">
        <v>12</v>
      </c>
      <c r="AC94" s="31" t="s">
        <v>13</v>
      </c>
      <c r="AD94" s="31" t="s">
        <v>14</v>
      </c>
      <c r="AE94" s="29" t="s">
        <v>12</v>
      </c>
      <c r="AF94" s="30" t="s">
        <v>13</v>
      </c>
      <c r="AG94" s="30" t="s">
        <v>14</v>
      </c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  <c r="BM94" s="166"/>
      <c r="BN94" s="166"/>
      <c r="BO94" s="166"/>
      <c r="BP94" s="166"/>
      <c r="BQ94" s="166"/>
      <c r="BR94" s="166"/>
      <c r="BS94" s="166"/>
      <c r="BT94" s="166"/>
      <c r="BU94" s="166"/>
      <c r="BV94" s="166"/>
      <c r="BW94" s="166"/>
      <c r="BX94" s="166"/>
      <c r="BY94" s="166"/>
      <c r="BZ94" s="166"/>
      <c r="CA94" s="166"/>
      <c r="CB94" s="166"/>
      <c r="CC94" s="166"/>
      <c r="CD94" s="166"/>
      <c r="CE94" s="166"/>
      <c r="CF94" s="166"/>
      <c r="CG94" s="166"/>
      <c r="CH94" s="166"/>
      <c r="CI94" s="166"/>
      <c r="CJ94" s="166"/>
      <c r="CK94" s="166"/>
      <c r="CL94" s="166"/>
      <c r="CM94" s="166"/>
      <c r="CN94" s="166"/>
      <c r="CO94" s="166"/>
      <c r="CP94" s="166"/>
      <c r="CQ94" s="166"/>
      <c r="CR94" s="166"/>
    </row>
    <row r="95" spans="1:96" s="190" customFormat="1" ht="15" customHeight="1" x14ac:dyDescent="0.25">
      <c r="A95" s="184"/>
      <c r="B95" s="184"/>
      <c r="C95" s="184"/>
      <c r="D95" s="51"/>
      <c r="E95" s="51">
        <v>69</v>
      </c>
      <c r="F95" s="185" t="s">
        <v>460</v>
      </c>
      <c r="G95" s="51" t="s">
        <v>558</v>
      </c>
      <c r="H95" s="50" t="s">
        <v>506</v>
      </c>
      <c r="I95" s="50" t="s">
        <v>508</v>
      </c>
      <c r="J95" s="201">
        <v>46905</v>
      </c>
      <c r="K95" s="51">
        <v>60</v>
      </c>
      <c r="L95" s="186">
        <v>54.5</v>
      </c>
      <c r="M95" s="187">
        <v>3270</v>
      </c>
      <c r="N95" s="50"/>
      <c r="O95" s="186"/>
      <c r="P95" s="186"/>
      <c r="Q95" s="186"/>
      <c r="R95" s="51">
        <f t="shared" ref="R95:R124" si="19">K95+N95</f>
        <v>60</v>
      </c>
      <c r="S95" s="186">
        <f t="shared" ref="S95:S124" si="20">L95</f>
        <v>54.5</v>
      </c>
      <c r="T95" s="186">
        <f t="shared" si="13"/>
        <v>3270</v>
      </c>
      <c r="U95" s="51"/>
      <c r="V95" s="186">
        <f t="shared" si="15"/>
        <v>54.5</v>
      </c>
      <c r="W95" s="186">
        <f t="shared" si="16"/>
        <v>0</v>
      </c>
      <c r="X95" s="51"/>
      <c r="Y95" s="51"/>
      <c r="Z95" s="51"/>
      <c r="AA95" s="51"/>
      <c r="AB95" s="188"/>
      <c r="AC95" s="51"/>
      <c r="AD95" s="51"/>
      <c r="AE95" s="189">
        <f t="shared" ref="AE95:AE127" si="21">R95-(U95+X95+AB95)</f>
        <v>60</v>
      </c>
      <c r="AF95" s="186">
        <f t="shared" si="17"/>
        <v>54.5</v>
      </c>
      <c r="AG95" s="186">
        <f t="shared" si="18"/>
        <v>3270</v>
      </c>
    </row>
    <row r="96" spans="1:96" s="190" customFormat="1" ht="15" customHeight="1" x14ac:dyDescent="0.25">
      <c r="A96" s="184"/>
      <c r="B96" s="184"/>
      <c r="C96" s="184"/>
      <c r="D96" s="51"/>
      <c r="E96" s="51">
        <v>70</v>
      </c>
      <c r="F96" s="185" t="s">
        <v>297</v>
      </c>
      <c r="G96" s="51" t="s">
        <v>559</v>
      </c>
      <c r="H96" s="50" t="s">
        <v>237</v>
      </c>
      <c r="I96" s="50" t="s">
        <v>560</v>
      </c>
      <c r="J96" s="201">
        <v>46905</v>
      </c>
      <c r="K96" s="51">
        <v>33</v>
      </c>
      <c r="L96" s="186">
        <v>32</v>
      </c>
      <c r="M96" s="187">
        <v>1056</v>
      </c>
      <c r="N96" s="50"/>
      <c r="O96" s="186"/>
      <c r="P96" s="186"/>
      <c r="Q96" s="186"/>
      <c r="R96" s="51">
        <f t="shared" si="19"/>
        <v>33</v>
      </c>
      <c r="S96" s="186">
        <f t="shared" si="20"/>
        <v>32</v>
      </c>
      <c r="T96" s="186">
        <f t="shared" si="13"/>
        <v>1056</v>
      </c>
      <c r="U96" s="51"/>
      <c r="V96" s="186">
        <f t="shared" si="15"/>
        <v>32</v>
      </c>
      <c r="W96" s="186">
        <f t="shared" si="16"/>
        <v>0</v>
      </c>
      <c r="X96" s="51"/>
      <c r="Y96" s="51"/>
      <c r="Z96" s="51"/>
      <c r="AA96" s="51"/>
      <c r="AB96" s="188"/>
      <c r="AC96" s="51"/>
      <c r="AD96" s="51"/>
      <c r="AE96" s="189">
        <f t="shared" si="21"/>
        <v>33</v>
      </c>
      <c r="AF96" s="186">
        <f t="shared" si="17"/>
        <v>32</v>
      </c>
      <c r="AG96" s="186">
        <f t="shared" si="18"/>
        <v>1056</v>
      </c>
    </row>
    <row r="97" spans="1:33" s="190" customFormat="1" ht="15" customHeight="1" x14ac:dyDescent="0.25">
      <c r="A97" s="184"/>
      <c r="B97" s="184"/>
      <c r="C97" s="184"/>
      <c r="D97" s="51"/>
      <c r="E97" s="51">
        <v>71</v>
      </c>
      <c r="F97" s="185" t="s">
        <v>562</v>
      </c>
      <c r="G97" s="51" t="s">
        <v>563</v>
      </c>
      <c r="H97" s="50" t="s">
        <v>564</v>
      </c>
      <c r="I97" s="50" t="s">
        <v>565</v>
      </c>
      <c r="J97" s="201">
        <v>46966</v>
      </c>
      <c r="K97" s="51">
        <v>6</v>
      </c>
      <c r="L97" s="186">
        <v>194</v>
      </c>
      <c r="M97" s="187">
        <v>1164</v>
      </c>
      <c r="N97" s="50"/>
      <c r="O97" s="186"/>
      <c r="P97" s="186"/>
      <c r="Q97" s="186"/>
      <c r="R97" s="51">
        <f t="shared" si="19"/>
        <v>6</v>
      </c>
      <c r="S97" s="186">
        <f t="shared" si="20"/>
        <v>194</v>
      </c>
      <c r="T97" s="186">
        <f t="shared" si="13"/>
        <v>1164</v>
      </c>
      <c r="U97" s="51"/>
      <c r="V97" s="186">
        <f t="shared" si="15"/>
        <v>194</v>
      </c>
      <c r="W97" s="186">
        <f t="shared" si="16"/>
        <v>0</v>
      </c>
      <c r="X97" s="51"/>
      <c r="Y97" s="51"/>
      <c r="Z97" s="51"/>
      <c r="AA97" s="51"/>
      <c r="AB97" s="188"/>
      <c r="AC97" s="51"/>
      <c r="AD97" s="51"/>
      <c r="AE97" s="189">
        <f t="shared" si="21"/>
        <v>6</v>
      </c>
      <c r="AF97" s="186">
        <f t="shared" si="17"/>
        <v>194</v>
      </c>
      <c r="AG97" s="186">
        <f t="shared" si="18"/>
        <v>1164</v>
      </c>
    </row>
    <row r="98" spans="1:33" s="190" customFormat="1" ht="15" customHeight="1" x14ac:dyDescent="0.25">
      <c r="D98" s="222"/>
      <c r="E98" s="51"/>
      <c r="F98" s="202" t="s">
        <v>649</v>
      </c>
      <c r="G98" s="51"/>
      <c r="H98" s="50"/>
      <c r="I98" s="50"/>
      <c r="J98" s="201"/>
      <c r="K98" s="51">
        <v>0</v>
      </c>
      <c r="L98" s="186">
        <v>0</v>
      </c>
      <c r="M98" s="187">
        <v>0</v>
      </c>
      <c r="N98" s="50"/>
      <c r="O98" s="186"/>
      <c r="P98" s="186"/>
      <c r="Q98" s="186"/>
      <c r="R98" s="51">
        <f t="shared" si="19"/>
        <v>0</v>
      </c>
      <c r="S98" s="186">
        <f t="shared" si="20"/>
        <v>0</v>
      </c>
      <c r="T98" s="186">
        <f t="shared" si="13"/>
        <v>0</v>
      </c>
      <c r="U98" s="51"/>
      <c r="V98" s="186">
        <f t="shared" si="15"/>
        <v>0</v>
      </c>
      <c r="W98" s="186">
        <f t="shared" si="16"/>
        <v>0</v>
      </c>
      <c r="X98" s="51"/>
      <c r="Y98" s="51"/>
      <c r="Z98" s="51"/>
      <c r="AA98" s="51"/>
      <c r="AB98" s="188"/>
      <c r="AC98" s="51"/>
      <c r="AD98" s="51"/>
      <c r="AE98" s="189">
        <f t="shared" si="21"/>
        <v>0</v>
      </c>
      <c r="AF98" s="186">
        <f t="shared" si="17"/>
        <v>0</v>
      </c>
      <c r="AG98" s="186">
        <f t="shared" si="18"/>
        <v>0</v>
      </c>
    </row>
    <row r="99" spans="1:33" s="190" customFormat="1" ht="15" customHeight="1" x14ac:dyDescent="0.25">
      <c r="D99" s="222"/>
      <c r="E99" s="51">
        <v>72</v>
      </c>
      <c r="F99" s="187" t="s">
        <v>588</v>
      </c>
      <c r="G99" s="50" t="s">
        <v>587</v>
      </c>
      <c r="H99" s="50" t="s">
        <v>617</v>
      </c>
      <c r="I99" s="50">
        <v>673240902</v>
      </c>
      <c r="J99" s="201">
        <v>46631</v>
      </c>
      <c r="K99" s="51">
        <v>640</v>
      </c>
      <c r="L99" s="186">
        <v>48.98</v>
      </c>
      <c r="M99" s="187">
        <v>31347.199999999997</v>
      </c>
      <c r="N99" s="51"/>
      <c r="O99" s="186"/>
      <c r="P99" s="187"/>
      <c r="Q99" s="187"/>
      <c r="R99" s="51">
        <f t="shared" si="19"/>
        <v>640</v>
      </c>
      <c r="S99" s="186">
        <f t="shared" si="20"/>
        <v>48.98</v>
      </c>
      <c r="T99" s="186">
        <f t="shared" si="13"/>
        <v>31347.199999999997</v>
      </c>
      <c r="U99" s="51"/>
      <c r="V99" s="186">
        <f t="shared" si="15"/>
        <v>48.98</v>
      </c>
      <c r="W99" s="186">
        <f t="shared" si="16"/>
        <v>0</v>
      </c>
      <c r="X99" s="51"/>
      <c r="Y99" s="51"/>
      <c r="Z99" s="51"/>
      <c r="AA99" s="51"/>
      <c r="AB99" s="188"/>
      <c r="AC99" s="51"/>
      <c r="AD99" s="51"/>
      <c r="AE99" s="189">
        <f t="shared" si="21"/>
        <v>640</v>
      </c>
      <c r="AF99" s="186">
        <f t="shared" si="17"/>
        <v>48.98</v>
      </c>
      <c r="AG99" s="186">
        <f t="shared" si="18"/>
        <v>31347.199999999997</v>
      </c>
    </row>
    <row r="100" spans="1:33" s="190" customFormat="1" ht="15" customHeight="1" x14ac:dyDescent="0.25">
      <c r="D100" s="222"/>
      <c r="E100" s="51">
        <v>73</v>
      </c>
      <c r="F100" s="187" t="s">
        <v>589</v>
      </c>
      <c r="G100" s="50" t="s">
        <v>587</v>
      </c>
      <c r="H100" s="50" t="s">
        <v>618</v>
      </c>
      <c r="I100" s="50" t="s">
        <v>619</v>
      </c>
      <c r="J100" s="201">
        <v>46631</v>
      </c>
      <c r="K100" s="51">
        <v>250</v>
      </c>
      <c r="L100" s="186">
        <v>33.99</v>
      </c>
      <c r="M100" s="187">
        <v>8497.5</v>
      </c>
      <c r="N100" s="51"/>
      <c r="O100" s="186"/>
      <c r="P100" s="187"/>
      <c r="Q100" s="187"/>
      <c r="R100" s="51">
        <f t="shared" si="19"/>
        <v>250</v>
      </c>
      <c r="S100" s="186">
        <f t="shared" si="20"/>
        <v>33.99</v>
      </c>
      <c r="T100" s="186">
        <f t="shared" si="13"/>
        <v>8497.5</v>
      </c>
      <c r="U100" s="51"/>
      <c r="V100" s="186">
        <f t="shared" si="15"/>
        <v>33.99</v>
      </c>
      <c r="W100" s="186">
        <f t="shared" si="16"/>
        <v>0</v>
      </c>
      <c r="X100" s="51"/>
      <c r="Y100" s="51"/>
      <c r="Z100" s="51"/>
      <c r="AA100" s="51"/>
      <c r="AB100" s="188"/>
      <c r="AC100" s="51"/>
      <c r="AD100" s="51"/>
      <c r="AE100" s="189">
        <f t="shared" si="21"/>
        <v>250</v>
      </c>
      <c r="AF100" s="186">
        <f t="shared" si="17"/>
        <v>33.99</v>
      </c>
      <c r="AG100" s="186">
        <f t="shared" si="18"/>
        <v>8497.5</v>
      </c>
    </row>
    <row r="101" spans="1:33" s="190" customFormat="1" ht="15" customHeight="1" x14ac:dyDescent="0.25">
      <c r="D101" s="222"/>
      <c r="E101" s="51">
        <v>74</v>
      </c>
      <c r="F101" s="187" t="s">
        <v>590</v>
      </c>
      <c r="G101" s="50" t="s">
        <v>587</v>
      </c>
      <c r="H101" s="50" t="s">
        <v>620</v>
      </c>
      <c r="I101" s="50" t="s">
        <v>621</v>
      </c>
      <c r="J101" s="201" t="s">
        <v>622</v>
      </c>
      <c r="K101" s="51">
        <v>974</v>
      </c>
      <c r="L101" s="186">
        <v>43.98</v>
      </c>
      <c r="M101" s="187">
        <v>42836.52</v>
      </c>
      <c r="N101" s="51"/>
      <c r="O101" s="186"/>
      <c r="P101" s="187"/>
      <c r="Q101" s="187"/>
      <c r="R101" s="51">
        <f t="shared" si="19"/>
        <v>974</v>
      </c>
      <c r="S101" s="186">
        <f t="shared" si="20"/>
        <v>43.98</v>
      </c>
      <c r="T101" s="186">
        <f t="shared" si="13"/>
        <v>42836.52</v>
      </c>
      <c r="U101" s="51">
        <f>306+235</f>
        <v>541</v>
      </c>
      <c r="V101" s="186">
        <f t="shared" si="15"/>
        <v>43.98</v>
      </c>
      <c r="W101" s="186">
        <f t="shared" si="16"/>
        <v>23793.179999999997</v>
      </c>
      <c r="X101" s="51"/>
      <c r="Y101" s="51"/>
      <c r="Z101" s="51"/>
      <c r="AA101" s="51"/>
      <c r="AB101" s="188"/>
      <c r="AC101" s="51"/>
      <c r="AD101" s="51"/>
      <c r="AE101" s="189">
        <f t="shared" si="21"/>
        <v>433</v>
      </c>
      <c r="AF101" s="186">
        <f t="shared" si="17"/>
        <v>43.98</v>
      </c>
      <c r="AG101" s="186">
        <f t="shared" si="18"/>
        <v>19043.34</v>
      </c>
    </row>
    <row r="102" spans="1:33" s="190" customFormat="1" ht="15" customHeight="1" x14ac:dyDescent="0.25">
      <c r="D102" s="222"/>
      <c r="E102" s="51">
        <v>75</v>
      </c>
      <c r="F102" s="187" t="s">
        <v>591</v>
      </c>
      <c r="G102" s="50" t="s">
        <v>587</v>
      </c>
      <c r="H102" s="50" t="s">
        <v>623</v>
      </c>
      <c r="I102" s="50" t="s">
        <v>624</v>
      </c>
      <c r="J102" s="201">
        <v>46997</v>
      </c>
      <c r="K102" s="51">
        <v>500</v>
      </c>
      <c r="L102" s="186">
        <v>41.96</v>
      </c>
      <c r="M102" s="187">
        <v>20980</v>
      </c>
      <c r="N102" s="51"/>
      <c r="O102" s="186"/>
      <c r="P102" s="187"/>
      <c r="Q102" s="187"/>
      <c r="R102" s="51">
        <f t="shared" si="19"/>
        <v>500</v>
      </c>
      <c r="S102" s="186">
        <f t="shared" si="20"/>
        <v>41.96</v>
      </c>
      <c r="T102" s="186">
        <f t="shared" si="13"/>
        <v>20980</v>
      </c>
      <c r="U102" s="51"/>
      <c r="V102" s="186">
        <f t="shared" si="15"/>
        <v>41.96</v>
      </c>
      <c r="W102" s="186">
        <f t="shared" si="16"/>
        <v>0</v>
      </c>
      <c r="X102" s="51"/>
      <c r="Y102" s="51"/>
      <c r="Z102" s="51"/>
      <c r="AA102" s="51"/>
      <c r="AB102" s="188"/>
      <c r="AC102" s="51"/>
      <c r="AD102" s="51"/>
      <c r="AE102" s="189">
        <f t="shared" si="21"/>
        <v>500</v>
      </c>
      <c r="AF102" s="186">
        <f t="shared" si="17"/>
        <v>41.96</v>
      </c>
      <c r="AG102" s="186">
        <f t="shared" si="18"/>
        <v>20980</v>
      </c>
    </row>
    <row r="103" spans="1:33" s="190" customFormat="1" ht="15" customHeight="1" x14ac:dyDescent="0.25">
      <c r="D103" s="222"/>
      <c r="E103" s="51">
        <v>76</v>
      </c>
      <c r="F103" s="187" t="s">
        <v>593</v>
      </c>
      <c r="G103" s="50" t="s">
        <v>592</v>
      </c>
      <c r="H103" s="50" t="s">
        <v>364</v>
      </c>
      <c r="I103" s="50">
        <v>250537</v>
      </c>
      <c r="J103" s="201">
        <v>46874</v>
      </c>
      <c r="K103" s="51">
        <v>113</v>
      </c>
      <c r="L103" s="186">
        <v>71.989999999999995</v>
      </c>
      <c r="M103" s="187">
        <v>8134.869999999999</v>
      </c>
      <c r="N103" s="51"/>
      <c r="O103" s="186"/>
      <c r="P103" s="187"/>
      <c r="Q103" s="187"/>
      <c r="R103" s="51">
        <f t="shared" si="19"/>
        <v>113</v>
      </c>
      <c r="S103" s="186">
        <f t="shared" si="20"/>
        <v>71.989999999999995</v>
      </c>
      <c r="T103" s="186">
        <f t="shared" si="13"/>
        <v>8134.869999999999</v>
      </c>
      <c r="U103" s="51">
        <v>113</v>
      </c>
      <c r="V103" s="186">
        <f t="shared" si="15"/>
        <v>71.989999999999995</v>
      </c>
      <c r="W103" s="186">
        <f t="shared" si="16"/>
        <v>8134.869999999999</v>
      </c>
      <c r="X103" s="51"/>
      <c r="Y103" s="51"/>
      <c r="Z103" s="51"/>
      <c r="AA103" s="51"/>
      <c r="AB103" s="188"/>
      <c r="AC103" s="51"/>
      <c r="AD103" s="51"/>
      <c r="AE103" s="189">
        <f t="shared" si="21"/>
        <v>0</v>
      </c>
      <c r="AF103" s="186">
        <f t="shared" si="17"/>
        <v>71.989999999999995</v>
      </c>
      <c r="AG103" s="186">
        <f t="shared" si="18"/>
        <v>0</v>
      </c>
    </row>
    <row r="104" spans="1:33" s="190" customFormat="1" ht="15" customHeight="1" x14ac:dyDescent="0.25">
      <c r="D104" s="222"/>
      <c r="E104" s="51">
        <v>77</v>
      </c>
      <c r="F104" s="187" t="s">
        <v>594</v>
      </c>
      <c r="G104" s="50" t="s">
        <v>587</v>
      </c>
      <c r="H104" s="50" t="s">
        <v>342</v>
      </c>
      <c r="I104" s="50" t="s">
        <v>625</v>
      </c>
      <c r="J104" s="201">
        <v>46997</v>
      </c>
      <c r="K104" s="51">
        <v>683</v>
      </c>
      <c r="L104" s="186">
        <v>309.97000000000003</v>
      </c>
      <c r="M104" s="187">
        <v>211709.51</v>
      </c>
      <c r="N104" s="51"/>
      <c r="O104" s="186"/>
      <c r="P104" s="187"/>
      <c r="Q104" s="187"/>
      <c r="R104" s="51">
        <f t="shared" si="19"/>
        <v>683</v>
      </c>
      <c r="S104" s="186">
        <f t="shared" si="20"/>
        <v>309.97000000000003</v>
      </c>
      <c r="T104" s="186">
        <f t="shared" si="13"/>
        <v>211709.51</v>
      </c>
      <c r="U104" s="51">
        <v>222</v>
      </c>
      <c r="V104" s="186">
        <f t="shared" si="15"/>
        <v>309.97000000000003</v>
      </c>
      <c r="W104" s="186">
        <f t="shared" si="16"/>
        <v>68813.340000000011</v>
      </c>
      <c r="X104" s="51"/>
      <c r="Y104" s="51"/>
      <c r="Z104" s="51"/>
      <c r="AA104" s="51"/>
      <c r="AB104" s="188"/>
      <c r="AC104" s="51"/>
      <c r="AD104" s="51"/>
      <c r="AE104" s="189">
        <f t="shared" si="21"/>
        <v>461</v>
      </c>
      <c r="AF104" s="186">
        <f t="shared" si="17"/>
        <v>309.97000000000003</v>
      </c>
      <c r="AG104" s="186">
        <f t="shared" si="18"/>
        <v>142896.17000000001</v>
      </c>
    </row>
    <row r="105" spans="1:33" s="190" customFormat="1" ht="15" customHeight="1" x14ac:dyDescent="0.25">
      <c r="D105" s="222"/>
      <c r="E105" s="51">
        <v>78</v>
      </c>
      <c r="F105" s="187" t="s">
        <v>596</v>
      </c>
      <c r="G105" s="50" t="s">
        <v>595</v>
      </c>
      <c r="H105" s="50" t="s">
        <v>331</v>
      </c>
      <c r="I105" s="50">
        <v>250805</v>
      </c>
      <c r="J105" s="201">
        <v>46966</v>
      </c>
      <c r="K105" s="51">
        <v>100</v>
      </c>
      <c r="L105" s="186">
        <v>193.99</v>
      </c>
      <c r="M105" s="187">
        <v>19399</v>
      </c>
      <c r="N105" s="51"/>
      <c r="O105" s="186"/>
      <c r="P105" s="187"/>
      <c r="Q105" s="187"/>
      <c r="R105" s="51">
        <f t="shared" si="19"/>
        <v>100</v>
      </c>
      <c r="S105" s="186">
        <f t="shared" si="20"/>
        <v>193.99</v>
      </c>
      <c r="T105" s="186">
        <f t="shared" si="13"/>
        <v>19399</v>
      </c>
      <c r="U105" s="51">
        <v>80</v>
      </c>
      <c r="V105" s="186">
        <f t="shared" si="15"/>
        <v>193.99</v>
      </c>
      <c r="W105" s="186">
        <f t="shared" si="16"/>
        <v>15519.2</v>
      </c>
      <c r="X105" s="51"/>
      <c r="Y105" s="51"/>
      <c r="Z105" s="51"/>
      <c r="AA105" s="51"/>
      <c r="AB105" s="188"/>
      <c r="AC105" s="51"/>
      <c r="AD105" s="51"/>
      <c r="AE105" s="189">
        <f t="shared" si="21"/>
        <v>20</v>
      </c>
      <c r="AF105" s="186">
        <f t="shared" si="17"/>
        <v>193.99</v>
      </c>
      <c r="AG105" s="186">
        <f t="shared" si="18"/>
        <v>3879.8</v>
      </c>
    </row>
    <row r="106" spans="1:33" s="190" customFormat="1" ht="15" customHeight="1" x14ac:dyDescent="0.25">
      <c r="D106" s="222"/>
      <c r="E106" s="51">
        <v>79</v>
      </c>
      <c r="F106" s="187" t="s">
        <v>597</v>
      </c>
      <c r="G106" s="50" t="s">
        <v>595</v>
      </c>
      <c r="H106" s="50" t="s">
        <v>626</v>
      </c>
      <c r="I106" s="50">
        <v>250902</v>
      </c>
      <c r="J106" s="201">
        <v>46997</v>
      </c>
      <c r="K106" s="51">
        <v>120</v>
      </c>
      <c r="L106" s="186">
        <v>31.99</v>
      </c>
      <c r="M106" s="187">
        <v>3838.7999999999997</v>
      </c>
      <c r="N106" s="51"/>
      <c r="O106" s="186"/>
      <c r="P106" s="187"/>
      <c r="Q106" s="187"/>
      <c r="R106" s="51">
        <f t="shared" si="19"/>
        <v>120</v>
      </c>
      <c r="S106" s="186">
        <f t="shared" si="20"/>
        <v>31.99</v>
      </c>
      <c r="T106" s="186">
        <f t="shared" si="13"/>
        <v>3838.7999999999997</v>
      </c>
      <c r="U106" s="51">
        <v>90</v>
      </c>
      <c r="V106" s="186">
        <f t="shared" si="15"/>
        <v>31.99</v>
      </c>
      <c r="W106" s="186">
        <f t="shared" si="16"/>
        <v>2879.1</v>
      </c>
      <c r="X106" s="51"/>
      <c r="Y106" s="51"/>
      <c r="Z106" s="51"/>
      <c r="AA106" s="51"/>
      <c r="AB106" s="188"/>
      <c r="AC106" s="51"/>
      <c r="AD106" s="51"/>
      <c r="AE106" s="189">
        <f t="shared" si="21"/>
        <v>30</v>
      </c>
      <c r="AF106" s="186">
        <f t="shared" si="17"/>
        <v>31.99</v>
      </c>
      <c r="AG106" s="186">
        <f t="shared" si="18"/>
        <v>959.69999999999993</v>
      </c>
    </row>
    <row r="107" spans="1:33" s="190" customFormat="1" ht="15" customHeight="1" x14ac:dyDescent="0.25">
      <c r="D107" s="222"/>
      <c r="E107" s="51">
        <v>80</v>
      </c>
      <c r="F107" s="187" t="s">
        <v>598</v>
      </c>
      <c r="G107" s="50" t="s">
        <v>595</v>
      </c>
      <c r="H107" s="50" t="s">
        <v>627</v>
      </c>
      <c r="I107" s="50" t="s">
        <v>628</v>
      </c>
      <c r="J107" s="201">
        <v>46753</v>
      </c>
      <c r="K107" s="51">
        <v>56</v>
      </c>
      <c r="L107" s="186">
        <v>199.98</v>
      </c>
      <c r="M107" s="187">
        <v>11198.88</v>
      </c>
      <c r="N107" s="51"/>
      <c r="O107" s="186"/>
      <c r="P107" s="187"/>
      <c r="Q107" s="187"/>
      <c r="R107" s="51">
        <f t="shared" si="19"/>
        <v>56</v>
      </c>
      <c r="S107" s="186">
        <f t="shared" si="20"/>
        <v>199.98</v>
      </c>
      <c r="T107" s="186">
        <f t="shared" si="13"/>
        <v>11198.88</v>
      </c>
      <c r="U107" s="51">
        <v>56</v>
      </c>
      <c r="V107" s="186">
        <f t="shared" si="15"/>
        <v>199.98</v>
      </c>
      <c r="W107" s="186">
        <f t="shared" si="16"/>
        <v>11198.88</v>
      </c>
      <c r="X107" s="51"/>
      <c r="Y107" s="51"/>
      <c r="Z107" s="51"/>
      <c r="AA107" s="51"/>
      <c r="AB107" s="188"/>
      <c r="AC107" s="51"/>
      <c r="AD107" s="51"/>
      <c r="AE107" s="189">
        <f t="shared" si="21"/>
        <v>0</v>
      </c>
      <c r="AF107" s="186">
        <f t="shared" si="17"/>
        <v>199.98</v>
      </c>
      <c r="AG107" s="186">
        <f t="shared" si="18"/>
        <v>0</v>
      </c>
    </row>
    <row r="108" spans="1:33" s="190" customFormat="1" ht="15" customHeight="1" x14ac:dyDescent="0.25">
      <c r="D108" s="222"/>
      <c r="E108" s="51">
        <v>81</v>
      </c>
      <c r="F108" s="187" t="s">
        <v>599</v>
      </c>
      <c r="G108" s="50" t="s">
        <v>595</v>
      </c>
      <c r="H108" s="50" t="s">
        <v>218</v>
      </c>
      <c r="I108" s="50">
        <v>250354</v>
      </c>
      <c r="J108" s="201">
        <v>46813</v>
      </c>
      <c r="K108" s="51">
        <v>300</v>
      </c>
      <c r="L108" s="186">
        <v>14.69</v>
      </c>
      <c r="M108" s="187">
        <v>4407</v>
      </c>
      <c r="N108" s="51"/>
      <c r="O108" s="186"/>
      <c r="P108" s="187"/>
      <c r="Q108" s="187"/>
      <c r="R108" s="51">
        <f t="shared" si="19"/>
        <v>300</v>
      </c>
      <c r="S108" s="186">
        <f t="shared" si="20"/>
        <v>14.69</v>
      </c>
      <c r="T108" s="186">
        <f t="shared" si="13"/>
        <v>4407</v>
      </c>
      <c r="U108" s="51">
        <v>130</v>
      </c>
      <c r="V108" s="186">
        <f t="shared" si="15"/>
        <v>14.69</v>
      </c>
      <c r="W108" s="186">
        <f t="shared" si="16"/>
        <v>1909.7</v>
      </c>
      <c r="X108" s="51"/>
      <c r="Y108" s="51"/>
      <c r="Z108" s="51"/>
      <c r="AA108" s="51"/>
      <c r="AB108" s="188"/>
      <c r="AC108" s="51"/>
      <c r="AD108" s="51"/>
      <c r="AE108" s="189">
        <f t="shared" si="21"/>
        <v>170</v>
      </c>
      <c r="AF108" s="186">
        <f t="shared" si="17"/>
        <v>14.69</v>
      </c>
      <c r="AG108" s="186">
        <f t="shared" si="18"/>
        <v>2497.2999999999997</v>
      </c>
    </row>
    <row r="109" spans="1:33" s="190" customFormat="1" ht="15" customHeight="1" x14ac:dyDescent="0.25">
      <c r="D109" s="222"/>
      <c r="E109" s="51">
        <v>82</v>
      </c>
      <c r="F109" s="187" t="s">
        <v>600</v>
      </c>
      <c r="G109" s="50" t="s">
        <v>587</v>
      </c>
      <c r="H109" s="50" t="s">
        <v>220</v>
      </c>
      <c r="I109" s="50">
        <v>252063021</v>
      </c>
      <c r="J109" s="201">
        <v>46997</v>
      </c>
      <c r="K109" s="51">
        <v>764</v>
      </c>
      <c r="L109" s="186">
        <v>51.99</v>
      </c>
      <c r="M109" s="187">
        <v>39720.36</v>
      </c>
      <c r="N109" s="51"/>
      <c r="O109" s="186"/>
      <c r="P109" s="187"/>
      <c r="Q109" s="187"/>
      <c r="R109" s="51">
        <f t="shared" si="19"/>
        <v>764</v>
      </c>
      <c r="S109" s="186">
        <f t="shared" si="20"/>
        <v>51.99</v>
      </c>
      <c r="T109" s="186">
        <f t="shared" si="13"/>
        <v>39720.36</v>
      </c>
      <c r="U109" s="51">
        <v>523</v>
      </c>
      <c r="V109" s="186">
        <f t="shared" si="15"/>
        <v>51.99</v>
      </c>
      <c r="W109" s="186">
        <f t="shared" si="16"/>
        <v>27190.77</v>
      </c>
      <c r="X109" s="51"/>
      <c r="Y109" s="51"/>
      <c r="Z109" s="51"/>
      <c r="AA109" s="51"/>
      <c r="AB109" s="188"/>
      <c r="AC109" s="51"/>
      <c r="AD109" s="51"/>
      <c r="AE109" s="189">
        <f t="shared" si="21"/>
        <v>241</v>
      </c>
      <c r="AF109" s="186">
        <f t="shared" si="17"/>
        <v>51.99</v>
      </c>
      <c r="AG109" s="186">
        <f t="shared" si="18"/>
        <v>12529.59</v>
      </c>
    </row>
    <row r="110" spans="1:33" s="190" customFormat="1" ht="15" customHeight="1" x14ac:dyDescent="0.25">
      <c r="D110" s="222"/>
      <c r="E110" s="51">
        <v>83</v>
      </c>
      <c r="F110" s="187" t="s">
        <v>601</v>
      </c>
      <c r="G110" s="50" t="s">
        <v>595</v>
      </c>
      <c r="H110" s="50" t="s">
        <v>629</v>
      </c>
      <c r="I110" s="50">
        <v>250381</v>
      </c>
      <c r="J110" s="201">
        <v>46813</v>
      </c>
      <c r="K110" s="51">
        <v>787</v>
      </c>
      <c r="L110" s="186">
        <v>24.97</v>
      </c>
      <c r="M110" s="187">
        <v>19651.39</v>
      </c>
      <c r="N110" s="51"/>
      <c r="O110" s="186"/>
      <c r="P110" s="187"/>
      <c r="Q110" s="187"/>
      <c r="R110" s="51">
        <f t="shared" si="19"/>
        <v>787</v>
      </c>
      <c r="S110" s="186">
        <f t="shared" si="20"/>
        <v>24.97</v>
      </c>
      <c r="T110" s="186">
        <f t="shared" si="13"/>
        <v>19651.39</v>
      </c>
      <c r="U110" s="51">
        <v>146</v>
      </c>
      <c r="V110" s="186">
        <f t="shared" si="15"/>
        <v>24.97</v>
      </c>
      <c r="W110" s="186">
        <f t="shared" si="16"/>
        <v>3645.62</v>
      </c>
      <c r="X110" s="51"/>
      <c r="Y110" s="51"/>
      <c r="Z110" s="51"/>
      <c r="AA110" s="51"/>
      <c r="AB110" s="188"/>
      <c r="AC110" s="51"/>
      <c r="AD110" s="51"/>
      <c r="AE110" s="189">
        <f t="shared" si="21"/>
        <v>641</v>
      </c>
      <c r="AF110" s="186">
        <f t="shared" si="17"/>
        <v>24.97</v>
      </c>
      <c r="AG110" s="186">
        <f t="shared" si="18"/>
        <v>16005.769999999999</v>
      </c>
    </row>
    <row r="111" spans="1:33" s="190" customFormat="1" ht="15" customHeight="1" x14ac:dyDescent="0.25">
      <c r="D111" s="222"/>
      <c r="E111" s="51">
        <v>84</v>
      </c>
      <c r="F111" s="187" t="s">
        <v>384</v>
      </c>
      <c r="G111" s="50" t="s">
        <v>595</v>
      </c>
      <c r="H111" s="50" t="s">
        <v>461</v>
      </c>
      <c r="I111" s="50" t="s">
        <v>630</v>
      </c>
      <c r="J111" s="201">
        <v>46935</v>
      </c>
      <c r="K111" s="51">
        <v>95</v>
      </c>
      <c r="L111" s="186">
        <v>54.96</v>
      </c>
      <c r="M111" s="187">
        <v>5221.2</v>
      </c>
      <c r="N111" s="51"/>
      <c r="O111" s="186"/>
      <c r="P111" s="187"/>
      <c r="Q111" s="187"/>
      <c r="R111" s="51">
        <f t="shared" si="19"/>
        <v>95</v>
      </c>
      <c r="S111" s="186">
        <f t="shared" si="20"/>
        <v>54.96</v>
      </c>
      <c r="T111" s="186">
        <f t="shared" si="13"/>
        <v>5221.2</v>
      </c>
      <c r="U111" s="51">
        <v>95</v>
      </c>
      <c r="V111" s="186">
        <f t="shared" si="15"/>
        <v>54.96</v>
      </c>
      <c r="W111" s="186">
        <f t="shared" si="16"/>
        <v>5221.2</v>
      </c>
      <c r="X111" s="51"/>
      <c r="Y111" s="51"/>
      <c r="Z111" s="51"/>
      <c r="AA111" s="51"/>
      <c r="AB111" s="188"/>
      <c r="AC111" s="51"/>
      <c r="AD111" s="51"/>
      <c r="AE111" s="189">
        <f t="shared" si="21"/>
        <v>0</v>
      </c>
      <c r="AF111" s="186">
        <f t="shared" si="17"/>
        <v>54.96</v>
      </c>
      <c r="AG111" s="186">
        <f t="shared" si="18"/>
        <v>0</v>
      </c>
    </row>
    <row r="112" spans="1:33" s="190" customFormat="1" ht="15" customHeight="1" x14ac:dyDescent="0.25">
      <c r="D112" s="222"/>
      <c r="E112" s="51">
        <v>85</v>
      </c>
      <c r="F112" s="187" t="s">
        <v>602</v>
      </c>
      <c r="G112" s="50" t="s">
        <v>595</v>
      </c>
      <c r="H112" s="50" t="s">
        <v>631</v>
      </c>
      <c r="I112" s="50" t="s">
        <v>632</v>
      </c>
      <c r="J112" s="201">
        <v>46813</v>
      </c>
      <c r="K112" s="51">
        <v>9</v>
      </c>
      <c r="L112" s="186">
        <v>219.99</v>
      </c>
      <c r="M112" s="187">
        <v>1979.91</v>
      </c>
      <c r="N112" s="51"/>
      <c r="O112" s="186"/>
      <c r="P112" s="187"/>
      <c r="Q112" s="187"/>
      <c r="R112" s="51">
        <f t="shared" si="19"/>
        <v>9</v>
      </c>
      <c r="S112" s="186">
        <f t="shared" si="20"/>
        <v>219.99</v>
      </c>
      <c r="T112" s="186">
        <f t="shared" si="13"/>
        <v>1979.91</v>
      </c>
      <c r="U112" s="51">
        <v>9</v>
      </c>
      <c r="V112" s="186">
        <f t="shared" si="15"/>
        <v>219.99</v>
      </c>
      <c r="W112" s="186">
        <f t="shared" si="16"/>
        <v>1979.91</v>
      </c>
      <c r="X112" s="51"/>
      <c r="Y112" s="51"/>
      <c r="Z112" s="51"/>
      <c r="AA112" s="51"/>
      <c r="AB112" s="188"/>
      <c r="AC112" s="51"/>
      <c r="AD112" s="51"/>
      <c r="AE112" s="189">
        <f t="shared" si="21"/>
        <v>0</v>
      </c>
      <c r="AF112" s="186">
        <f t="shared" si="17"/>
        <v>219.99</v>
      </c>
      <c r="AG112" s="186">
        <f t="shared" si="18"/>
        <v>0</v>
      </c>
    </row>
    <row r="113" spans="4:33" s="190" customFormat="1" ht="15" customHeight="1" x14ac:dyDescent="0.25">
      <c r="D113" s="222"/>
      <c r="E113" s="51">
        <v>86</v>
      </c>
      <c r="F113" s="187" t="s">
        <v>603</v>
      </c>
      <c r="G113" s="50" t="s">
        <v>595</v>
      </c>
      <c r="H113" s="50" t="s">
        <v>191</v>
      </c>
      <c r="I113" s="50">
        <v>498251202</v>
      </c>
      <c r="J113" s="201">
        <v>47088</v>
      </c>
      <c r="K113" s="51">
        <v>1000</v>
      </c>
      <c r="L113" s="186">
        <v>11.98</v>
      </c>
      <c r="M113" s="187">
        <v>11980</v>
      </c>
      <c r="N113" s="51"/>
      <c r="O113" s="186"/>
      <c r="P113" s="187"/>
      <c r="Q113" s="187"/>
      <c r="R113" s="51">
        <f t="shared" si="19"/>
        <v>1000</v>
      </c>
      <c r="S113" s="186">
        <f t="shared" si="20"/>
        <v>11.98</v>
      </c>
      <c r="T113" s="186">
        <f t="shared" si="13"/>
        <v>11980</v>
      </c>
      <c r="U113" s="51"/>
      <c r="V113" s="186">
        <f t="shared" si="15"/>
        <v>11.98</v>
      </c>
      <c r="W113" s="186">
        <f t="shared" si="16"/>
        <v>0</v>
      </c>
      <c r="X113" s="51"/>
      <c r="Y113" s="51"/>
      <c r="Z113" s="51"/>
      <c r="AA113" s="51"/>
      <c r="AB113" s="188"/>
      <c r="AC113" s="51"/>
      <c r="AD113" s="51"/>
      <c r="AE113" s="189">
        <f t="shared" si="21"/>
        <v>1000</v>
      </c>
      <c r="AF113" s="186">
        <f t="shared" si="17"/>
        <v>11.98</v>
      </c>
      <c r="AG113" s="186">
        <f t="shared" si="18"/>
        <v>11980</v>
      </c>
    </row>
    <row r="114" spans="4:33" s="190" customFormat="1" ht="15" customHeight="1" x14ac:dyDescent="0.25">
      <c r="D114" s="222"/>
      <c r="E114" s="51">
        <v>87</v>
      </c>
      <c r="F114" s="187" t="s">
        <v>604</v>
      </c>
      <c r="G114" s="50" t="s">
        <v>595</v>
      </c>
      <c r="H114" s="50" t="s">
        <v>633</v>
      </c>
      <c r="I114" s="50" t="s">
        <v>634</v>
      </c>
      <c r="J114" s="201">
        <v>46997</v>
      </c>
      <c r="K114" s="51">
        <v>231</v>
      </c>
      <c r="L114" s="186">
        <v>13.74</v>
      </c>
      <c r="M114" s="187">
        <v>3173.94</v>
      </c>
      <c r="N114" s="51"/>
      <c r="O114" s="186"/>
      <c r="P114" s="187"/>
      <c r="Q114" s="187"/>
      <c r="R114" s="51">
        <f t="shared" si="19"/>
        <v>231</v>
      </c>
      <c r="S114" s="186">
        <f t="shared" si="20"/>
        <v>13.74</v>
      </c>
      <c r="T114" s="186">
        <f t="shared" si="13"/>
        <v>3173.94</v>
      </c>
      <c r="U114" s="51"/>
      <c r="V114" s="186">
        <f t="shared" si="15"/>
        <v>13.74</v>
      </c>
      <c r="W114" s="186">
        <f t="shared" si="16"/>
        <v>0</v>
      </c>
      <c r="X114" s="51"/>
      <c r="Y114" s="51"/>
      <c r="Z114" s="51"/>
      <c r="AA114" s="51"/>
      <c r="AB114" s="188"/>
      <c r="AC114" s="51"/>
      <c r="AD114" s="51"/>
      <c r="AE114" s="189">
        <f t="shared" si="21"/>
        <v>231</v>
      </c>
      <c r="AF114" s="186">
        <f t="shared" si="17"/>
        <v>13.74</v>
      </c>
      <c r="AG114" s="186">
        <f t="shared" si="18"/>
        <v>3173.94</v>
      </c>
    </row>
    <row r="115" spans="4:33" s="190" customFormat="1" ht="15" customHeight="1" x14ac:dyDescent="0.25">
      <c r="D115" s="222"/>
      <c r="E115" s="51">
        <v>88</v>
      </c>
      <c r="F115" s="187" t="s">
        <v>606</v>
      </c>
      <c r="G115" s="50" t="s">
        <v>605</v>
      </c>
      <c r="H115" s="50" t="s">
        <v>635</v>
      </c>
      <c r="I115" s="50" t="s">
        <v>636</v>
      </c>
      <c r="J115" s="201">
        <v>46478</v>
      </c>
      <c r="K115" s="51">
        <v>3000</v>
      </c>
      <c r="L115" s="186">
        <v>8.99</v>
      </c>
      <c r="M115" s="187">
        <v>26970</v>
      </c>
      <c r="N115" s="51"/>
      <c r="O115" s="186"/>
      <c r="P115" s="187"/>
      <c r="Q115" s="187"/>
      <c r="R115" s="51">
        <f t="shared" si="19"/>
        <v>3000</v>
      </c>
      <c r="S115" s="186">
        <f t="shared" si="20"/>
        <v>8.99</v>
      </c>
      <c r="T115" s="186">
        <f t="shared" si="13"/>
        <v>26970</v>
      </c>
      <c r="U115" s="51"/>
      <c r="V115" s="186">
        <f t="shared" si="15"/>
        <v>8.99</v>
      </c>
      <c r="W115" s="186">
        <f t="shared" si="16"/>
        <v>0</v>
      </c>
      <c r="X115" s="51"/>
      <c r="Y115" s="51"/>
      <c r="Z115" s="51"/>
      <c r="AA115" s="51"/>
      <c r="AB115" s="188"/>
      <c r="AC115" s="51"/>
      <c r="AD115" s="51"/>
      <c r="AE115" s="189">
        <f t="shared" si="21"/>
        <v>3000</v>
      </c>
      <c r="AF115" s="186">
        <f t="shared" si="17"/>
        <v>8.99</v>
      </c>
      <c r="AG115" s="186">
        <f t="shared" si="18"/>
        <v>26970</v>
      </c>
    </row>
    <row r="116" spans="4:33" s="190" customFormat="1" ht="15" customHeight="1" x14ac:dyDescent="0.25">
      <c r="D116" s="222"/>
      <c r="E116" s="51">
        <v>89</v>
      </c>
      <c r="F116" s="187" t="s">
        <v>607</v>
      </c>
      <c r="G116" s="50" t="s">
        <v>605</v>
      </c>
      <c r="H116" s="50" t="s">
        <v>637</v>
      </c>
      <c r="I116" s="50" t="s">
        <v>638</v>
      </c>
      <c r="J116" s="201">
        <v>46569</v>
      </c>
      <c r="K116" s="51">
        <v>2000</v>
      </c>
      <c r="L116" s="186">
        <v>22.97</v>
      </c>
      <c r="M116" s="187">
        <v>45940</v>
      </c>
      <c r="N116" s="51"/>
      <c r="O116" s="186"/>
      <c r="P116" s="187"/>
      <c r="Q116" s="187"/>
      <c r="R116" s="51">
        <f t="shared" si="19"/>
        <v>2000</v>
      </c>
      <c r="S116" s="186">
        <f t="shared" si="20"/>
        <v>22.97</v>
      </c>
      <c r="T116" s="186">
        <f t="shared" si="13"/>
        <v>45940</v>
      </c>
      <c r="U116" s="51"/>
      <c r="V116" s="186">
        <f t="shared" si="15"/>
        <v>22.97</v>
      </c>
      <c r="W116" s="186">
        <f t="shared" si="16"/>
        <v>0</v>
      </c>
      <c r="X116" s="51"/>
      <c r="Y116" s="51"/>
      <c r="Z116" s="51"/>
      <c r="AA116" s="51"/>
      <c r="AB116" s="188"/>
      <c r="AC116" s="51"/>
      <c r="AD116" s="51"/>
      <c r="AE116" s="189">
        <f t="shared" si="21"/>
        <v>2000</v>
      </c>
      <c r="AF116" s="186">
        <f t="shared" si="17"/>
        <v>22.97</v>
      </c>
      <c r="AG116" s="186">
        <f t="shared" si="18"/>
        <v>45940</v>
      </c>
    </row>
    <row r="117" spans="4:33" s="190" customFormat="1" ht="15" customHeight="1" x14ac:dyDescent="0.25">
      <c r="D117" s="222"/>
      <c r="E117" s="51">
        <v>90</v>
      </c>
      <c r="F117" s="187" t="s">
        <v>608</v>
      </c>
      <c r="G117" s="50" t="s">
        <v>605</v>
      </c>
      <c r="H117" s="50" t="s">
        <v>237</v>
      </c>
      <c r="I117" s="50" t="s">
        <v>639</v>
      </c>
      <c r="J117" s="201">
        <v>47088</v>
      </c>
      <c r="K117" s="51">
        <v>488</v>
      </c>
      <c r="L117" s="186">
        <v>32.020000000000003</v>
      </c>
      <c r="M117" s="187">
        <v>15625.760000000002</v>
      </c>
      <c r="N117" s="51"/>
      <c r="O117" s="186"/>
      <c r="P117" s="187"/>
      <c r="Q117" s="187"/>
      <c r="R117" s="51">
        <f t="shared" si="19"/>
        <v>488</v>
      </c>
      <c r="S117" s="186">
        <f t="shared" si="20"/>
        <v>32.020000000000003</v>
      </c>
      <c r="T117" s="186">
        <f t="shared" si="13"/>
        <v>15625.760000000002</v>
      </c>
      <c r="U117" s="51"/>
      <c r="V117" s="186">
        <f t="shared" si="15"/>
        <v>32.020000000000003</v>
      </c>
      <c r="W117" s="186">
        <f t="shared" si="16"/>
        <v>0</v>
      </c>
      <c r="X117" s="51"/>
      <c r="Y117" s="51"/>
      <c r="Z117" s="51"/>
      <c r="AA117" s="51"/>
      <c r="AB117" s="188"/>
      <c r="AC117" s="51"/>
      <c r="AD117" s="51"/>
      <c r="AE117" s="189">
        <f t="shared" si="21"/>
        <v>488</v>
      </c>
      <c r="AF117" s="186">
        <f t="shared" si="17"/>
        <v>32.020000000000003</v>
      </c>
      <c r="AG117" s="186">
        <f t="shared" si="18"/>
        <v>15625.760000000002</v>
      </c>
    </row>
    <row r="118" spans="4:33" s="190" customFormat="1" ht="21.75" customHeight="1" x14ac:dyDescent="0.25">
      <c r="D118" s="222"/>
      <c r="E118" s="51">
        <v>91</v>
      </c>
      <c r="F118" s="187" t="s">
        <v>610</v>
      </c>
      <c r="G118" s="50" t="s">
        <v>609</v>
      </c>
      <c r="H118" s="50" t="s">
        <v>640</v>
      </c>
      <c r="I118" s="50" t="s">
        <v>641</v>
      </c>
      <c r="J118" s="201">
        <v>46508</v>
      </c>
      <c r="K118" s="51">
        <v>200</v>
      </c>
      <c r="L118" s="186">
        <v>26.99</v>
      </c>
      <c r="M118" s="187">
        <v>5398</v>
      </c>
      <c r="N118" s="51"/>
      <c r="O118" s="186"/>
      <c r="P118" s="187"/>
      <c r="Q118" s="187"/>
      <c r="R118" s="51">
        <f t="shared" si="19"/>
        <v>200</v>
      </c>
      <c r="S118" s="186">
        <f t="shared" si="20"/>
        <v>26.99</v>
      </c>
      <c r="T118" s="186">
        <f t="shared" si="13"/>
        <v>5398</v>
      </c>
      <c r="U118" s="51"/>
      <c r="V118" s="186">
        <f t="shared" si="15"/>
        <v>26.99</v>
      </c>
      <c r="W118" s="186">
        <f t="shared" si="16"/>
        <v>0</v>
      </c>
      <c r="X118" s="51"/>
      <c r="Y118" s="51"/>
      <c r="Z118" s="51"/>
      <c r="AA118" s="51"/>
      <c r="AB118" s="188"/>
      <c r="AC118" s="51"/>
      <c r="AD118" s="51"/>
      <c r="AE118" s="189">
        <f t="shared" si="21"/>
        <v>200</v>
      </c>
      <c r="AF118" s="186">
        <f t="shared" si="17"/>
        <v>26.99</v>
      </c>
      <c r="AG118" s="186">
        <f t="shared" si="18"/>
        <v>5398</v>
      </c>
    </row>
    <row r="119" spans="4:33" s="190" customFormat="1" ht="15" customHeight="1" x14ac:dyDescent="0.25">
      <c r="D119" s="222"/>
      <c r="E119" s="51">
        <v>92</v>
      </c>
      <c r="F119" s="187" t="s">
        <v>611</v>
      </c>
      <c r="G119" s="50" t="s">
        <v>587</v>
      </c>
      <c r="H119" s="50" t="s">
        <v>96</v>
      </c>
      <c r="I119" s="50">
        <v>37001025</v>
      </c>
      <c r="J119" s="201">
        <v>46905</v>
      </c>
      <c r="K119" s="51">
        <v>461</v>
      </c>
      <c r="L119" s="186">
        <v>54.98</v>
      </c>
      <c r="M119" s="187">
        <v>25345.78</v>
      </c>
      <c r="N119" s="51"/>
      <c r="O119" s="186"/>
      <c r="P119" s="187"/>
      <c r="Q119" s="187"/>
      <c r="R119" s="51">
        <f t="shared" si="19"/>
        <v>461</v>
      </c>
      <c r="S119" s="186">
        <f t="shared" si="20"/>
        <v>54.98</v>
      </c>
      <c r="T119" s="186">
        <f t="shared" si="13"/>
        <v>25345.78</v>
      </c>
      <c r="U119" s="51">
        <v>49</v>
      </c>
      <c r="V119" s="186">
        <f t="shared" si="15"/>
        <v>54.98</v>
      </c>
      <c r="W119" s="186">
        <f t="shared" si="16"/>
        <v>2694.02</v>
      </c>
      <c r="X119" s="51"/>
      <c r="Y119" s="51"/>
      <c r="Z119" s="51"/>
      <c r="AA119" s="51"/>
      <c r="AB119" s="188"/>
      <c r="AC119" s="51"/>
      <c r="AD119" s="51"/>
      <c r="AE119" s="189">
        <f t="shared" si="21"/>
        <v>412</v>
      </c>
      <c r="AF119" s="186">
        <f t="shared" si="17"/>
        <v>54.98</v>
      </c>
      <c r="AG119" s="186">
        <f t="shared" si="18"/>
        <v>22651.759999999998</v>
      </c>
    </row>
    <row r="120" spans="4:33" s="190" customFormat="1" ht="15" customHeight="1" x14ac:dyDescent="0.25">
      <c r="D120" s="222"/>
      <c r="E120" s="51">
        <v>93</v>
      </c>
      <c r="F120" s="187" t="s">
        <v>612</v>
      </c>
      <c r="G120" s="50" t="s">
        <v>587</v>
      </c>
      <c r="H120" s="50" t="s">
        <v>642</v>
      </c>
      <c r="I120" s="50" t="s">
        <v>643</v>
      </c>
      <c r="J120" s="201">
        <v>46997</v>
      </c>
      <c r="K120" s="51">
        <v>312</v>
      </c>
      <c r="L120" s="186">
        <v>197.96</v>
      </c>
      <c r="M120" s="187">
        <v>61763.520000000004</v>
      </c>
      <c r="N120" s="51"/>
      <c r="O120" s="186"/>
      <c r="P120" s="187"/>
      <c r="Q120" s="187"/>
      <c r="R120" s="51">
        <f t="shared" si="19"/>
        <v>312</v>
      </c>
      <c r="S120" s="186">
        <f t="shared" si="20"/>
        <v>197.96</v>
      </c>
      <c r="T120" s="186">
        <f t="shared" si="13"/>
        <v>61763.520000000004</v>
      </c>
      <c r="U120" s="51"/>
      <c r="V120" s="186">
        <f t="shared" si="15"/>
        <v>197.96</v>
      </c>
      <c r="W120" s="186">
        <f t="shared" si="16"/>
        <v>0</v>
      </c>
      <c r="X120" s="51"/>
      <c r="Y120" s="51"/>
      <c r="Z120" s="51"/>
      <c r="AA120" s="51"/>
      <c r="AB120" s="188"/>
      <c r="AC120" s="51"/>
      <c r="AD120" s="51"/>
      <c r="AE120" s="189">
        <f t="shared" si="21"/>
        <v>312</v>
      </c>
      <c r="AF120" s="186">
        <f t="shared" si="17"/>
        <v>197.96</v>
      </c>
      <c r="AG120" s="186">
        <f t="shared" si="18"/>
        <v>61763.520000000004</v>
      </c>
    </row>
    <row r="121" spans="4:33" s="190" customFormat="1" ht="15" customHeight="1" x14ac:dyDescent="0.25">
      <c r="D121" s="222"/>
      <c r="E121" s="51">
        <v>94</v>
      </c>
      <c r="F121" s="187" t="s">
        <v>613</v>
      </c>
      <c r="G121" s="50" t="s">
        <v>595</v>
      </c>
      <c r="H121" s="50" t="s">
        <v>644</v>
      </c>
      <c r="I121" s="50" t="s">
        <v>645</v>
      </c>
      <c r="J121" s="201">
        <v>46784</v>
      </c>
      <c r="K121" s="51">
        <v>250</v>
      </c>
      <c r="L121" s="186">
        <v>54.99</v>
      </c>
      <c r="M121" s="187">
        <v>13747.5</v>
      </c>
      <c r="N121" s="51"/>
      <c r="O121" s="186"/>
      <c r="P121" s="187"/>
      <c r="Q121" s="187"/>
      <c r="R121" s="51">
        <f t="shared" si="19"/>
        <v>250</v>
      </c>
      <c r="S121" s="186">
        <f t="shared" si="20"/>
        <v>54.99</v>
      </c>
      <c r="T121" s="186">
        <f t="shared" si="13"/>
        <v>13747.5</v>
      </c>
      <c r="U121" s="51">
        <v>46</v>
      </c>
      <c r="V121" s="186">
        <f t="shared" si="15"/>
        <v>54.99</v>
      </c>
      <c r="W121" s="186">
        <f t="shared" si="16"/>
        <v>2529.54</v>
      </c>
      <c r="X121" s="51"/>
      <c r="Y121" s="51"/>
      <c r="Z121" s="51"/>
      <c r="AA121" s="51"/>
      <c r="AB121" s="188"/>
      <c r="AC121" s="51"/>
      <c r="AD121" s="51"/>
      <c r="AE121" s="189">
        <f t="shared" si="21"/>
        <v>204</v>
      </c>
      <c r="AF121" s="186">
        <f t="shared" si="17"/>
        <v>54.99</v>
      </c>
      <c r="AG121" s="186">
        <f t="shared" si="18"/>
        <v>11217.960000000001</v>
      </c>
    </row>
    <row r="122" spans="4:33" s="190" customFormat="1" ht="15" customHeight="1" x14ac:dyDescent="0.25">
      <c r="D122" s="222"/>
      <c r="E122" s="51">
        <v>95</v>
      </c>
      <c r="F122" s="187" t="s">
        <v>615</v>
      </c>
      <c r="G122" s="50" t="s">
        <v>614</v>
      </c>
      <c r="H122" s="50" t="s">
        <v>306</v>
      </c>
      <c r="I122" s="50" t="s">
        <v>646</v>
      </c>
      <c r="J122" s="201">
        <v>46935</v>
      </c>
      <c r="K122" s="51">
        <v>7500</v>
      </c>
      <c r="L122" s="186">
        <v>0.85</v>
      </c>
      <c r="M122" s="187">
        <v>6375</v>
      </c>
      <c r="N122" s="51"/>
      <c r="O122" s="186"/>
      <c r="P122" s="187"/>
      <c r="Q122" s="187"/>
      <c r="R122" s="51">
        <f t="shared" si="19"/>
        <v>7500</v>
      </c>
      <c r="S122" s="186">
        <f t="shared" si="20"/>
        <v>0.85</v>
      </c>
      <c r="T122" s="186">
        <f t="shared" si="13"/>
        <v>6375</v>
      </c>
      <c r="U122" s="51">
        <v>127</v>
      </c>
      <c r="V122" s="186">
        <f t="shared" si="15"/>
        <v>0.85</v>
      </c>
      <c r="W122" s="186">
        <f t="shared" si="16"/>
        <v>107.95</v>
      </c>
      <c r="X122" s="51"/>
      <c r="Y122" s="51"/>
      <c r="Z122" s="51"/>
      <c r="AA122" s="51"/>
      <c r="AB122" s="188"/>
      <c r="AC122" s="51"/>
      <c r="AD122" s="51"/>
      <c r="AE122" s="189">
        <f t="shared" si="21"/>
        <v>7373</v>
      </c>
      <c r="AF122" s="186">
        <f t="shared" si="17"/>
        <v>0.85</v>
      </c>
      <c r="AG122" s="186">
        <f t="shared" si="18"/>
        <v>6267.05</v>
      </c>
    </row>
    <row r="123" spans="4:33" s="190" customFormat="1" ht="15" customHeight="1" x14ac:dyDescent="0.25">
      <c r="D123" s="222"/>
      <c r="E123" s="51">
        <v>96</v>
      </c>
      <c r="F123" s="187" t="s">
        <v>616</v>
      </c>
      <c r="G123" s="50" t="s">
        <v>614</v>
      </c>
      <c r="H123" s="50" t="s">
        <v>647</v>
      </c>
      <c r="I123" s="50">
        <v>2602185</v>
      </c>
      <c r="J123" s="201">
        <v>47150</v>
      </c>
      <c r="K123" s="51">
        <v>520</v>
      </c>
      <c r="L123" s="186">
        <v>6.18</v>
      </c>
      <c r="M123" s="187">
        <v>3213.6</v>
      </c>
      <c r="N123" s="51"/>
      <c r="O123" s="186"/>
      <c r="P123" s="187"/>
      <c r="Q123" s="187"/>
      <c r="R123" s="51">
        <f t="shared" si="19"/>
        <v>520</v>
      </c>
      <c r="S123" s="186">
        <f t="shared" si="20"/>
        <v>6.18</v>
      </c>
      <c r="T123" s="186">
        <f t="shared" si="13"/>
        <v>3213.6</v>
      </c>
      <c r="U123" s="51">
        <v>500</v>
      </c>
      <c r="V123" s="186">
        <f t="shared" si="15"/>
        <v>6.18</v>
      </c>
      <c r="W123" s="186">
        <f t="shared" si="16"/>
        <v>3090</v>
      </c>
      <c r="X123" s="51"/>
      <c r="Y123" s="51"/>
      <c r="Z123" s="51"/>
      <c r="AA123" s="51"/>
      <c r="AB123" s="188"/>
      <c r="AC123" s="51"/>
      <c r="AD123" s="51"/>
      <c r="AE123" s="189">
        <f t="shared" si="21"/>
        <v>20</v>
      </c>
      <c r="AF123" s="186">
        <f t="shared" si="17"/>
        <v>6.18</v>
      </c>
      <c r="AG123" s="186">
        <f t="shared" si="18"/>
        <v>123.6</v>
      </c>
    </row>
    <row r="124" spans="4:33" s="190" customFormat="1" ht="15" customHeight="1" x14ac:dyDescent="0.25">
      <c r="D124" s="222"/>
      <c r="E124" s="51">
        <v>97</v>
      </c>
      <c r="F124" s="187" t="s">
        <v>447</v>
      </c>
      <c r="G124" s="50" t="s">
        <v>57</v>
      </c>
      <c r="H124" s="50" t="s">
        <v>648</v>
      </c>
      <c r="I124" s="50">
        <v>250943</v>
      </c>
      <c r="J124" s="201">
        <v>46997</v>
      </c>
      <c r="K124" s="51">
        <v>101</v>
      </c>
      <c r="L124" s="186">
        <v>72.2</v>
      </c>
      <c r="M124" s="187">
        <v>7292.2000000000007</v>
      </c>
      <c r="N124" s="51"/>
      <c r="O124" s="186"/>
      <c r="P124" s="187"/>
      <c r="Q124" s="187"/>
      <c r="R124" s="51">
        <f t="shared" si="19"/>
        <v>101</v>
      </c>
      <c r="S124" s="186">
        <f t="shared" si="20"/>
        <v>72.2</v>
      </c>
      <c r="T124" s="186">
        <f t="shared" si="13"/>
        <v>7292.2000000000007</v>
      </c>
      <c r="U124" s="51"/>
      <c r="V124" s="186">
        <f t="shared" si="15"/>
        <v>72.2</v>
      </c>
      <c r="W124" s="186">
        <f t="shared" si="16"/>
        <v>0</v>
      </c>
      <c r="X124" s="51"/>
      <c r="Y124" s="51"/>
      <c r="Z124" s="51"/>
      <c r="AA124" s="51"/>
      <c r="AB124" s="188"/>
      <c r="AC124" s="51"/>
      <c r="AD124" s="51"/>
      <c r="AE124" s="189">
        <f t="shared" si="21"/>
        <v>101</v>
      </c>
      <c r="AF124" s="186">
        <f t="shared" si="17"/>
        <v>72.2</v>
      </c>
      <c r="AG124" s="186">
        <f t="shared" si="18"/>
        <v>7292.2000000000007</v>
      </c>
    </row>
    <row r="125" spans="4:33" s="385" customFormat="1" ht="15" customHeight="1" x14ac:dyDescent="0.25">
      <c r="D125" s="386"/>
      <c r="E125" s="387"/>
      <c r="F125" s="388" t="s">
        <v>665</v>
      </c>
      <c r="G125" s="389"/>
      <c r="H125" s="389"/>
      <c r="I125" s="389"/>
      <c r="J125" s="390"/>
      <c r="K125" s="387"/>
      <c r="L125" s="391"/>
      <c r="M125" s="388"/>
      <c r="N125" s="387"/>
      <c r="O125" s="391"/>
      <c r="P125" s="388"/>
      <c r="Q125" s="388"/>
      <c r="R125" s="392"/>
      <c r="S125" s="391"/>
      <c r="T125" s="391"/>
      <c r="U125" s="387"/>
      <c r="V125" s="186">
        <f t="shared" si="15"/>
        <v>0</v>
      </c>
      <c r="W125" s="186">
        <f t="shared" si="16"/>
        <v>0</v>
      </c>
      <c r="X125" s="387"/>
      <c r="Y125" s="391"/>
      <c r="Z125" s="391"/>
      <c r="AA125" s="393"/>
      <c r="AB125" s="394"/>
      <c r="AC125" s="387"/>
      <c r="AD125" s="387"/>
      <c r="AE125" s="189">
        <f t="shared" si="21"/>
        <v>0</v>
      </c>
      <c r="AF125" s="186">
        <f t="shared" si="17"/>
        <v>0</v>
      </c>
      <c r="AG125" s="186">
        <f t="shared" si="18"/>
        <v>0</v>
      </c>
    </row>
    <row r="126" spans="4:33" s="190" customFormat="1" ht="15.75" customHeight="1" x14ac:dyDescent="0.25">
      <c r="D126" s="222"/>
      <c r="E126" s="51">
        <v>98</v>
      </c>
      <c r="F126" s="187" t="s">
        <v>666</v>
      </c>
      <c r="G126" s="50" t="s">
        <v>668</v>
      </c>
      <c r="H126" s="50" t="s">
        <v>670</v>
      </c>
      <c r="I126" s="50">
        <v>250918</v>
      </c>
      <c r="J126" s="201">
        <v>46997</v>
      </c>
      <c r="K126" s="51">
        <v>5</v>
      </c>
      <c r="L126" s="186">
        <v>65</v>
      </c>
      <c r="M126" s="187">
        <v>325</v>
      </c>
      <c r="N126" s="51"/>
      <c r="O126" s="186"/>
      <c r="P126" s="187"/>
      <c r="Q126" s="187"/>
      <c r="R126" s="51">
        <f>K126+N126</f>
        <v>5</v>
      </c>
      <c r="S126" s="186">
        <f>L126</f>
        <v>65</v>
      </c>
      <c r="T126" s="186">
        <f>S126*R126</f>
        <v>325</v>
      </c>
      <c r="U126" s="51">
        <v>5</v>
      </c>
      <c r="V126" s="186">
        <f t="shared" si="15"/>
        <v>65</v>
      </c>
      <c r="W126" s="186">
        <f t="shared" si="16"/>
        <v>325</v>
      </c>
      <c r="X126" s="51"/>
      <c r="Y126" s="186"/>
      <c r="Z126" s="186"/>
      <c r="AA126" s="239"/>
      <c r="AB126" s="188"/>
      <c r="AC126" s="51"/>
      <c r="AD126" s="51"/>
      <c r="AE126" s="189">
        <f t="shared" si="21"/>
        <v>0</v>
      </c>
      <c r="AF126" s="186">
        <f t="shared" si="17"/>
        <v>65</v>
      </c>
      <c r="AG126" s="186">
        <f t="shared" si="18"/>
        <v>0</v>
      </c>
    </row>
    <row r="127" spans="4:33" s="190" customFormat="1" ht="15" customHeight="1" x14ac:dyDescent="0.25">
      <c r="D127" s="222"/>
      <c r="E127" s="51">
        <v>99</v>
      </c>
      <c r="F127" s="187" t="s">
        <v>667</v>
      </c>
      <c r="G127" s="50" t="s">
        <v>57</v>
      </c>
      <c r="H127" s="50" t="s">
        <v>669</v>
      </c>
      <c r="I127" s="50">
        <v>2412621</v>
      </c>
      <c r="J127" s="201">
        <v>46722</v>
      </c>
      <c r="K127" s="51">
        <v>68</v>
      </c>
      <c r="L127" s="186">
        <v>68</v>
      </c>
      <c r="M127" s="187">
        <v>4624</v>
      </c>
      <c r="N127" s="51"/>
      <c r="O127" s="186"/>
      <c r="P127" s="187"/>
      <c r="Q127" s="187"/>
      <c r="R127" s="51">
        <f>K127+N127</f>
        <v>68</v>
      </c>
      <c r="S127" s="186">
        <f>L127</f>
        <v>68</v>
      </c>
      <c r="T127" s="186">
        <f>S127*R127</f>
        <v>4624</v>
      </c>
      <c r="U127" s="51">
        <v>48</v>
      </c>
      <c r="V127" s="186">
        <f t="shared" si="15"/>
        <v>68</v>
      </c>
      <c r="W127" s="186">
        <f t="shared" si="16"/>
        <v>3264</v>
      </c>
      <c r="X127" s="51"/>
      <c r="Y127" s="186"/>
      <c r="Z127" s="186"/>
      <c r="AA127" s="239"/>
      <c r="AB127" s="188"/>
      <c r="AC127" s="51"/>
      <c r="AD127" s="51"/>
      <c r="AE127" s="189">
        <f t="shared" si="21"/>
        <v>20</v>
      </c>
      <c r="AF127" s="186">
        <f t="shared" si="17"/>
        <v>68</v>
      </c>
      <c r="AG127" s="186">
        <f t="shared" si="18"/>
        <v>1360</v>
      </c>
    </row>
    <row r="128" spans="4:33" s="190" customFormat="1" ht="15" customHeight="1" x14ac:dyDescent="0.25">
      <c r="D128" s="222"/>
      <c r="E128" s="51"/>
      <c r="F128" s="187"/>
      <c r="G128" s="50"/>
      <c r="H128" s="50"/>
      <c r="I128" s="50"/>
      <c r="J128" s="201"/>
      <c r="K128" s="51"/>
      <c r="L128" s="186"/>
      <c r="M128" s="187"/>
      <c r="N128" s="51"/>
      <c r="O128" s="186"/>
      <c r="P128" s="187"/>
      <c r="Q128" s="187"/>
      <c r="R128" s="51"/>
      <c r="S128" s="186"/>
      <c r="T128" s="186"/>
      <c r="U128" s="51"/>
      <c r="V128" s="186"/>
      <c r="W128" s="186"/>
      <c r="X128" s="51"/>
      <c r="Y128" s="186"/>
      <c r="Z128" s="186"/>
      <c r="AA128" s="239"/>
      <c r="AB128" s="188"/>
      <c r="AC128" s="51"/>
      <c r="AD128" s="51"/>
      <c r="AE128" s="189"/>
      <c r="AF128" s="186"/>
      <c r="AG128" s="186"/>
    </row>
    <row r="129" spans="1:96" s="162" customFormat="1" ht="36.950000000000003" customHeight="1" x14ac:dyDescent="0.25">
      <c r="A129" s="152"/>
      <c r="B129" s="152"/>
      <c r="C129" s="152"/>
      <c r="D129" s="15"/>
      <c r="E129" s="15"/>
      <c r="F129" s="442" t="s">
        <v>688</v>
      </c>
      <c r="G129" s="443"/>
      <c r="H129" s="443"/>
      <c r="I129" s="443"/>
      <c r="J129" s="16"/>
      <c r="K129" s="441" t="s">
        <v>691</v>
      </c>
      <c r="L129" s="442"/>
      <c r="M129" s="442"/>
      <c r="N129" s="444" t="s">
        <v>2</v>
      </c>
      <c r="O129" s="442"/>
      <c r="P129" s="442"/>
      <c r="Q129" s="17"/>
      <c r="R129" s="445" t="s">
        <v>3</v>
      </c>
      <c r="S129" s="440"/>
      <c r="T129" s="440"/>
      <c r="U129" s="446" t="s">
        <v>4</v>
      </c>
      <c r="V129" s="440"/>
      <c r="W129" s="440"/>
      <c r="X129" s="447" t="s">
        <v>5</v>
      </c>
      <c r="Y129" s="447"/>
      <c r="Z129" s="447"/>
      <c r="AA129" s="229" t="s">
        <v>656</v>
      </c>
      <c r="AB129" s="439" t="s">
        <v>6</v>
      </c>
      <c r="AC129" s="440"/>
      <c r="AD129" s="440"/>
      <c r="AE129" s="441" t="s">
        <v>773</v>
      </c>
      <c r="AF129" s="442"/>
      <c r="AG129" s="442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  <c r="CC129" s="161"/>
      <c r="CD129" s="161"/>
      <c r="CE129" s="16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61"/>
      <c r="CQ129" s="161"/>
      <c r="CR129" s="161"/>
    </row>
    <row r="130" spans="1:96" s="167" customFormat="1" ht="30" customHeight="1" x14ac:dyDescent="0.25">
      <c r="A130" s="164"/>
      <c r="B130" s="164"/>
      <c r="C130" s="164"/>
      <c r="D130" s="20"/>
      <c r="E130" s="20"/>
      <c r="F130" s="21" t="s">
        <v>7</v>
      </c>
      <c r="G130" s="144" t="s">
        <v>8</v>
      </c>
      <c r="H130" s="23" t="s">
        <v>9</v>
      </c>
      <c r="I130" s="20" t="s">
        <v>10</v>
      </c>
      <c r="J130" s="24" t="s">
        <v>11</v>
      </c>
      <c r="K130" s="20" t="s">
        <v>12</v>
      </c>
      <c r="L130" s="25" t="s">
        <v>13</v>
      </c>
      <c r="M130" s="169" t="s">
        <v>14</v>
      </c>
      <c r="N130" s="20" t="s">
        <v>12</v>
      </c>
      <c r="O130" s="25" t="s">
        <v>13</v>
      </c>
      <c r="P130" s="25" t="s">
        <v>14</v>
      </c>
      <c r="Q130" s="25"/>
      <c r="R130" s="29" t="s">
        <v>12</v>
      </c>
      <c r="S130" s="30" t="s">
        <v>13</v>
      </c>
      <c r="T130" s="30" t="s">
        <v>14</v>
      </c>
      <c r="U130" s="29" t="s">
        <v>12</v>
      </c>
      <c r="V130" s="384" t="s">
        <v>13</v>
      </c>
      <c r="W130" s="30" t="s">
        <v>14</v>
      </c>
      <c r="X130" s="31" t="s">
        <v>12</v>
      </c>
      <c r="Y130" s="31" t="s">
        <v>13</v>
      </c>
      <c r="Z130" s="31" t="s">
        <v>14</v>
      </c>
      <c r="AA130" s="31"/>
      <c r="AB130" s="32" t="s">
        <v>12</v>
      </c>
      <c r="AC130" s="31" t="s">
        <v>13</v>
      </c>
      <c r="AD130" s="31" t="s">
        <v>14</v>
      </c>
      <c r="AE130" s="29" t="s">
        <v>12</v>
      </c>
      <c r="AF130" s="30" t="s">
        <v>13</v>
      </c>
      <c r="AG130" s="30" t="s">
        <v>14</v>
      </c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6"/>
      <c r="BI130" s="166"/>
      <c r="BJ130" s="166"/>
      <c r="BK130" s="166"/>
      <c r="BL130" s="166"/>
      <c r="BM130" s="166"/>
      <c r="BN130" s="166"/>
      <c r="BO130" s="166"/>
      <c r="BP130" s="166"/>
      <c r="BQ130" s="166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  <c r="CI130" s="166"/>
      <c r="CJ130" s="166"/>
      <c r="CK130" s="166"/>
      <c r="CL130" s="166"/>
      <c r="CM130" s="166"/>
      <c r="CN130" s="166"/>
      <c r="CO130" s="166"/>
      <c r="CP130" s="166"/>
      <c r="CQ130" s="166"/>
      <c r="CR130" s="166"/>
    </row>
    <row r="131" spans="1:96" s="377" customFormat="1" ht="15" customHeight="1" x14ac:dyDescent="0.25">
      <c r="D131" s="378"/>
      <c r="E131" s="379"/>
      <c r="F131" s="238" t="s">
        <v>650</v>
      </c>
      <c r="G131" s="380"/>
      <c r="H131" s="380"/>
      <c r="I131" s="380"/>
      <c r="J131" s="381"/>
      <c r="K131" s="379"/>
      <c r="L131" s="382"/>
      <c r="M131" s="238"/>
      <c r="N131" s="379"/>
      <c r="O131" s="382"/>
      <c r="P131" s="238"/>
      <c r="Q131" s="238"/>
      <c r="R131" s="379"/>
      <c r="S131" s="382"/>
      <c r="T131" s="382"/>
      <c r="U131" s="379"/>
      <c r="V131" s="186">
        <f t="shared" si="15"/>
        <v>0</v>
      </c>
      <c r="W131" s="186">
        <f t="shared" si="16"/>
        <v>0</v>
      </c>
      <c r="X131" s="379"/>
      <c r="Y131" s="379"/>
      <c r="Z131" s="379"/>
      <c r="AA131" s="379"/>
      <c r="AB131" s="383"/>
      <c r="AC131" s="379"/>
      <c r="AD131" s="379"/>
      <c r="AE131" s="189">
        <f t="shared" ref="AE131:AE155" si="22">R131-(U131+X131+AB131)</f>
        <v>0</v>
      </c>
      <c r="AF131" s="186">
        <f t="shared" si="17"/>
        <v>0</v>
      </c>
      <c r="AG131" s="186">
        <f t="shared" si="18"/>
        <v>0</v>
      </c>
    </row>
    <row r="132" spans="1:96" s="190" customFormat="1" ht="18.75" customHeight="1" x14ac:dyDescent="0.25">
      <c r="D132" s="222"/>
      <c r="E132" s="51">
        <v>100</v>
      </c>
      <c r="F132" s="187" t="s">
        <v>660</v>
      </c>
      <c r="G132" s="50" t="s">
        <v>448</v>
      </c>
      <c r="H132" s="50" t="s">
        <v>50</v>
      </c>
      <c r="I132" s="50" t="s">
        <v>664</v>
      </c>
      <c r="J132" s="201">
        <v>46966</v>
      </c>
      <c r="K132" s="51"/>
      <c r="L132" s="186"/>
      <c r="M132" s="187"/>
      <c r="N132" s="51">
        <v>1</v>
      </c>
      <c r="O132" s="186">
        <v>105.3</v>
      </c>
      <c r="P132" s="187">
        <f>O132*N132</f>
        <v>105.3</v>
      </c>
      <c r="Q132" s="187"/>
      <c r="R132" s="51">
        <f>K132+N132</f>
        <v>1</v>
      </c>
      <c r="S132" s="186">
        <f>O132+L132</f>
        <v>105.3</v>
      </c>
      <c r="T132" s="186">
        <f>S132*R132</f>
        <v>105.3</v>
      </c>
      <c r="U132" s="51"/>
      <c r="V132" s="186">
        <f t="shared" si="15"/>
        <v>105.3</v>
      </c>
      <c r="W132" s="186">
        <f t="shared" si="16"/>
        <v>0</v>
      </c>
      <c r="X132" s="51">
        <f t="shared" ref="X132:Y134" si="23">N132</f>
        <v>1</v>
      </c>
      <c r="Y132" s="186">
        <f t="shared" si="23"/>
        <v>105.3</v>
      </c>
      <c r="Z132" s="186">
        <f>Y132*X132</f>
        <v>105.3</v>
      </c>
      <c r="AA132" s="395"/>
      <c r="AB132" s="188"/>
      <c r="AC132" s="51"/>
      <c r="AD132" s="51"/>
      <c r="AE132" s="189">
        <f t="shared" si="22"/>
        <v>0</v>
      </c>
      <c r="AF132" s="186">
        <f t="shared" si="17"/>
        <v>105.3</v>
      </c>
      <c r="AG132" s="186">
        <f t="shared" si="18"/>
        <v>0</v>
      </c>
    </row>
    <row r="133" spans="1:96" s="190" customFormat="1" ht="25.5" customHeight="1" x14ac:dyDescent="0.25">
      <c r="D133" s="222"/>
      <c r="E133" s="51">
        <v>101</v>
      </c>
      <c r="F133" s="187" t="s">
        <v>674</v>
      </c>
      <c r="G133" s="50" t="s">
        <v>448</v>
      </c>
      <c r="H133" s="50" t="s">
        <v>50</v>
      </c>
      <c r="I133" s="50">
        <v>12246</v>
      </c>
      <c r="J133" s="201">
        <v>47696</v>
      </c>
      <c r="K133" s="51"/>
      <c r="L133" s="186"/>
      <c r="M133" s="187"/>
      <c r="N133" s="51">
        <v>26</v>
      </c>
      <c r="O133" s="186">
        <v>102.99</v>
      </c>
      <c r="P133" s="187">
        <f>O133*N133</f>
        <v>2677.74</v>
      </c>
      <c r="Q133" s="187"/>
      <c r="R133" s="51">
        <f>K133+N133</f>
        <v>26</v>
      </c>
      <c r="S133" s="186">
        <f>O133+L133</f>
        <v>102.99</v>
      </c>
      <c r="T133" s="186">
        <f>S133*R133</f>
        <v>2677.74</v>
      </c>
      <c r="U133" s="51"/>
      <c r="V133" s="186">
        <f t="shared" si="15"/>
        <v>102.99</v>
      </c>
      <c r="W133" s="186">
        <f t="shared" si="16"/>
        <v>0</v>
      </c>
      <c r="X133" s="51">
        <f t="shared" si="23"/>
        <v>26</v>
      </c>
      <c r="Y133" s="186">
        <f t="shared" si="23"/>
        <v>102.99</v>
      </c>
      <c r="Z133" s="186">
        <f>Y133*X133</f>
        <v>2677.74</v>
      </c>
      <c r="AA133" s="395"/>
      <c r="AB133" s="188"/>
      <c r="AC133" s="51"/>
      <c r="AD133" s="51"/>
      <c r="AE133" s="189">
        <f t="shared" si="22"/>
        <v>0</v>
      </c>
      <c r="AF133" s="186">
        <f t="shared" si="17"/>
        <v>102.99</v>
      </c>
      <c r="AG133" s="186">
        <f t="shared" si="18"/>
        <v>0</v>
      </c>
    </row>
    <row r="134" spans="1:96" s="190" customFormat="1" ht="25.5" customHeight="1" x14ac:dyDescent="0.25">
      <c r="D134" s="222"/>
      <c r="E134" s="51">
        <v>102</v>
      </c>
      <c r="F134" s="187" t="s">
        <v>698</v>
      </c>
      <c r="G134" s="396" t="s">
        <v>448</v>
      </c>
      <c r="H134" s="396" t="s">
        <v>50</v>
      </c>
      <c r="I134" s="50">
        <v>3156125</v>
      </c>
      <c r="J134" s="396">
        <v>47058</v>
      </c>
      <c r="K134" s="397"/>
      <c r="L134" s="398"/>
      <c r="M134" s="397"/>
      <c r="N134" s="51">
        <v>100</v>
      </c>
      <c r="O134" s="186">
        <v>149.94999999999999</v>
      </c>
      <c r="P134" s="187">
        <f>O134*N134</f>
        <v>14994.999999999998</v>
      </c>
      <c r="Q134" s="187"/>
      <c r="R134" s="51">
        <f>K134+N134</f>
        <v>100</v>
      </c>
      <c r="S134" s="186">
        <f>O134+L134</f>
        <v>149.94999999999999</v>
      </c>
      <c r="T134" s="186">
        <f>S134*R134</f>
        <v>14994.999999999998</v>
      </c>
      <c r="U134" s="51"/>
      <c r="V134" s="186">
        <f t="shared" si="15"/>
        <v>149.94999999999999</v>
      </c>
      <c r="W134" s="186">
        <f t="shared" si="16"/>
        <v>0</v>
      </c>
      <c r="X134" s="51">
        <f t="shared" si="23"/>
        <v>100</v>
      </c>
      <c r="Y134" s="186">
        <f t="shared" si="23"/>
        <v>149.94999999999999</v>
      </c>
      <c r="Z134" s="186">
        <f>Y134*X134</f>
        <v>14994.999999999998</v>
      </c>
      <c r="AA134" s="239"/>
      <c r="AB134" s="188"/>
      <c r="AC134" s="51"/>
      <c r="AD134" s="51"/>
      <c r="AE134" s="189">
        <f t="shared" si="22"/>
        <v>0</v>
      </c>
      <c r="AF134" s="186">
        <f t="shared" si="17"/>
        <v>149.94999999999999</v>
      </c>
      <c r="AG134" s="186">
        <f t="shared" si="18"/>
        <v>0</v>
      </c>
    </row>
    <row r="135" spans="1:96" s="377" customFormat="1" ht="15" customHeight="1" x14ac:dyDescent="0.25">
      <c r="D135" s="378"/>
      <c r="E135" s="379"/>
      <c r="F135" s="388" t="s">
        <v>692</v>
      </c>
      <c r="G135" s="380"/>
      <c r="H135" s="380"/>
      <c r="I135" s="380"/>
      <c r="J135" s="381"/>
      <c r="K135" s="379"/>
      <c r="L135" s="382"/>
      <c r="M135" s="238"/>
      <c r="N135" s="379"/>
      <c r="O135" s="382"/>
      <c r="P135" s="238"/>
      <c r="Q135" s="238"/>
      <c r="R135" s="379"/>
      <c r="S135" s="382"/>
      <c r="T135" s="382"/>
      <c r="U135" s="379"/>
      <c r="V135" s="186">
        <f t="shared" si="15"/>
        <v>0</v>
      </c>
      <c r="W135" s="186">
        <f t="shared" si="16"/>
        <v>0</v>
      </c>
      <c r="X135" s="379"/>
      <c r="Y135" s="382"/>
      <c r="Z135" s="382"/>
      <c r="AA135" s="399"/>
      <c r="AB135" s="383"/>
      <c r="AC135" s="379"/>
      <c r="AD135" s="379"/>
      <c r="AE135" s="189">
        <f t="shared" si="22"/>
        <v>0</v>
      </c>
      <c r="AF135" s="186">
        <f t="shared" si="17"/>
        <v>0</v>
      </c>
      <c r="AG135" s="186">
        <f t="shared" si="18"/>
        <v>0</v>
      </c>
    </row>
    <row r="136" spans="1:96" s="190" customFormat="1" ht="20.25" customHeight="1" x14ac:dyDescent="0.25">
      <c r="D136" s="222"/>
      <c r="E136" s="51">
        <v>103</v>
      </c>
      <c r="F136" s="187" t="s">
        <v>722</v>
      </c>
      <c r="G136" s="50" t="s">
        <v>693</v>
      </c>
      <c r="H136" s="50" t="s">
        <v>724</v>
      </c>
      <c r="I136" s="50" t="s">
        <v>725</v>
      </c>
      <c r="J136" s="201">
        <v>47119</v>
      </c>
      <c r="K136" s="51"/>
      <c r="L136" s="186"/>
      <c r="M136" s="187"/>
      <c r="N136" s="51">
        <v>1000</v>
      </c>
      <c r="O136" s="186">
        <v>54</v>
      </c>
      <c r="P136" s="187">
        <f>O136*N136</f>
        <v>54000</v>
      </c>
      <c r="Q136" s="187"/>
      <c r="R136" s="51">
        <f t="shared" ref="R136:R155" si="24">N136</f>
        <v>1000</v>
      </c>
      <c r="S136" s="186">
        <f t="shared" ref="S136:S155" si="25">O136</f>
        <v>54</v>
      </c>
      <c r="T136" s="186">
        <f>S136*R136</f>
        <v>54000</v>
      </c>
      <c r="U136" s="51"/>
      <c r="V136" s="186">
        <f t="shared" si="15"/>
        <v>54</v>
      </c>
      <c r="W136" s="186">
        <f t="shared" si="16"/>
        <v>0</v>
      </c>
      <c r="X136" s="51"/>
      <c r="Y136" s="186"/>
      <c r="Z136" s="186"/>
      <c r="AA136" s="239"/>
      <c r="AB136" s="188"/>
      <c r="AC136" s="51"/>
      <c r="AD136" s="51"/>
      <c r="AE136" s="189">
        <f t="shared" si="22"/>
        <v>1000</v>
      </c>
      <c r="AF136" s="186">
        <f t="shared" si="17"/>
        <v>54</v>
      </c>
      <c r="AG136" s="186">
        <f t="shared" si="18"/>
        <v>54000</v>
      </c>
    </row>
    <row r="137" spans="1:96" s="190" customFormat="1" ht="20.25" customHeight="1" x14ac:dyDescent="0.25">
      <c r="D137" s="222"/>
      <c r="E137" s="51">
        <v>104</v>
      </c>
      <c r="F137" s="187" t="s">
        <v>721</v>
      </c>
      <c r="G137" s="50" t="s">
        <v>693</v>
      </c>
      <c r="H137" s="50" t="s">
        <v>726</v>
      </c>
      <c r="I137" s="50" t="s">
        <v>727</v>
      </c>
      <c r="J137" s="201">
        <v>46478</v>
      </c>
      <c r="K137" s="51"/>
      <c r="L137" s="186"/>
      <c r="M137" s="187"/>
      <c r="N137" s="51">
        <v>500</v>
      </c>
      <c r="O137" s="186">
        <v>89</v>
      </c>
      <c r="P137" s="187">
        <f t="shared" ref="P137:P166" si="26">O137*N137</f>
        <v>44500</v>
      </c>
      <c r="Q137" s="187"/>
      <c r="R137" s="51">
        <f t="shared" si="24"/>
        <v>500</v>
      </c>
      <c r="S137" s="186">
        <f t="shared" si="25"/>
        <v>89</v>
      </c>
      <c r="T137" s="186">
        <f t="shared" ref="T137:T146" si="27">S137*R137</f>
        <v>44500</v>
      </c>
      <c r="U137" s="51"/>
      <c r="V137" s="186">
        <f t="shared" si="15"/>
        <v>89</v>
      </c>
      <c r="W137" s="186">
        <f t="shared" si="16"/>
        <v>0</v>
      </c>
      <c r="X137" s="51"/>
      <c r="Y137" s="186"/>
      <c r="Z137" s="186"/>
      <c r="AA137" s="239"/>
      <c r="AB137" s="188"/>
      <c r="AC137" s="51"/>
      <c r="AD137" s="51"/>
      <c r="AE137" s="189">
        <f t="shared" si="22"/>
        <v>500</v>
      </c>
      <c r="AF137" s="186">
        <f t="shared" si="17"/>
        <v>89</v>
      </c>
      <c r="AG137" s="186">
        <f t="shared" si="18"/>
        <v>44500</v>
      </c>
    </row>
    <row r="138" spans="1:96" s="190" customFormat="1" ht="20.25" customHeight="1" x14ac:dyDescent="0.25">
      <c r="D138" s="222"/>
      <c r="E138" s="51">
        <v>105</v>
      </c>
      <c r="F138" s="187" t="s">
        <v>720</v>
      </c>
      <c r="G138" s="50" t="s">
        <v>448</v>
      </c>
      <c r="H138" s="50" t="s">
        <v>728</v>
      </c>
      <c r="I138" s="50" t="s">
        <v>729</v>
      </c>
      <c r="J138" s="201">
        <v>47058</v>
      </c>
      <c r="K138" s="51"/>
      <c r="L138" s="186"/>
      <c r="M138" s="187"/>
      <c r="N138" s="51">
        <v>300</v>
      </c>
      <c r="O138" s="186">
        <v>74.5</v>
      </c>
      <c r="P138" s="187">
        <f t="shared" si="26"/>
        <v>22350</v>
      </c>
      <c r="Q138" s="187"/>
      <c r="R138" s="51">
        <f t="shared" si="24"/>
        <v>300</v>
      </c>
      <c r="S138" s="186">
        <f t="shared" si="25"/>
        <v>74.5</v>
      </c>
      <c r="T138" s="186">
        <f t="shared" si="27"/>
        <v>22350</v>
      </c>
      <c r="U138" s="51"/>
      <c r="V138" s="186">
        <f t="shared" si="15"/>
        <v>74.5</v>
      </c>
      <c r="W138" s="186">
        <f t="shared" si="16"/>
        <v>0</v>
      </c>
      <c r="X138" s="51"/>
      <c r="Y138" s="186"/>
      <c r="Z138" s="186"/>
      <c r="AA138" s="239"/>
      <c r="AB138" s="188"/>
      <c r="AC138" s="51"/>
      <c r="AD138" s="51"/>
      <c r="AE138" s="189">
        <f t="shared" si="22"/>
        <v>300</v>
      </c>
      <c r="AF138" s="186">
        <f t="shared" si="17"/>
        <v>74.5</v>
      </c>
      <c r="AG138" s="186">
        <f t="shared" si="18"/>
        <v>22350</v>
      </c>
    </row>
    <row r="139" spans="1:96" s="190" customFormat="1" ht="20.25" customHeight="1" x14ac:dyDescent="0.25">
      <c r="D139" s="222"/>
      <c r="E139" s="51">
        <v>106</v>
      </c>
      <c r="F139" s="187" t="s">
        <v>719</v>
      </c>
      <c r="G139" s="50" t="s">
        <v>693</v>
      </c>
      <c r="H139" s="50" t="s">
        <v>730</v>
      </c>
      <c r="I139" s="50" t="s">
        <v>731</v>
      </c>
      <c r="J139" s="201">
        <v>46539</v>
      </c>
      <c r="K139" s="51"/>
      <c r="L139" s="186"/>
      <c r="M139" s="187"/>
      <c r="N139" s="51">
        <v>200</v>
      </c>
      <c r="O139" s="186">
        <v>64</v>
      </c>
      <c r="P139" s="187">
        <f t="shared" si="26"/>
        <v>12800</v>
      </c>
      <c r="Q139" s="187"/>
      <c r="R139" s="51">
        <f t="shared" si="24"/>
        <v>200</v>
      </c>
      <c r="S139" s="186">
        <f t="shared" si="25"/>
        <v>64</v>
      </c>
      <c r="T139" s="186">
        <f t="shared" si="27"/>
        <v>12800</v>
      </c>
      <c r="U139" s="51">
        <v>43</v>
      </c>
      <c r="V139" s="186">
        <f t="shared" si="15"/>
        <v>64</v>
      </c>
      <c r="W139" s="186">
        <f t="shared" si="16"/>
        <v>2752</v>
      </c>
      <c r="X139" s="51"/>
      <c r="Y139" s="186"/>
      <c r="Z139" s="186"/>
      <c r="AA139" s="239"/>
      <c r="AB139" s="188"/>
      <c r="AC139" s="51"/>
      <c r="AD139" s="51"/>
      <c r="AE139" s="189">
        <f t="shared" si="22"/>
        <v>157</v>
      </c>
      <c r="AF139" s="186">
        <f t="shared" si="17"/>
        <v>64</v>
      </c>
      <c r="AG139" s="186">
        <f t="shared" si="18"/>
        <v>10048</v>
      </c>
    </row>
    <row r="140" spans="1:96" s="190" customFormat="1" ht="20.25" customHeight="1" x14ac:dyDescent="0.25">
      <c r="D140" s="222"/>
      <c r="E140" s="51">
        <v>107</v>
      </c>
      <c r="F140" s="187" t="s">
        <v>718</v>
      </c>
      <c r="G140" s="50" t="s">
        <v>693</v>
      </c>
      <c r="H140" s="50" t="s">
        <v>732</v>
      </c>
      <c r="I140" s="50">
        <v>773240201</v>
      </c>
      <c r="J140" s="201">
        <v>46419</v>
      </c>
      <c r="K140" s="51"/>
      <c r="L140" s="186"/>
      <c r="M140" s="187"/>
      <c r="N140" s="51">
        <v>300</v>
      </c>
      <c r="O140" s="186">
        <v>307</v>
      </c>
      <c r="P140" s="187">
        <f t="shared" si="26"/>
        <v>92100</v>
      </c>
      <c r="Q140" s="187"/>
      <c r="R140" s="51">
        <f t="shared" si="24"/>
        <v>300</v>
      </c>
      <c r="S140" s="186">
        <f t="shared" si="25"/>
        <v>307</v>
      </c>
      <c r="T140" s="186">
        <f t="shared" si="27"/>
        <v>92100</v>
      </c>
      <c r="U140" s="51"/>
      <c r="V140" s="186">
        <f t="shared" si="15"/>
        <v>307</v>
      </c>
      <c r="W140" s="186">
        <f t="shared" si="16"/>
        <v>0</v>
      </c>
      <c r="X140" s="51"/>
      <c r="Y140" s="186"/>
      <c r="Z140" s="186"/>
      <c r="AA140" s="239"/>
      <c r="AB140" s="188"/>
      <c r="AC140" s="51"/>
      <c r="AD140" s="51"/>
      <c r="AE140" s="189">
        <f t="shared" si="22"/>
        <v>300</v>
      </c>
      <c r="AF140" s="186">
        <f t="shared" si="17"/>
        <v>307</v>
      </c>
      <c r="AG140" s="186">
        <f t="shared" si="18"/>
        <v>92100</v>
      </c>
    </row>
    <row r="141" spans="1:96" s="190" customFormat="1" ht="20.25" customHeight="1" x14ac:dyDescent="0.25">
      <c r="D141" s="222"/>
      <c r="E141" s="51">
        <v>108</v>
      </c>
      <c r="F141" s="187" t="s">
        <v>717</v>
      </c>
      <c r="G141" s="50" t="s">
        <v>693</v>
      </c>
      <c r="H141" s="50" t="s">
        <v>733</v>
      </c>
      <c r="I141" s="50" t="s">
        <v>734</v>
      </c>
      <c r="J141" s="201">
        <v>46753</v>
      </c>
      <c r="K141" s="51"/>
      <c r="L141" s="186"/>
      <c r="M141" s="187"/>
      <c r="N141" s="51">
        <v>50</v>
      </c>
      <c r="O141" s="186">
        <v>233</v>
      </c>
      <c r="P141" s="187">
        <f t="shared" si="26"/>
        <v>11650</v>
      </c>
      <c r="Q141" s="187"/>
      <c r="R141" s="51">
        <f t="shared" si="24"/>
        <v>50</v>
      </c>
      <c r="S141" s="186">
        <f t="shared" si="25"/>
        <v>233</v>
      </c>
      <c r="T141" s="186">
        <f t="shared" si="27"/>
        <v>11650</v>
      </c>
      <c r="U141" s="51">
        <v>5</v>
      </c>
      <c r="V141" s="186">
        <f t="shared" si="15"/>
        <v>233</v>
      </c>
      <c r="W141" s="186">
        <f t="shared" si="16"/>
        <v>1165</v>
      </c>
      <c r="X141" s="51"/>
      <c r="Y141" s="186"/>
      <c r="Z141" s="186"/>
      <c r="AA141" s="239"/>
      <c r="AB141" s="188"/>
      <c r="AC141" s="51"/>
      <c r="AD141" s="51"/>
      <c r="AE141" s="189">
        <f t="shared" si="22"/>
        <v>45</v>
      </c>
      <c r="AF141" s="186">
        <f t="shared" si="17"/>
        <v>233</v>
      </c>
      <c r="AG141" s="186">
        <f t="shared" si="18"/>
        <v>10485</v>
      </c>
    </row>
    <row r="142" spans="1:96" s="190" customFormat="1" ht="20.25" customHeight="1" x14ac:dyDescent="0.25">
      <c r="D142" s="222"/>
      <c r="E142" s="51">
        <v>109</v>
      </c>
      <c r="F142" s="187" t="s">
        <v>716</v>
      </c>
      <c r="G142" s="50" t="s">
        <v>362</v>
      </c>
      <c r="H142" s="50" t="s">
        <v>50</v>
      </c>
      <c r="I142" s="50" t="s">
        <v>464</v>
      </c>
      <c r="J142" s="201">
        <v>46539</v>
      </c>
      <c r="K142" s="51"/>
      <c r="L142" s="186"/>
      <c r="M142" s="187"/>
      <c r="N142" s="51">
        <v>100</v>
      </c>
      <c r="O142" s="186">
        <v>31</v>
      </c>
      <c r="P142" s="187">
        <f t="shared" si="26"/>
        <v>3100</v>
      </c>
      <c r="Q142" s="187"/>
      <c r="R142" s="51">
        <f t="shared" si="24"/>
        <v>100</v>
      </c>
      <c r="S142" s="186">
        <f t="shared" si="25"/>
        <v>31</v>
      </c>
      <c r="T142" s="186">
        <f t="shared" si="27"/>
        <v>3100</v>
      </c>
      <c r="U142" s="51"/>
      <c r="V142" s="186">
        <f t="shared" si="15"/>
        <v>31</v>
      </c>
      <c r="W142" s="186">
        <f t="shared" si="16"/>
        <v>0</v>
      </c>
      <c r="X142" s="51"/>
      <c r="Y142" s="186"/>
      <c r="Z142" s="186"/>
      <c r="AA142" s="239"/>
      <c r="AB142" s="188"/>
      <c r="AC142" s="51"/>
      <c r="AD142" s="51"/>
      <c r="AE142" s="189">
        <f t="shared" si="22"/>
        <v>100</v>
      </c>
      <c r="AF142" s="186">
        <f t="shared" si="17"/>
        <v>31</v>
      </c>
      <c r="AG142" s="186">
        <f t="shared" si="18"/>
        <v>3100</v>
      </c>
    </row>
    <row r="143" spans="1:96" s="190" customFormat="1" ht="20.25" customHeight="1" x14ac:dyDescent="0.25">
      <c r="D143" s="222"/>
      <c r="E143" s="51">
        <v>110</v>
      </c>
      <c r="F143" s="187" t="s">
        <v>723</v>
      </c>
      <c r="G143" s="50" t="s">
        <v>362</v>
      </c>
      <c r="H143" s="50" t="s">
        <v>349</v>
      </c>
      <c r="I143" s="50" t="s">
        <v>350</v>
      </c>
      <c r="J143" s="201">
        <v>46631</v>
      </c>
      <c r="K143" s="51"/>
      <c r="L143" s="186"/>
      <c r="M143" s="187"/>
      <c r="N143" s="51">
        <v>200</v>
      </c>
      <c r="O143" s="186">
        <v>14</v>
      </c>
      <c r="P143" s="187">
        <f t="shared" si="26"/>
        <v>2800</v>
      </c>
      <c r="Q143" s="187"/>
      <c r="R143" s="51">
        <f t="shared" si="24"/>
        <v>200</v>
      </c>
      <c r="S143" s="186">
        <f t="shared" si="25"/>
        <v>14</v>
      </c>
      <c r="T143" s="186">
        <f t="shared" si="27"/>
        <v>2800</v>
      </c>
      <c r="U143" s="51"/>
      <c r="V143" s="186">
        <f t="shared" si="15"/>
        <v>14</v>
      </c>
      <c r="W143" s="186">
        <f t="shared" si="16"/>
        <v>0</v>
      </c>
      <c r="X143" s="51"/>
      <c r="Y143" s="186"/>
      <c r="Z143" s="186"/>
      <c r="AA143" s="239"/>
      <c r="AB143" s="188"/>
      <c r="AC143" s="51"/>
      <c r="AD143" s="51"/>
      <c r="AE143" s="189">
        <f t="shared" si="22"/>
        <v>200</v>
      </c>
      <c r="AF143" s="186">
        <f t="shared" si="17"/>
        <v>14</v>
      </c>
      <c r="AG143" s="186">
        <f t="shared" si="18"/>
        <v>2800</v>
      </c>
    </row>
    <row r="144" spans="1:96" s="190" customFormat="1" ht="20.25" customHeight="1" x14ac:dyDescent="0.25">
      <c r="D144" s="222"/>
      <c r="E144" s="51">
        <v>111</v>
      </c>
      <c r="F144" s="187" t="s">
        <v>715</v>
      </c>
      <c r="G144" s="50" t="s">
        <v>282</v>
      </c>
      <c r="H144" s="50" t="s">
        <v>735</v>
      </c>
      <c r="I144" s="50" t="s">
        <v>736</v>
      </c>
      <c r="J144" s="201">
        <v>47088</v>
      </c>
      <c r="K144" s="51"/>
      <c r="L144" s="186"/>
      <c r="M144" s="187"/>
      <c r="N144" s="51">
        <v>300</v>
      </c>
      <c r="O144" s="186">
        <v>17</v>
      </c>
      <c r="P144" s="187">
        <f t="shared" si="26"/>
        <v>5100</v>
      </c>
      <c r="Q144" s="187"/>
      <c r="R144" s="51">
        <f t="shared" si="24"/>
        <v>300</v>
      </c>
      <c r="S144" s="186">
        <f t="shared" si="25"/>
        <v>17</v>
      </c>
      <c r="T144" s="186">
        <f t="shared" si="27"/>
        <v>5100</v>
      </c>
      <c r="U144" s="51"/>
      <c r="V144" s="186">
        <f t="shared" si="15"/>
        <v>17</v>
      </c>
      <c r="W144" s="186">
        <f t="shared" si="16"/>
        <v>0</v>
      </c>
      <c r="X144" s="51"/>
      <c r="Y144" s="186"/>
      <c r="Z144" s="186"/>
      <c r="AA144" s="239"/>
      <c r="AB144" s="188"/>
      <c r="AC144" s="51"/>
      <c r="AD144" s="51"/>
      <c r="AE144" s="189">
        <f t="shared" si="22"/>
        <v>300</v>
      </c>
      <c r="AF144" s="186">
        <f t="shared" si="17"/>
        <v>17</v>
      </c>
      <c r="AG144" s="186">
        <f t="shared" si="18"/>
        <v>5100</v>
      </c>
    </row>
    <row r="145" spans="1:96" s="190" customFormat="1" ht="20.25" customHeight="1" x14ac:dyDescent="0.25">
      <c r="D145" s="222"/>
      <c r="E145" s="51">
        <v>112</v>
      </c>
      <c r="F145" s="187" t="s">
        <v>714</v>
      </c>
      <c r="G145" s="50" t="s">
        <v>362</v>
      </c>
      <c r="H145" s="50" t="s">
        <v>737</v>
      </c>
      <c r="I145" s="50">
        <v>623026</v>
      </c>
      <c r="J145" s="201">
        <v>46327</v>
      </c>
      <c r="K145" s="51"/>
      <c r="L145" s="186"/>
      <c r="M145" s="187"/>
      <c r="N145" s="51">
        <v>300</v>
      </c>
      <c r="O145" s="186">
        <v>53</v>
      </c>
      <c r="P145" s="187">
        <f t="shared" si="26"/>
        <v>15900</v>
      </c>
      <c r="Q145" s="187"/>
      <c r="R145" s="51">
        <f t="shared" si="24"/>
        <v>300</v>
      </c>
      <c r="S145" s="186">
        <f t="shared" si="25"/>
        <v>53</v>
      </c>
      <c r="T145" s="186">
        <f t="shared" si="27"/>
        <v>15900</v>
      </c>
      <c r="U145" s="51">
        <v>90</v>
      </c>
      <c r="V145" s="186">
        <f t="shared" si="15"/>
        <v>53</v>
      </c>
      <c r="W145" s="186">
        <f t="shared" si="16"/>
        <v>4770</v>
      </c>
      <c r="X145" s="51"/>
      <c r="Y145" s="186"/>
      <c r="Z145" s="186"/>
      <c r="AA145" s="239"/>
      <c r="AB145" s="188"/>
      <c r="AC145" s="51"/>
      <c r="AD145" s="51"/>
      <c r="AE145" s="189">
        <f t="shared" si="22"/>
        <v>210</v>
      </c>
      <c r="AF145" s="186">
        <f t="shared" si="17"/>
        <v>53</v>
      </c>
      <c r="AG145" s="186">
        <f t="shared" si="18"/>
        <v>11130</v>
      </c>
    </row>
    <row r="146" spans="1:96" s="190" customFormat="1" ht="20.25" customHeight="1" x14ac:dyDescent="0.25">
      <c r="D146" s="222"/>
      <c r="E146" s="51">
        <v>113</v>
      </c>
      <c r="F146" s="187" t="s">
        <v>713</v>
      </c>
      <c r="G146" s="50" t="s">
        <v>362</v>
      </c>
      <c r="H146" s="50" t="s">
        <v>738</v>
      </c>
      <c r="I146" s="50" t="s">
        <v>739</v>
      </c>
      <c r="J146" s="201">
        <v>46874</v>
      </c>
      <c r="K146" s="51"/>
      <c r="L146" s="186"/>
      <c r="M146" s="187"/>
      <c r="N146" s="51">
        <v>15</v>
      </c>
      <c r="O146" s="186">
        <v>385</v>
      </c>
      <c r="P146" s="187">
        <f t="shared" si="26"/>
        <v>5775</v>
      </c>
      <c r="Q146" s="187"/>
      <c r="R146" s="51">
        <f t="shared" si="24"/>
        <v>15</v>
      </c>
      <c r="S146" s="186">
        <f t="shared" si="25"/>
        <v>385</v>
      </c>
      <c r="T146" s="186">
        <f t="shared" si="27"/>
        <v>5775</v>
      </c>
      <c r="U146" s="51"/>
      <c r="V146" s="186">
        <f t="shared" si="15"/>
        <v>385</v>
      </c>
      <c r="W146" s="186">
        <f t="shared" si="16"/>
        <v>0</v>
      </c>
      <c r="X146" s="51"/>
      <c r="Y146" s="186"/>
      <c r="Z146" s="186"/>
      <c r="AA146" s="239"/>
      <c r="AB146" s="188"/>
      <c r="AC146" s="51"/>
      <c r="AD146" s="51"/>
      <c r="AE146" s="189">
        <f t="shared" si="22"/>
        <v>15</v>
      </c>
      <c r="AF146" s="186">
        <f t="shared" si="17"/>
        <v>385</v>
      </c>
      <c r="AG146" s="186">
        <f t="shared" si="18"/>
        <v>5775</v>
      </c>
    </row>
    <row r="147" spans="1:96" s="190" customFormat="1" ht="20.25" customHeight="1" x14ac:dyDescent="0.25">
      <c r="D147" s="222"/>
      <c r="E147" s="51">
        <v>114</v>
      </c>
      <c r="F147" s="187" t="s">
        <v>712</v>
      </c>
      <c r="G147" s="50" t="s">
        <v>362</v>
      </c>
      <c r="H147" s="50" t="s">
        <v>740</v>
      </c>
      <c r="I147" s="50">
        <v>1325529</v>
      </c>
      <c r="J147" s="201">
        <v>46692</v>
      </c>
      <c r="K147" s="51"/>
      <c r="L147" s="186"/>
      <c r="M147" s="187"/>
      <c r="N147" s="51">
        <v>20</v>
      </c>
      <c r="O147" s="186">
        <v>99</v>
      </c>
      <c r="P147" s="187">
        <f t="shared" si="26"/>
        <v>1980</v>
      </c>
      <c r="Q147" s="187"/>
      <c r="R147" s="51">
        <f t="shared" si="24"/>
        <v>20</v>
      </c>
      <c r="S147" s="186">
        <f t="shared" si="25"/>
        <v>99</v>
      </c>
      <c r="T147" s="186">
        <f>S147*R147</f>
        <v>1980</v>
      </c>
      <c r="U147" s="51">
        <v>10</v>
      </c>
      <c r="V147" s="186">
        <f t="shared" si="15"/>
        <v>99</v>
      </c>
      <c r="W147" s="186">
        <f t="shared" si="16"/>
        <v>990</v>
      </c>
      <c r="X147" s="51"/>
      <c r="Y147" s="186"/>
      <c r="Z147" s="186"/>
      <c r="AA147" s="239"/>
      <c r="AB147" s="188"/>
      <c r="AC147" s="51"/>
      <c r="AD147" s="51"/>
      <c r="AE147" s="189">
        <f t="shared" si="22"/>
        <v>10</v>
      </c>
      <c r="AF147" s="186">
        <f t="shared" si="17"/>
        <v>99</v>
      </c>
      <c r="AG147" s="186">
        <f t="shared" si="18"/>
        <v>990</v>
      </c>
    </row>
    <row r="148" spans="1:96" s="190" customFormat="1" ht="20.25" customHeight="1" x14ac:dyDescent="0.25">
      <c r="D148" s="222"/>
      <c r="E148" s="51">
        <v>115</v>
      </c>
      <c r="F148" s="187" t="s">
        <v>711</v>
      </c>
      <c r="G148" s="50" t="s">
        <v>362</v>
      </c>
      <c r="H148" s="50" t="s">
        <v>151</v>
      </c>
      <c r="I148" s="50" t="s">
        <v>741</v>
      </c>
      <c r="J148" s="201">
        <v>46905</v>
      </c>
      <c r="K148" s="51"/>
      <c r="L148" s="186"/>
      <c r="M148" s="187"/>
      <c r="N148" s="51">
        <v>200</v>
      </c>
      <c r="O148" s="186">
        <v>58</v>
      </c>
      <c r="P148" s="187">
        <f t="shared" si="26"/>
        <v>11600</v>
      </c>
      <c r="Q148" s="187"/>
      <c r="R148" s="51">
        <f t="shared" si="24"/>
        <v>200</v>
      </c>
      <c r="S148" s="186">
        <f t="shared" si="25"/>
        <v>58</v>
      </c>
      <c r="T148" s="186">
        <f t="shared" ref="T148:T159" si="28">S148*R148</f>
        <v>11600</v>
      </c>
      <c r="U148" s="51">
        <v>118</v>
      </c>
      <c r="V148" s="186">
        <f t="shared" ref="V148:V188" si="29">S148</f>
        <v>58</v>
      </c>
      <c r="W148" s="186">
        <f t="shared" ref="W148:W188" si="30">V148*U148</f>
        <v>6844</v>
      </c>
      <c r="X148" s="51"/>
      <c r="Y148" s="186"/>
      <c r="Z148" s="186"/>
      <c r="AA148" s="239"/>
      <c r="AB148" s="188"/>
      <c r="AC148" s="51"/>
      <c r="AD148" s="51"/>
      <c r="AE148" s="189">
        <f t="shared" si="22"/>
        <v>82</v>
      </c>
      <c r="AF148" s="186">
        <f t="shared" ref="AF148:AF188" si="31">V148</f>
        <v>58</v>
      </c>
      <c r="AG148" s="186">
        <f t="shared" ref="AG148:AG188" si="32">AF148*AE148</f>
        <v>4756</v>
      </c>
    </row>
    <row r="149" spans="1:96" s="190" customFormat="1" ht="20.25" customHeight="1" x14ac:dyDescent="0.25">
      <c r="D149" s="222"/>
      <c r="E149" s="51">
        <v>116</v>
      </c>
      <c r="F149" s="187" t="s">
        <v>710</v>
      </c>
      <c r="G149" s="50" t="s">
        <v>694</v>
      </c>
      <c r="H149" s="50" t="s">
        <v>635</v>
      </c>
      <c r="I149" s="50" t="s">
        <v>742</v>
      </c>
      <c r="J149" s="201">
        <v>46569</v>
      </c>
      <c r="K149" s="51"/>
      <c r="L149" s="186"/>
      <c r="M149" s="187"/>
      <c r="N149" s="51">
        <v>1230</v>
      </c>
      <c r="O149" s="186">
        <v>8.5</v>
      </c>
      <c r="P149" s="187">
        <f t="shared" si="26"/>
        <v>10455</v>
      </c>
      <c r="Q149" s="187"/>
      <c r="R149" s="51">
        <f t="shared" si="24"/>
        <v>1230</v>
      </c>
      <c r="S149" s="186">
        <f t="shared" si="25"/>
        <v>8.5</v>
      </c>
      <c r="T149" s="186">
        <f t="shared" si="28"/>
        <v>10455</v>
      </c>
      <c r="U149" s="51"/>
      <c r="V149" s="186">
        <f t="shared" si="29"/>
        <v>8.5</v>
      </c>
      <c r="W149" s="186">
        <f t="shared" si="30"/>
        <v>0</v>
      </c>
      <c r="X149" s="51"/>
      <c r="Y149" s="186"/>
      <c r="Z149" s="186"/>
      <c r="AA149" s="239"/>
      <c r="AB149" s="188"/>
      <c r="AC149" s="51"/>
      <c r="AD149" s="51"/>
      <c r="AE149" s="189">
        <f t="shared" si="22"/>
        <v>1230</v>
      </c>
      <c r="AF149" s="186">
        <f t="shared" si="31"/>
        <v>8.5</v>
      </c>
      <c r="AG149" s="186">
        <f t="shared" si="32"/>
        <v>10455</v>
      </c>
    </row>
    <row r="150" spans="1:96" s="190" customFormat="1" ht="20.25" customHeight="1" x14ac:dyDescent="0.25">
      <c r="D150" s="222"/>
      <c r="E150" s="51">
        <v>117</v>
      </c>
      <c r="F150" s="187" t="s">
        <v>710</v>
      </c>
      <c r="G150" s="50" t="s">
        <v>694</v>
      </c>
      <c r="H150" s="50" t="s">
        <v>743</v>
      </c>
      <c r="I150" s="50" t="s">
        <v>744</v>
      </c>
      <c r="J150" s="201">
        <v>46692</v>
      </c>
      <c r="K150" s="51"/>
      <c r="L150" s="186"/>
      <c r="M150" s="187"/>
      <c r="N150" s="51">
        <v>1770</v>
      </c>
      <c r="O150" s="186">
        <v>8.5</v>
      </c>
      <c r="P150" s="187">
        <f t="shared" si="26"/>
        <v>15045</v>
      </c>
      <c r="Q150" s="187"/>
      <c r="R150" s="51">
        <f t="shared" si="24"/>
        <v>1770</v>
      </c>
      <c r="S150" s="186">
        <f t="shared" si="25"/>
        <v>8.5</v>
      </c>
      <c r="T150" s="186">
        <f>S150*R150</f>
        <v>15045</v>
      </c>
      <c r="U150" s="51"/>
      <c r="V150" s="186">
        <f t="shared" si="29"/>
        <v>8.5</v>
      </c>
      <c r="W150" s="186">
        <f t="shared" si="30"/>
        <v>0</v>
      </c>
      <c r="X150" s="51"/>
      <c r="Y150" s="186"/>
      <c r="Z150" s="186"/>
      <c r="AA150" s="239"/>
      <c r="AB150" s="188"/>
      <c r="AC150" s="51"/>
      <c r="AD150" s="51"/>
      <c r="AE150" s="189">
        <f t="shared" si="22"/>
        <v>1770</v>
      </c>
      <c r="AF150" s="186">
        <f t="shared" si="31"/>
        <v>8.5</v>
      </c>
      <c r="AG150" s="186">
        <f t="shared" si="32"/>
        <v>15045</v>
      </c>
    </row>
    <row r="151" spans="1:96" s="190" customFormat="1" ht="20.25" customHeight="1" x14ac:dyDescent="0.25">
      <c r="D151" s="222"/>
      <c r="E151" s="51">
        <v>118</v>
      </c>
      <c r="F151" s="187" t="s">
        <v>709</v>
      </c>
      <c r="G151" s="50" t="s">
        <v>694</v>
      </c>
      <c r="H151" s="50" t="s">
        <v>745</v>
      </c>
      <c r="I151" s="50" t="s">
        <v>746</v>
      </c>
      <c r="J151" s="201">
        <v>46419</v>
      </c>
      <c r="K151" s="51"/>
      <c r="L151" s="186"/>
      <c r="M151" s="187"/>
      <c r="N151" s="51">
        <v>1000</v>
      </c>
      <c r="O151" s="186">
        <v>22</v>
      </c>
      <c r="P151" s="187">
        <f t="shared" si="26"/>
        <v>22000</v>
      </c>
      <c r="Q151" s="187"/>
      <c r="R151" s="51">
        <f t="shared" si="24"/>
        <v>1000</v>
      </c>
      <c r="S151" s="186">
        <f t="shared" si="25"/>
        <v>22</v>
      </c>
      <c r="T151" s="186">
        <f t="shared" si="28"/>
        <v>22000</v>
      </c>
      <c r="U151" s="51">
        <v>68</v>
      </c>
      <c r="V151" s="186">
        <f t="shared" si="29"/>
        <v>22</v>
      </c>
      <c r="W151" s="186">
        <f t="shared" si="30"/>
        <v>1496</v>
      </c>
      <c r="X151" s="51"/>
      <c r="Y151" s="186"/>
      <c r="Z151" s="186"/>
      <c r="AA151" s="239"/>
      <c r="AB151" s="188"/>
      <c r="AC151" s="51"/>
      <c r="AD151" s="51"/>
      <c r="AE151" s="189">
        <f t="shared" si="22"/>
        <v>932</v>
      </c>
      <c r="AF151" s="186">
        <f t="shared" si="31"/>
        <v>22</v>
      </c>
      <c r="AG151" s="186">
        <f t="shared" si="32"/>
        <v>20504</v>
      </c>
    </row>
    <row r="152" spans="1:96" s="190" customFormat="1" ht="20.25" customHeight="1" x14ac:dyDescent="0.25">
      <c r="D152" s="222"/>
      <c r="E152" s="51">
        <v>119</v>
      </c>
      <c r="F152" s="187" t="s">
        <v>708</v>
      </c>
      <c r="G152" s="50" t="s">
        <v>408</v>
      </c>
      <c r="H152" s="50" t="s">
        <v>747</v>
      </c>
      <c r="I152" s="50" t="s">
        <v>748</v>
      </c>
      <c r="J152" s="201">
        <v>46692</v>
      </c>
      <c r="K152" s="51"/>
      <c r="L152" s="186"/>
      <c r="M152" s="187"/>
      <c r="N152" s="51">
        <v>700</v>
      </c>
      <c r="O152" s="186">
        <v>31</v>
      </c>
      <c r="P152" s="187">
        <f t="shared" si="26"/>
        <v>21700</v>
      </c>
      <c r="Q152" s="187"/>
      <c r="R152" s="51">
        <f t="shared" si="24"/>
        <v>700</v>
      </c>
      <c r="S152" s="186">
        <f t="shared" si="25"/>
        <v>31</v>
      </c>
      <c r="T152" s="186">
        <f t="shared" si="28"/>
        <v>21700</v>
      </c>
      <c r="U152" s="51">
        <v>89</v>
      </c>
      <c r="V152" s="186">
        <f t="shared" si="29"/>
        <v>31</v>
      </c>
      <c r="W152" s="186">
        <f t="shared" si="30"/>
        <v>2759</v>
      </c>
      <c r="X152" s="51"/>
      <c r="Y152" s="186"/>
      <c r="Z152" s="186"/>
      <c r="AA152" s="239"/>
      <c r="AB152" s="188"/>
      <c r="AC152" s="51"/>
      <c r="AD152" s="51"/>
      <c r="AE152" s="189">
        <f t="shared" si="22"/>
        <v>611</v>
      </c>
      <c r="AF152" s="186">
        <f t="shared" si="31"/>
        <v>31</v>
      </c>
      <c r="AG152" s="186">
        <f t="shared" si="32"/>
        <v>18941</v>
      </c>
    </row>
    <row r="153" spans="1:96" s="190" customFormat="1" ht="20.25" customHeight="1" x14ac:dyDescent="0.25">
      <c r="D153" s="222"/>
      <c r="E153" s="51">
        <v>120</v>
      </c>
      <c r="F153" s="187" t="s">
        <v>707</v>
      </c>
      <c r="G153" s="50" t="s">
        <v>362</v>
      </c>
      <c r="H153" s="50" t="s">
        <v>749</v>
      </c>
      <c r="I153" s="50">
        <v>50008</v>
      </c>
      <c r="J153" s="201">
        <v>46874</v>
      </c>
      <c r="K153" s="51"/>
      <c r="L153" s="186"/>
      <c r="M153" s="187"/>
      <c r="N153" s="51">
        <v>500</v>
      </c>
      <c r="O153" s="186">
        <v>283</v>
      </c>
      <c r="P153" s="187">
        <f t="shared" si="26"/>
        <v>141500</v>
      </c>
      <c r="Q153" s="187"/>
      <c r="R153" s="51">
        <f t="shared" si="24"/>
        <v>500</v>
      </c>
      <c r="S153" s="186">
        <f t="shared" si="25"/>
        <v>283</v>
      </c>
      <c r="T153" s="186">
        <f t="shared" si="28"/>
        <v>141500</v>
      </c>
      <c r="U153" s="51">
        <v>120</v>
      </c>
      <c r="V153" s="186">
        <f t="shared" si="29"/>
        <v>283</v>
      </c>
      <c r="W153" s="186">
        <f t="shared" si="30"/>
        <v>33960</v>
      </c>
      <c r="X153" s="51"/>
      <c r="Y153" s="186"/>
      <c r="Z153" s="186"/>
      <c r="AA153" s="239"/>
      <c r="AB153" s="188"/>
      <c r="AC153" s="51"/>
      <c r="AD153" s="51"/>
      <c r="AE153" s="189">
        <f t="shared" si="22"/>
        <v>380</v>
      </c>
      <c r="AF153" s="186">
        <f t="shared" si="31"/>
        <v>283</v>
      </c>
      <c r="AG153" s="186">
        <f t="shared" si="32"/>
        <v>107540</v>
      </c>
    </row>
    <row r="154" spans="1:96" s="190" customFormat="1" ht="20.25" customHeight="1" x14ac:dyDescent="0.25">
      <c r="D154" s="222"/>
      <c r="E154" s="51">
        <v>121</v>
      </c>
      <c r="F154" s="187" t="s">
        <v>706</v>
      </c>
      <c r="G154" s="50" t="s">
        <v>693</v>
      </c>
      <c r="H154" s="50" t="s">
        <v>348</v>
      </c>
      <c r="I154" s="50">
        <v>251240</v>
      </c>
      <c r="J154" s="201">
        <v>47088</v>
      </c>
      <c r="K154" s="51"/>
      <c r="L154" s="186"/>
      <c r="M154" s="187"/>
      <c r="N154" s="51">
        <v>100</v>
      </c>
      <c r="O154" s="186">
        <v>70</v>
      </c>
      <c r="P154" s="187">
        <f t="shared" si="26"/>
        <v>7000</v>
      </c>
      <c r="Q154" s="187"/>
      <c r="R154" s="51">
        <f t="shared" si="24"/>
        <v>100</v>
      </c>
      <c r="S154" s="186">
        <f t="shared" si="25"/>
        <v>70</v>
      </c>
      <c r="T154" s="186">
        <f t="shared" si="28"/>
        <v>7000</v>
      </c>
      <c r="U154" s="51"/>
      <c r="V154" s="186">
        <f t="shared" si="29"/>
        <v>70</v>
      </c>
      <c r="W154" s="186">
        <f t="shared" si="30"/>
        <v>0</v>
      </c>
      <c r="X154" s="51"/>
      <c r="Y154" s="186"/>
      <c r="Z154" s="186"/>
      <c r="AA154" s="239"/>
      <c r="AB154" s="188"/>
      <c r="AC154" s="51"/>
      <c r="AD154" s="51"/>
      <c r="AE154" s="189">
        <f t="shared" si="22"/>
        <v>100</v>
      </c>
      <c r="AF154" s="186">
        <f t="shared" si="31"/>
        <v>70</v>
      </c>
      <c r="AG154" s="186">
        <f t="shared" si="32"/>
        <v>7000</v>
      </c>
    </row>
    <row r="155" spans="1:96" s="190" customFormat="1" ht="20.25" customHeight="1" x14ac:dyDescent="0.25">
      <c r="D155" s="222"/>
      <c r="E155" s="51">
        <v>122</v>
      </c>
      <c r="F155" s="187" t="s">
        <v>705</v>
      </c>
      <c r="G155" s="50" t="s">
        <v>362</v>
      </c>
      <c r="H155" s="50" t="s">
        <v>126</v>
      </c>
      <c r="I155" s="50">
        <v>530002</v>
      </c>
      <c r="J155" s="201">
        <v>47088</v>
      </c>
      <c r="K155" s="51"/>
      <c r="L155" s="186"/>
      <c r="M155" s="187"/>
      <c r="N155" s="51">
        <v>20</v>
      </c>
      <c r="O155" s="186">
        <v>675</v>
      </c>
      <c r="P155" s="187">
        <f t="shared" si="26"/>
        <v>13500</v>
      </c>
      <c r="Q155" s="187"/>
      <c r="R155" s="51">
        <f t="shared" si="24"/>
        <v>20</v>
      </c>
      <c r="S155" s="186">
        <f t="shared" si="25"/>
        <v>675</v>
      </c>
      <c r="T155" s="186">
        <f t="shared" si="28"/>
        <v>13500</v>
      </c>
      <c r="U155" s="51">
        <v>20</v>
      </c>
      <c r="V155" s="186">
        <f t="shared" si="29"/>
        <v>675</v>
      </c>
      <c r="W155" s="186">
        <f t="shared" si="30"/>
        <v>13500</v>
      </c>
      <c r="X155" s="51"/>
      <c r="Y155" s="186"/>
      <c r="Z155" s="186"/>
      <c r="AA155" s="239"/>
      <c r="AB155" s="188"/>
      <c r="AC155" s="51"/>
      <c r="AD155" s="51"/>
      <c r="AE155" s="189">
        <f t="shared" si="22"/>
        <v>0</v>
      </c>
      <c r="AF155" s="186">
        <f t="shared" si="31"/>
        <v>675</v>
      </c>
      <c r="AG155" s="186">
        <f t="shared" si="32"/>
        <v>0</v>
      </c>
    </row>
    <row r="156" spans="1:96" s="190" customFormat="1" ht="20.25" customHeight="1" x14ac:dyDescent="0.25">
      <c r="D156" s="222"/>
      <c r="E156" s="51"/>
      <c r="F156" s="187"/>
      <c r="G156" s="50"/>
      <c r="H156" s="50"/>
      <c r="I156" s="50"/>
      <c r="J156" s="201"/>
      <c r="K156" s="51"/>
      <c r="L156" s="186"/>
      <c r="M156" s="187"/>
      <c r="N156" s="51"/>
      <c r="O156" s="186"/>
      <c r="P156" s="187"/>
      <c r="Q156" s="187"/>
      <c r="R156" s="51"/>
      <c r="S156" s="186"/>
      <c r="T156" s="186"/>
      <c r="U156" s="51"/>
      <c r="V156" s="186"/>
      <c r="W156" s="186"/>
      <c r="X156" s="51"/>
      <c r="Y156" s="186"/>
      <c r="Z156" s="186"/>
      <c r="AA156" s="239"/>
      <c r="AB156" s="188"/>
      <c r="AC156" s="51"/>
      <c r="AD156" s="51"/>
      <c r="AE156" s="189"/>
      <c r="AF156" s="186"/>
      <c r="AG156" s="186"/>
    </row>
    <row r="157" spans="1:96" s="162" customFormat="1" ht="36.950000000000003" customHeight="1" x14ac:dyDescent="0.25">
      <c r="A157" s="152"/>
      <c r="B157" s="152"/>
      <c r="C157" s="152"/>
      <c r="D157" s="15"/>
      <c r="E157" s="15"/>
      <c r="F157" s="442" t="s">
        <v>688</v>
      </c>
      <c r="G157" s="443"/>
      <c r="H157" s="443"/>
      <c r="I157" s="443"/>
      <c r="J157" s="16"/>
      <c r="K157" s="441" t="s">
        <v>691</v>
      </c>
      <c r="L157" s="442"/>
      <c r="M157" s="442"/>
      <c r="N157" s="444" t="s">
        <v>2</v>
      </c>
      <c r="O157" s="442"/>
      <c r="P157" s="442"/>
      <c r="Q157" s="17"/>
      <c r="R157" s="445" t="s">
        <v>3</v>
      </c>
      <c r="S157" s="440"/>
      <c r="T157" s="440"/>
      <c r="U157" s="446" t="s">
        <v>4</v>
      </c>
      <c r="V157" s="440"/>
      <c r="W157" s="440"/>
      <c r="X157" s="447" t="s">
        <v>5</v>
      </c>
      <c r="Y157" s="447"/>
      <c r="Z157" s="447"/>
      <c r="AA157" s="229" t="s">
        <v>656</v>
      </c>
      <c r="AB157" s="439" t="s">
        <v>6</v>
      </c>
      <c r="AC157" s="440"/>
      <c r="AD157" s="440"/>
      <c r="AE157" s="441" t="s">
        <v>773</v>
      </c>
      <c r="AF157" s="442"/>
      <c r="AG157" s="442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A157" s="161"/>
      <c r="CB157" s="161"/>
      <c r="CC157" s="161"/>
      <c r="CD157" s="161"/>
      <c r="CE157" s="16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61"/>
      <c r="CQ157" s="161"/>
      <c r="CR157" s="161"/>
    </row>
    <row r="158" spans="1:96" s="167" customFormat="1" ht="30" customHeight="1" x14ac:dyDescent="0.25">
      <c r="A158" s="164"/>
      <c r="B158" s="164"/>
      <c r="C158" s="164"/>
      <c r="D158" s="20"/>
      <c r="E158" s="20"/>
      <c r="F158" s="21" t="s">
        <v>7</v>
      </c>
      <c r="G158" s="144" t="s">
        <v>8</v>
      </c>
      <c r="H158" s="23" t="s">
        <v>9</v>
      </c>
      <c r="I158" s="20" t="s">
        <v>10</v>
      </c>
      <c r="J158" s="24" t="s">
        <v>11</v>
      </c>
      <c r="K158" s="20" t="s">
        <v>12</v>
      </c>
      <c r="L158" s="25" t="s">
        <v>13</v>
      </c>
      <c r="M158" s="169" t="s">
        <v>14</v>
      </c>
      <c r="N158" s="20" t="s">
        <v>12</v>
      </c>
      <c r="O158" s="25" t="s">
        <v>13</v>
      </c>
      <c r="P158" s="25" t="s">
        <v>14</v>
      </c>
      <c r="Q158" s="25"/>
      <c r="R158" s="29" t="s">
        <v>12</v>
      </c>
      <c r="S158" s="30" t="s">
        <v>13</v>
      </c>
      <c r="T158" s="30" t="s">
        <v>14</v>
      </c>
      <c r="U158" s="29" t="s">
        <v>12</v>
      </c>
      <c r="V158" s="384" t="s">
        <v>13</v>
      </c>
      <c r="W158" s="30" t="s">
        <v>14</v>
      </c>
      <c r="X158" s="31" t="s">
        <v>12</v>
      </c>
      <c r="Y158" s="31" t="s">
        <v>13</v>
      </c>
      <c r="Z158" s="31" t="s">
        <v>14</v>
      </c>
      <c r="AA158" s="31"/>
      <c r="AB158" s="32" t="s">
        <v>12</v>
      </c>
      <c r="AC158" s="31" t="s">
        <v>13</v>
      </c>
      <c r="AD158" s="31" t="s">
        <v>14</v>
      </c>
      <c r="AE158" s="29" t="s">
        <v>12</v>
      </c>
      <c r="AF158" s="30" t="s">
        <v>13</v>
      </c>
      <c r="AG158" s="30" t="s">
        <v>14</v>
      </c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166"/>
      <c r="BM158" s="166"/>
      <c r="BN158" s="166"/>
      <c r="BO158" s="166"/>
      <c r="BP158" s="166"/>
      <c r="BQ158" s="166"/>
      <c r="BR158" s="166"/>
      <c r="BS158" s="166"/>
      <c r="BT158" s="166"/>
      <c r="BU158" s="166"/>
      <c r="BV158" s="166"/>
      <c r="BW158" s="166"/>
      <c r="BX158" s="166"/>
      <c r="BY158" s="166"/>
      <c r="BZ158" s="166"/>
      <c r="CA158" s="166"/>
      <c r="CB158" s="166"/>
      <c r="CC158" s="166"/>
      <c r="CD158" s="166"/>
      <c r="CE158" s="166"/>
      <c r="CF158" s="166"/>
      <c r="CG158" s="166"/>
      <c r="CH158" s="166"/>
      <c r="CI158" s="166"/>
      <c r="CJ158" s="166"/>
      <c r="CK158" s="166"/>
      <c r="CL158" s="166"/>
      <c r="CM158" s="166"/>
      <c r="CN158" s="166"/>
      <c r="CO158" s="166"/>
      <c r="CP158" s="166"/>
      <c r="CQ158" s="166"/>
      <c r="CR158" s="166"/>
    </row>
    <row r="159" spans="1:96" s="190" customFormat="1" ht="20.25" customHeight="1" x14ac:dyDescent="0.25">
      <c r="D159" s="222"/>
      <c r="E159" s="51">
        <v>123</v>
      </c>
      <c r="F159" s="187" t="s">
        <v>704</v>
      </c>
      <c r="G159" s="50" t="s">
        <v>448</v>
      </c>
      <c r="H159" s="50" t="s">
        <v>50</v>
      </c>
      <c r="I159" s="50" t="s">
        <v>750</v>
      </c>
      <c r="J159" s="201">
        <v>47178</v>
      </c>
      <c r="K159" s="51"/>
      <c r="L159" s="186"/>
      <c r="M159" s="187"/>
      <c r="N159" s="51">
        <v>3020</v>
      </c>
      <c r="O159" s="186">
        <v>115</v>
      </c>
      <c r="P159" s="187">
        <f t="shared" si="26"/>
        <v>347300</v>
      </c>
      <c r="Q159" s="187"/>
      <c r="R159" s="51">
        <f t="shared" ref="R159:S166" si="33">N159</f>
        <v>3020</v>
      </c>
      <c r="S159" s="186">
        <f t="shared" si="33"/>
        <v>115</v>
      </c>
      <c r="T159" s="186">
        <f t="shared" si="28"/>
        <v>347300</v>
      </c>
      <c r="U159" s="51"/>
      <c r="V159" s="186">
        <f t="shared" si="29"/>
        <v>115</v>
      </c>
      <c r="W159" s="186">
        <f t="shared" si="30"/>
        <v>0</v>
      </c>
      <c r="X159" s="51">
        <f t="shared" ref="X159:Y166" si="34">N159</f>
        <v>3020</v>
      </c>
      <c r="Y159" s="186">
        <f t="shared" si="34"/>
        <v>115</v>
      </c>
      <c r="Z159" s="186">
        <f>Y159*X159</f>
        <v>347300</v>
      </c>
      <c r="AA159" s="239"/>
      <c r="AB159" s="188"/>
      <c r="AC159" s="51"/>
      <c r="AD159" s="51"/>
      <c r="AE159" s="189">
        <f t="shared" ref="AE159:AE183" si="35">R159-(U159+X159+AB159)</f>
        <v>0</v>
      </c>
      <c r="AF159" s="186">
        <f t="shared" si="31"/>
        <v>115</v>
      </c>
      <c r="AG159" s="186">
        <f t="shared" si="32"/>
        <v>0</v>
      </c>
    </row>
    <row r="160" spans="1:96" s="190" customFormat="1" ht="20.25" customHeight="1" x14ac:dyDescent="0.25">
      <c r="D160" s="222"/>
      <c r="E160" s="51">
        <v>124</v>
      </c>
      <c r="F160" s="187" t="s">
        <v>703</v>
      </c>
      <c r="G160" s="50" t="s">
        <v>448</v>
      </c>
      <c r="H160" s="50" t="s">
        <v>50</v>
      </c>
      <c r="I160" s="50" t="s">
        <v>751</v>
      </c>
      <c r="J160" s="201">
        <v>46997</v>
      </c>
      <c r="K160" s="51"/>
      <c r="L160" s="186"/>
      <c r="M160" s="187"/>
      <c r="N160" s="51">
        <v>200</v>
      </c>
      <c r="O160" s="186">
        <v>118</v>
      </c>
      <c r="P160" s="187">
        <f t="shared" si="26"/>
        <v>23600</v>
      </c>
      <c r="Q160" s="187"/>
      <c r="R160" s="51">
        <f t="shared" si="33"/>
        <v>200</v>
      </c>
      <c r="S160" s="186">
        <f t="shared" si="33"/>
        <v>118</v>
      </c>
      <c r="T160" s="186">
        <f>S160*R160</f>
        <v>23600</v>
      </c>
      <c r="U160" s="51"/>
      <c r="V160" s="186">
        <f t="shared" si="29"/>
        <v>118</v>
      </c>
      <c r="W160" s="186">
        <f t="shared" si="30"/>
        <v>0</v>
      </c>
      <c r="X160" s="51">
        <f t="shared" si="34"/>
        <v>200</v>
      </c>
      <c r="Y160" s="186">
        <f t="shared" si="34"/>
        <v>118</v>
      </c>
      <c r="Z160" s="186">
        <f t="shared" ref="Z160:Z166" si="36">Y160*X160</f>
        <v>23600</v>
      </c>
      <c r="AA160" s="239"/>
      <c r="AB160" s="188"/>
      <c r="AC160" s="51"/>
      <c r="AD160" s="51"/>
      <c r="AE160" s="189">
        <f t="shared" si="35"/>
        <v>0</v>
      </c>
      <c r="AF160" s="186">
        <f t="shared" si="31"/>
        <v>118</v>
      </c>
      <c r="AG160" s="186">
        <f t="shared" si="32"/>
        <v>0</v>
      </c>
    </row>
    <row r="161" spans="4:33" s="190" customFormat="1" ht="20.25" customHeight="1" x14ac:dyDescent="0.25">
      <c r="D161" s="222"/>
      <c r="E161" s="51">
        <v>125</v>
      </c>
      <c r="F161" s="187" t="s">
        <v>702</v>
      </c>
      <c r="G161" s="50" t="s">
        <v>448</v>
      </c>
      <c r="H161" s="50" t="s">
        <v>50</v>
      </c>
      <c r="I161" s="50" t="s">
        <v>752</v>
      </c>
      <c r="J161" s="201">
        <v>46631</v>
      </c>
      <c r="K161" s="51"/>
      <c r="L161" s="186"/>
      <c r="M161" s="187"/>
      <c r="N161" s="51">
        <v>72</v>
      </c>
      <c r="O161" s="186">
        <v>78</v>
      </c>
      <c r="P161" s="187">
        <f t="shared" si="26"/>
        <v>5616</v>
      </c>
      <c r="Q161" s="187"/>
      <c r="R161" s="51">
        <f t="shared" si="33"/>
        <v>72</v>
      </c>
      <c r="S161" s="186">
        <f t="shared" si="33"/>
        <v>78</v>
      </c>
      <c r="T161" s="186">
        <f t="shared" ref="T161:T166" si="37">S161*R161</f>
        <v>5616</v>
      </c>
      <c r="U161" s="51"/>
      <c r="V161" s="186">
        <f t="shared" si="29"/>
        <v>78</v>
      </c>
      <c r="W161" s="186">
        <f t="shared" si="30"/>
        <v>0</v>
      </c>
      <c r="X161" s="51">
        <f t="shared" si="34"/>
        <v>72</v>
      </c>
      <c r="Y161" s="186">
        <f t="shared" si="34"/>
        <v>78</v>
      </c>
      <c r="Z161" s="186">
        <f t="shared" si="36"/>
        <v>5616</v>
      </c>
      <c r="AA161" s="239"/>
      <c r="AB161" s="188"/>
      <c r="AC161" s="51"/>
      <c r="AD161" s="51"/>
      <c r="AE161" s="189">
        <f t="shared" si="35"/>
        <v>0</v>
      </c>
      <c r="AF161" s="186">
        <f t="shared" si="31"/>
        <v>78</v>
      </c>
      <c r="AG161" s="186">
        <f t="shared" si="32"/>
        <v>0</v>
      </c>
    </row>
    <row r="162" spans="4:33" s="190" customFormat="1" ht="20.25" customHeight="1" x14ac:dyDescent="0.25">
      <c r="D162" s="222"/>
      <c r="E162" s="51">
        <v>126</v>
      </c>
      <c r="F162" s="187" t="s">
        <v>701</v>
      </c>
      <c r="G162" s="50" t="s">
        <v>448</v>
      </c>
      <c r="H162" s="50" t="s">
        <v>50</v>
      </c>
      <c r="I162" s="50">
        <v>102664</v>
      </c>
      <c r="J162" s="201">
        <v>47604</v>
      </c>
      <c r="K162" s="51"/>
      <c r="L162" s="186"/>
      <c r="M162" s="187"/>
      <c r="N162" s="51">
        <v>72</v>
      </c>
      <c r="O162" s="186">
        <v>105</v>
      </c>
      <c r="P162" s="187">
        <f t="shared" si="26"/>
        <v>7560</v>
      </c>
      <c r="Q162" s="187"/>
      <c r="R162" s="51">
        <f t="shared" si="33"/>
        <v>72</v>
      </c>
      <c r="S162" s="186">
        <f t="shared" si="33"/>
        <v>105</v>
      </c>
      <c r="T162" s="186">
        <f t="shared" si="37"/>
        <v>7560</v>
      </c>
      <c r="U162" s="51"/>
      <c r="V162" s="186">
        <f t="shared" si="29"/>
        <v>105</v>
      </c>
      <c r="W162" s="186">
        <f t="shared" si="30"/>
        <v>0</v>
      </c>
      <c r="X162" s="51">
        <f t="shared" si="34"/>
        <v>72</v>
      </c>
      <c r="Y162" s="186">
        <f t="shared" si="34"/>
        <v>105</v>
      </c>
      <c r="Z162" s="186">
        <f t="shared" si="36"/>
        <v>7560</v>
      </c>
      <c r="AA162" s="239"/>
      <c r="AB162" s="188"/>
      <c r="AC162" s="51"/>
      <c r="AD162" s="51"/>
      <c r="AE162" s="189">
        <f t="shared" si="35"/>
        <v>0</v>
      </c>
      <c r="AF162" s="186">
        <f t="shared" si="31"/>
        <v>105</v>
      </c>
      <c r="AG162" s="186">
        <f t="shared" si="32"/>
        <v>0</v>
      </c>
    </row>
    <row r="163" spans="4:33" s="190" customFormat="1" ht="20.25" customHeight="1" x14ac:dyDescent="0.25">
      <c r="D163" s="222"/>
      <c r="E163" s="51">
        <v>127</v>
      </c>
      <c r="F163" s="187" t="s">
        <v>700</v>
      </c>
      <c r="G163" s="50" t="s">
        <v>448</v>
      </c>
      <c r="H163" s="50" t="s">
        <v>50</v>
      </c>
      <c r="I163" s="50">
        <v>11243</v>
      </c>
      <c r="J163" s="201">
        <v>47574</v>
      </c>
      <c r="K163" s="51"/>
      <c r="L163" s="186"/>
      <c r="M163" s="187"/>
      <c r="N163" s="51">
        <v>50</v>
      </c>
      <c r="O163" s="186">
        <v>138</v>
      </c>
      <c r="P163" s="187">
        <f t="shared" si="26"/>
        <v>6900</v>
      </c>
      <c r="Q163" s="187"/>
      <c r="R163" s="51">
        <f t="shared" si="33"/>
        <v>50</v>
      </c>
      <c r="S163" s="186">
        <f t="shared" si="33"/>
        <v>138</v>
      </c>
      <c r="T163" s="186">
        <f t="shared" si="37"/>
        <v>6900</v>
      </c>
      <c r="U163" s="51"/>
      <c r="V163" s="186">
        <f t="shared" si="29"/>
        <v>138</v>
      </c>
      <c r="W163" s="186">
        <f t="shared" si="30"/>
        <v>0</v>
      </c>
      <c r="X163" s="51">
        <f t="shared" si="34"/>
        <v>50</v>
      </c>
      <c r="Y163" s="186">
        <f t="shared" si="34"/>
        <v>138</v>
      </c>
      <c r="Z163" s="186">
        <f t="shared" si="36"/>
        <v>6900</v>
      </c>
      <c r="AA163" s="239"/>
      <c r="AB163" s="188"/>
      <c r="AC163" s="51"/>
      <c r="AD163" s="51"/>
      <c r="AE163" s="189">
        <f t="shared" si="35"/>
        <v>0</v>
      </c>
      <c r="AF163" s="186">
        <f t="shared" si="31"/>
        <v>138</v>
      </c>
      <c r="AG163" s="186">
        <f t="shared" si="32"/>
        <v>0</v>
      </c>
    </row>
    <row r="164" spans="4:33" s="190" customFormat="1" ht="20.25" customHeight="1" x14ac:dyDescent="0.25">
      <c r="D164" s="222"/>
      <c r="E164" s="51">
        <v>128</v>
      </c>
      <c r="F164" s="187" t="s">
        <v>674</v>
      </c>
      <c r="G164" s="50" t="s">
        <v>448</v>
      </c>
      <c r="H164" s="50" t="s">
        <v>50</v>
      </c>
      <c r="I164" s="50">
        <v>11246</v>
      </c>
      <c r="J164" s="201">
        <v>47696</v>
      </c>
      <c r="K164" s="51"/>
      <c r="L164" s="186"/>
      <c r="M164" s="187"/>
      <c r="N164" s="51">
        <v>50</v>
      </c>
      <c r="O164" s="186">
        <v>97</v>
      </c>
      <c r="P164" s="187">
        <f t="shared" si="26"/>
        <v>4850</v>
      </c>
      <c r="Q164" s="187"/>
      <c r="R164" s="51">
        <f t="shared" si="33"/>
        <v>50</v>
      </c>
      <c r="S164" s="186">
        <f t="shared" si="33"/>
        <v>97</v>
      </c>
      <c r="T164" s="186">
        <f t="shared" si="37"/>
        <v>4850</v>
      </c>
      <c r="U164" s="51"/>
      <c r="V164" s="186">
        <f t="shared" si="29"/>
        <v>97</v>
      </c>
      <c r="W164" s="186">
        <f t="shared" si="30"/>
        <v>0</v>
      </c>
      <c r="X164" s="51">
        <f t="shared" si="34"/>
        <v>50</v>
      </c>
      <c r="Y164" s="186">
        <f t="shared" si="34"/>
        <v>97</v>
      </c>
      <c r="Z164" s="186">
        <f t="shared" si="36"/>
        <v>4850</v>
      </c>
      <c r="AA164" s="239"/>
      <c r="AB164" s="188"/>
      <c r="AC164" s="51"/>
      <c r="AD164" s="51"/>
      <c r="AE164" s="189">
        <f t="shared" si="35"/>
        <v>0</v>
      </c>
      <c r="AF164" s="186">
        <f t="shared" si="31"/>
        <v>97</v>
      </c>
      <c r="AG164" s="186">
        <f t="shared" si="32"/>
        <v>0</v>
      </c>
    </row>
    <row r="165" spans="4:33" s="190" customFormat="1" ht="20.25" customHeight="1" x14ac:dyDescent="0.25">
      <c r="D165" s="222"/>
      <c r="E165" s="51">
        <v>129</v>
      </c>
      <c r="F165" s="187" t="s">
        <v>699</v>
      </c>
      <c r="G165" s="50" t="s">
        <v>693</v>
      </c>
      <c r="H165" s="50" t="s">
        <v>50</v>
      </c>
      <c r="I165" s="50" t="s">
        <v>753</v>
      </c>
      <c r="J165" s="201">
        <v>46935</v>
      </c>
      <c r="K165" s="51"/>
      <c r="L165" s="186"/>
      <c r="M165" s="187"/>
      <c r="N165" s="51">
        <v>173</v>
      </c>
      <c r="O165" s="186">
        <v>120</v>
      </c>
      <c r="P165" s="187">
        <f t="shared" si="26"/>
        <v>20760</v>
      </c>
      <c r="Q165" s="187"/>
      <c r="R165" s="51">
        <f t="shared" si="33"/>
        <v>173</v>
      </c>
      <c r="S165" s="186">
        <f t="shared" si="33"/>
        <v>120</v>
      </c>
      <c r="T165" s="186">
        <f t="shared" si="37"/>
        <v>20760</v>
      </c>
      <c r="U165" s="51"/>
      <c r="V165" s="186">
        <f t="shared" si="29"/>
        <v>120</v>
      </c>
      <c r="W165" s="186">
        <f t="shared" si="30"/>
        <v>0</v>
      </c>
      <c r="X165" s="51">
        <f t="shared" si="34"/>
        <v>173</v>
      </c>
      <c r="Y165" s="186">
        <f t="shared" si="34"/>
        <v>120</v>
      </c>
      <c r="Z165" s="186">
        <f t="shared" si="36"/>
        <v>20760</v>
      </c>
      <c r="AA165" s="239"/>
      <c r="AB165" s="188"/>
      <c r="AC165" s="51"/>
      <c r="AD165" s="51"/>
      <c r="AE165" s="189">
        <f t="shared" si="35"/>
        <v>0</v>
      </c>
      <c r="AF165" s="186">
        <f t="shared" si="31"/>
        <v>120</v>
      </c>
      <c r="AG165" s="186">
        <f t="shared" si="32"/>
        <v>0</v>
      </c>
    </row>
    <row r="166" spans="4:33" s="190" customFormat="1" ht="20.25" customHeight="1" x14ac:dyDescent="0.25">
      <c r="D166" s="222"/>
      <c r="E166" s="51">
        <v>130</v>
      </c>
      <c r="F166" s="187" t="s">
        <v>698</v>
      </c>
      <c r="G166" s="50" t="s">
        <v>695</v>
      </c>
      <c r="H166" s="50" t="s">
        <v>50</v>
      </c>
      <c r="I166" s="50">
        <v>315620</v>
      </c>
      <c r="J166" s="201">
        <v>46997</v>
      </c>
      <c r="K166" s="51"/>
      <c r="L166" s="186"/>
      <c r="M166" s="187"/>
      <c r="N166" s="51">
        <v>100</v>
      </c>
      <c r="O166" s="186">
        <v>148</v>
      </c>
      <c r="P166" s="187">
        <f t="shared" si="26"/>
        <v>14800</v>
      </c>
      <c r="Q166" s="187"/>
      <c r="R166" s="51">
        <f t="shared" si="33"/>
        <v>100</v>
      </c>
      <c r="S166" s="186">
        <f t="shared" si="33"/>
        <v>148</v>
      </c>
      <c r="T166" s="186">
        <f t="shared" si="37"/>
        <v>14800</v>
      </c>
      <c r="U166" s="51"/>
      <c r="V166" s="186">
        <f t="shared" si="29"/>
        <v>148</v>
      </c>
      <c r="W166" s="186">
        <f t="shared" si="30"/>
        <v>0</v>
      </c>
      <c r="X166" s="51">
        <f t="shared" si="34"/>
        <v>100</v>
      </c>
      <c r="Y166" s="186">
        <f t="shared" si="34"/>
        <v>148</v>
      </c>
      <c r="Z166" s="186">
        <f t="shared" si="36"/>
        <v>14800</v>
      </c>
      <c r="AA166" s="239"/>
      <c r="AB166" s="188"/>
      <c r="AC166" s="51"/>
      <c r="AD166" s="51"/>
      <c r="AE166" s="189">
        <f t="shared" si="35"/>
        <v>0</v>
      </c>
      <c r="AF166" s="186">
        <f t="shared" si="31"/>
        <v>148</v>
      </c>
      <c r="AG166" s="186">
        <f t="shared" si="32"/>
        <v>0</v>
      </c>
    </row>
    <row r="167" spans="4:33" s="377" customFormat="1" ht="15" customHeight="1" x14ac:dyDescent="0.25">
      <c r="D167" s="378"/>
      <c r="E167" s="379"/>
      <c r="F167" s="388" t="s">
        <v>692</v>
      </c>
      <c r="G167" s="380"/>
      <c r="H167" s="380"/>
      <c r="I167" s="380"/>
      <c r="J167" s="381"/>
      <c r="K167" s="379"/>
      <c r="L167" s="382"/>
      <c r="M167" s="238"/>
      <c r="N167" s="379"/>
      <c r="O167" s="382"/>
      <c r="P167" s="238"/>
      <c r="Q167" s="238"/>
      <c r="R167" s="379"/>
      <c r="S167" s="382"/>
      <c r="T167" s="382"/>
      <c r="U167" s="379"/>
      <c r="V167" s="186">
        <f t="shared" si="29"/>
        <v>0</v>
      </c>
      <c r="W167" s="186">
        <f t="shared" si="30"/>
        <v>0</v>
      </c>
      <c r="X167" s="379"/>
      <c r="Y167" s="382"/>
      <c r="Z167" s="382"/>
      <c r="AA167" s="399"/>
      <c r="AB167" s="383"/>
      <c r="AC167" s="379"/>
      <c r="AD167" s="379"/>
      <c r="AE167" s="189">
        <f t="shared" si="35"/>
        <v>0</v>
      </c>
      <c r="AF167" s="186">
        <f t="shared" si="31"/>
        <v>0</v>
      </c>
      <c r="AG167" s="186">
        <f t="shared" si="32"/>
        <v>0</v>
      </c>
    </row>
    <row r="168" spans="4:33" s="190" customFormat="1" ht="25.5" customHeight="1" x14ac:dyDescent="0.25">
      <c r="D168" s="222"/>
      <c r="E168" s="51">
        <v>131</v>
      </c>
      <c r="F168" s="400" t="s">
        <v>696</v>
      </c>
      <c r="G168" s="50" t="s">
        <v>362</v>
      </c>
      <c r="H168" s="50" t="s">
        <v>754</v>
      </c>
      <c r="I168" s="50">
        <v>2508108</v>
      </c>
      <c r="J168" s="201">
        <v>46966</v>
      </c>
      <c r="K168" s="51"/>
      <c r="L168" s="186"/>
      <c r="M168" s="187"/>
      <c r="N168" s="50">
        <v>150</v>
      </c>
      <c r="O168" s="239">
        <v>219</v>
      </c>
      <c r="P168" s="187">
        <f>O168*N168</f>
        <v>32850</v>
      </c>
      <c r="Q168" s="187"/>
      <c r="R168" s="51">
        <f t="shared" ref="R168:R183" si="38">N168</f>
        <v>150</v>
      </c>
      <c r="S168" s="186">
        <f t="shared" ref="S168:S183" si="39">O168</f>
        <v>219</v>
      </c>
      <c r="T168" s="186">
        <f>S168*R168</f>
        <v>32850</v>
      </c>
      <c r="U168" s="51">
        <v>20</v>
      </c>
      <c r="V168" s="186">
        <f t="shared" si="29"/>
        <v>219</v>
      </c>
      <c r="W168" s="186">
        <f t="shared" si="30"/>
        <v>4380</v>
      </c>
      <c r="X168" s="51"/>
      <c r="Y168" s="186"/>
      <c r="Z168" s="186"/>
      <c r="AA168" s="239"/>
      <c r="AB168" s="188"/>
      <c r="AC168" s="51"/>
      <c r="AD168" s="51"/>
      <c r="AE168" s="189">
        <f t="shared" si="35"/>
        <v>130</v>
      </c>
      <c r="AF168" s="186">
        <f t="shared" si="31"/>
        <v>219</v>
      </c>
      <c r="AG168" s="186">
        <f t="shared" si="32"/>
        <v>28470</v>
      </c>
    </row>
    <row r="169" spans="4:33" s="190" customFormat="1" ht="25.5" customHeight="1" x14ac:dyDescent="0.25">
      <c r="D169" s="222"/>
      <c r="E169" s="51">
        <v>132</v>
      </c>
      <c r="F169" s="400" t="s">
        <v>697</v>
      </c>
      <c r="G169" s="50" t="s">
        <v>362</v>
      </c>
      <c r="H169" s="50" t="s">
        <v>755</v>
      </c>
      <c r="I169" s="50">
        <v>251093</v>
      </c>
      <c r="J169" s="201">
        <v>47027</v>
      </c>
      <c r="K169" s="51"/>
      <c r="L169" s="186"/>
      <c r="M169" s="187"/>
      <c r="N169" s="50">
        <v>300</v>
      </c>
      <c r="O169" s="239">
        <v>66</v>
      </c>
      <c r="P169" s="187">
        <f>O169*N169</f>
        <v>19800</v>
      </c>
      <c r="Q169" s="187"/>
      <c r="R169" s="51">
        <f t="shared" si="38"/>
        <v>300</v>
      </c>
      <c r="S169" s="186">
        <f t="shared" si="39"/>
        <v>66</v>
      </c>
      <c r="T169" s="186">
        <f>S169*R169</f>
        <v>19800</v>
      </c>
      <c r="U169" s="51">
        <v>20</v>
      </c>
      <c r="V169" s="186">
        <f t="shared" si="29"/>
        <v>66</v>
      </c>
      <c r="W169" s="186">
        <f t="shared" si="30"/>
        <v>1320</v>
      </c>
      <c r="X169" s="51"/>
      <c r="Y169" s="186"/>
      <c r="Z169" s="186"/>
      <c r="AA169" s="239"/>
      <c r="AB169" s="188"/>
      <c r="AC169" s="51"/>
      <c r="AD169" s="51"/>
      <c r="AE169" s="189">
        <f t="shared" si="35"/>
        <v>280</v>
      </c>
      <c r="AF169" s="186">
        <f t="shared" si="31"/>
        <v>66</v>
      </c>
      <c r="AG169" s="186">
        <f t="shared" si="32"/>
        <v>18480</v>
      </c>
    </row>
    <row r="170" spans="4:33" s="377" customFormat="1" ht="15" customHeight="1" x14ac:dyDescent="0.25">
      <c r="D170" s="378"/>
      <c r="E170" s="379"/>
      <c r="F170" s="388" t="s">
        <v>758</v>
      </c>
      <c r="G170" s="380"/>
      <c r="H170" s="380"/>
      <c r="I170" s="380"/>
      <c r="J170" s="381"/>
      <c r="K170" s="379"/>
      <c r="L170" s="382"/>
      <c r="M170" s="238"/>
      <c r="N170" s="379"/>
      <c r="O170" s="382"/>
      <c r="P170" s="238"/>
      <c r="Q170" s="238"/>
      <c r="R170" s="51">
        <f t="shared" si="38"/>
        <v>0</v>
      </c>
      <c r="S170" s="186">
        <f t="shared" si="39"/>
        <v>0</v>
      </c>
      <c r="T170" s="186">
        <f t="shared" ref="T170:T188" si="40">S170*R170</f>
        <v>0</v>
      </c>
      <c r="U170" s="51"/>
      <c r="V170" s="186">
        <f t="shared" si="29"/>
        <v>0</v>
      </c>
      <c r="W170" s="186">
        <f t="shared" si="30"/>
        <v>0</v>
      </c>
      <c r="X170" s="379"/>
      <c r="Y170" s="382"/>
      <c r="Z170" s="382"/>
      <c r="AA170" s="399"/>
      <c r="AB170" s="383"/>
      <c r="AC170" s="379"/>
      <c r="AD170" s="379"/>
      <c r="AE170" s="189">
        <f t="shared" si="35"/>
        <v>0</v>
      </c>
      <c r="AF170" s="186">
        <f t="shared" si="31"/>
        <v>0</v>
      </c>
      <c r="AG170" s="186">
        <f t="shared" si="32"/>
        <v>0</v>
      </c>
    </row>
    <row r="171" spans="4:33" s="190" customFormat="1" ht="22.5" customHeight="1" x14ac:dyDescent="0.25">
      <c r="D171" s="222"/>
      <c r="E171" s="51">
        <v>133</v>
      </c>
      <c r="F171" s="400" t="s">
        <v>356</v>
      </c>
      <c r="G171" s="50" t="s">
        <v>441</v>
      </c>
      <c r="H171" s="50" t="s">
        <v>724</v>
      </c>
      <c r="I171" s="50" t="s">
        <v>725</v>
      </c>
      <c r="J171" s="201">
        <v>47119</v>
      </c>
      <c r="K171" s="51"/>
      <c r="L171" s="186"/>
      <c r="M171" s="187"/>
      <c r="N171" s="50">
        <v>700</v>
      </c>
      <c r="O171" s="239">
        <v>54.5</v>
      </c>
      <c r="P171" s="416">
        <f>O171*N171</f>
        <v>38150</v>
      </c>
      <c r="Q171" s="187"/>
      <c r="R171" s="51">
        <f t="shared" si="38"/>
        <v>700</v>
      </c>
      <c r="S171" s="186">
        <f t="shared" si="39"/>
        <v>54.5</v>
      </c>
      <c r="T171" s="186">
        <f t="shared" si="40"/>
        <v>38150</v>
      </c>
      <c r="U171" s="51"/>
      <c r="V171" s="186">
        <f t="shared" si="29"/>
        <v>54.5</v>
      </c>
      <c r="W171" s="186">
        <f t="shared" si="30"/>
        <v>0</v>
      </c>
      <c r="X171" s="51"/>
      <c r="Y171" s="186"/>
      <c r="Z171" s="186"/>
      <c r="AA171" s="239"/>
      <c r="AB171" s="188"/>
      <c r="AC171" s="51"/>
      <c r="AD171" s="51"/>
      <c r="AE171" s="189">
        <f t="shared" si="35"/>
        <v>700</v>
      </c>
      <c r="AF171" s="186">
        <f t="shared" si="31"/>
        <v>54.5</v>
      </c>
      <c r="AG171" s="186">
        <f t="shared" si="32"/>
        <v>38150</v>
      </c>
    </row>
    <row r="172" spans="4:33" s="190" customFormat="1" ht="22.5" customHeight="1" x14ac:dyDescent="0.25">
      <c r="D172" s="222"/>
      <c r="E172" s="51">
        <v>134</v>
      </c>
      <c r="F172" s="400" t="s">
        <v>761</v>
      </c>
      <c r="G172" s="50" t="s">
        <v>448</v>
      </c>
      <c r="H172" s="50" t="s">
        <v>364</v>
      </c>
      <c r="I172" s="50">
        <v>260395</v>
      </c>
      <c r="J172" s="201">
        <v>47178</v>
      </c>
      <c r="K172" s="51"/>
      <c r="L172" s="186"/>
      <c r="M172" s="187"/>
      <c r="N172" s="50">
        <v>200</v>
      </c>
      <c r="O172" s="239">
        <v>74</v>
      </c>
      <c r="P172" s="416">
        <f t="shared" ref="P172:P188" si="41">O172*N172</f>
        <v>14800</v>
      </c>
      <c r="Q172" s="187"/>
      <c r="R172" s="51">
        <f t="shared" si="38"/>
        <v>200</v>
      </c>
      <c r="S172" s="186">
        <f t="shared" si="39"/>
        <v>74</v>
      </c>
      <c r="T172" s="186">
        <f t="shared" si="40"/>
        <v>14800</v>
      </c>
      <c r="U172" s="51"/>
      <c r="V172" s="186">
        <f t="shared" si="29"/>
        <v>74</v>
      </c>
      <c r="W172" s="186">
        <f t="shared" si="30"/>
        <v>0</v>
      </c>
      <c r="X172" s="51"/>
      <c r="Y172" s="186"/>
      <c r="Z172" s="186"/>
      <c r="AA172" s="239"/>
      <c r="AB172" s="188"/>
      <c r="AC172" s="51"/>
      <c r="AD172" s="51"/>
      <c r="AE172" s="189">
        <f t="shared" si="35"/>
        <v>200</v>
      </c>
      <c r="AF172" s="186">
        <f t="shared" si="31"/>
        <v>74</v>
      </c>
      <c r="AG172" s="186">
        <f t="shared" si="32"/>
        <v>14800</v>
      </c>
    </row>
    <row r="173" spans="4:33" s="190" customFormat="1" ht="18.75" customHeight="1" x14ac:dyDescent="0.25">
      <c r="D173" s="222"/>
      <c r="E173" s="51">
        <v>135</v>
      </c>
      <c r="F173" s="400" t="s">
        <v>718</v>
      </c>
      <c r="G173" s="50" t="s">
        <v>441</v>
      </c>
      <c r="H173" s="50" t="s">
        <v>766</v>
      </c>
      <c r="I173" s="50" t="s">
        <v>625</v>
      </c>
      <c r="J173" s="201">
        <v>46966</v>
      </c>
      <c r="K173" s="51"/>
      <c r="L173" s="186"/>
      <c r="M173" s="187"/>
      <c r="N173" s="50">
        <v>360</v>
      </c>
      <c r="O173" s="239">
        <v>309</v>
      </c>
      <c r="P173" s="416">
        <f t="shared" si="41"/>
        <v>111240</v>
      </c>
      <c r="Q173" s="187"/>
      <c r="R173" s="51">
        <f t="shared" si="38"/>
        <v>360</v>
      </c>
      <c r="S173" s="186">
        <f t="shared" si="39"/>
        <v>309</v>
      </c>
      <c r="T173" s="186">
        <f t="shared" si="40"/>
        <v>111240</v>
      </c>
      <c r="U173" s="51"/>
      <c r="V173" s="186">
        <f t="shared" si="29"/>
        <v>309</v>
      </c>
      <c r="W173" s="186">
        <f t="shared" si="30"/>
        <v>0</v>
      </c>
      <c r="X173" s="51"/>
      <c r="Y173" s="186"/>
      <c r="Z173" s="186"/>
      <c r="AA173" s="239"/>
      <c r="AB173" s="188"/>
      <c r="AC173" s="51"/>
      <c r="AD173" s="51"/>
      <c r="AE173" s="189">
        <f t="shared" si="35"/>
        <v>360</v>
      </c>
      <c r="AF173" s="186">
        <f t="shared" si="31"/>
        <v>309</v>
      </c>
      <c r="AG173" s="186">
        <f t="shared" si="32"/>
        <v>111240</v>
      </c>
    </row>
    <row r="174" spans="4:33" s="190" customFormat="1" ht="18.75" customHeight="1" x14ac:dyDescent="0.25">
      <c r="D174" s="222"/>
      <c r="E174" s="51">
        <v>136</v>
      </c>
      <c r="F174" s="400" t="s">
        <v>369</v>
      </c>
      <c r="G174" s="50" t="s">
        <v>362</v>
      </c>
      <c r="H174" s="50" t="s">
        <v>767</v>
      </c>
      <c r="I174" s="50" t="s">
        <v>768</v>
      </c>
      <c r="J174" s="201">
        <v>46569</v>
      </c>
      <c r="K174" s="51"/>
      <c r="L174" s="186"/>
      <c r="M174" s="187"/>
      <c r="N174" s="50">
        <v>100</v>
      </c>
      <c r="O174" s="239">
        <v>192</v>
      </c>
      <c r="P174" s="416">
        <f t="shared" si="41"/>
        <v>19200</v>
      </c>
      <c r="Q174" s="187"/>
      <c r="R174" s="51">
        <f t="shared" si="38"/>
        <v>100</v>
      </c>
      <c r="S174" s="186">
        <f t="shared" si="39"/>
        <v>192</v>
      </c>
      <c r="T174" s="186">
        <f t="shared" si="40"/>
        <v>19200</v>
      </c>
      <c r="U174" s="51"/>
      <c r="V174" s="186">
        <f t="shared" si="29"/>
        <v>192</v>
      </c>
      <c r="W174" s="186">
        <f t="shared" si="30"/>
        <v>0</v>
      </c>
      <c r="X174" s="51"/>
      <c r="Y174" s="186"/>
      <c r="Z174" s="186"/>
      <c r="AA174" s="239"/>
      <c r="AB174" s="188"/>
      <c r="AC174" s="51"/>
      <c r="AD174" s="51"/>
      <c r="AE174" s="189">
        <f t="shared" si="35"/>
        <v>100</v>
      </c>
      <c r="AF174" s="186">
        <f t="shared" si="31"/>
        <v>192</v>
      </c>
      <c r="AG174" s="186">
        <f t="shared" si="32"/>
        <v>19200</v>
      </c>
    </row>
    <row r="175" spans="4:33" s="190" customFormat="1" ht="18.75" customHeight="1" x14ac:dyDescent="0.25">
      <c r="D175" s="222"/>
      <c r="E175" s="51">
        <v>137</v>
      </c>
      <c r="F175" s="400" t="s">
        <v>371</v>
      </c>
      <c r="G175" s="50" t="s">
        <v>362</v>
      </c>
      <c r="H175" s="50" t="s">
        <v>626</v>
      </c>
      <c r="I175" s="50">
        <v>250902</v>
      </c>
      <c r="J175" s="201">
        <v>46997</v>
      </c>
      <c r="K175" s="51"/>
      <c r="L175" s="186"/>
      <c r="M175" s="187"/>
      <c r="N175" s="50">
        <v>200</v>
      </c>
      <c r="O175" s="239">
        <v>31</v>
      </c>
      <c r="P175" s="187">
        <f t="shared" si="41"/>
        <v>6200</v>
      </c>
      <c r="Q175" s="187"/>
      <c r="R175" s="51">
        <f t="shared" si="38"/>
        <v>200</v>
      </c>
      <c r="S175" s="186">
        <f t="shared" si="39"/>
        <v>31</v>
      </c>
      <c r="T175" s="186">
        <f t="shared" si="40"/>
        <v>6200</v>
      </c>
      <c r="U175" s="51"/>
      <c r="V175" s="186">
        <f t="shared" si="29"/>
        <v>31</v>
      </c>
      <c r="W175" s="186">
        <f t="shared" si="30"/>
        <v>0</v>
      </c>
      <c r="X175" s="51"/>
      <c r="Y175" s="186"/>
      <c r="Z175" s="186"/>
      <c r="AA175" s="239"/>
      <c r="AB175" s="188"/>
      <c r="AC175" s="51"/>
      <c r="AD175" s="51"/>
      <c r="AE175" s="189">
        <f t="shared" si="35"/>
        <v>200</v>
      </c>
      <c r="AF175" s="186">
        <f t="shared" si="31"/>
        <v>31</v>
      </c>
      <c r="AG175" s="186">
        <f t="shared" si="32"/>
        <v>6200</v>
      </c>
    </row>
    <row r="176" spans="4:33" s="190" customFormat="1" ht="18.75" customHeight="1" x14ac:dyDescent="0.25">
      <c r="D176" s="222"/>
      <c r="E176" s="51">
        <v>138</v>
      </c>
      <c r="F176" s="400" t="s">
        <v>372</v>
      </c>
      <c r="G176" s="50" t="s">
        <v>362</v>
      </c>
      <c r="H176" s="50" t="s">
        <v>467</v>
      </c>
      <c r="I176" s="50" t="s">
        <v>478</v>
      </c>
      <c r="J176" s="201">
        <v>46419</v>
      </c>
      <c r="K176" s="51"/>
      <c r="L176" s="186"/>
      <c r="M176" s="187"/>
      <c r="N176" s="50">
        <v>100</v>
      </c>
      <c r="O176" s="239">
        <v>204</v>
      </c>
      <c r="P176" s="187">
        <f t="shared" si="41"/>
        <v>20400</v>
      </c>
      <c r="Q176" s="187"/>
      <c r="R176" s="51">
        <f t="shared" si="38"/>
        <v>100</v>
      </c>
      <c r="S176" s="186">
        <f t="shared" si="39"/>
        <v>204</v>
      </c>
      <c r="T176" s="186">
        <f t="shared" si="40"/>
        <v>20400</v>
      </c>
      <c r="U176" s="51">
        <v>100</v>
      </c>
      <c r="V176" s="186">
        <f t="shared" si="29"/>
        <v>204</v>
      </c>
      <c r="W176" s="186">
        <f t="shared" si="30"/>
        <v>20400</v>
      </c>
      <c r="X176" s="51"/>
      <c r="Y176" s="186"/>
      <c r="Z176" s="186"/>
      <c r="AA176" s="239"/>
      <c r="AB176" s="188"/>
      <c r="AC176" s="51"/>
      <c r="AD176" s="51"/>
      <c r="AE176" s="189">
        <f t="shared" si="35"/>
        <v>0</v>
      </c>
      <c r="AF176" s="186">
        <f t="shared" si="31"/>
        <v>204</v>
      </c>
      <c r="AG176" s="186">
        <f t="shared" si="32"/>
        <v>0</v>
      </c>
    </row>
    <row r="177" spans="1:96" s="190" customFormat="1" ht="18.75" customHeight="1" x14ac:dyDescent="0.25">
      <c r="D177" s="222"/>
      <c r="E177" s="51">
        <v>139</v>
      </c>
      <c r="F177" s="400" t="s">
        <v>372</v>
      </c>
      <c r="G177" s="50" t="s">
        <v>362</v>
      </c>
      <c r="H177" s="50" t="s">
        <v>759</v>
      </c>
      <c r="I177" s="50" t="s">
        <v>760</v>
      </c>
      <c r="J177" s="201">
        <v>47119</v>
      </c>
      <c r="K177" s="51"/>
      <c r="L177" s="186"/>
      <c r="M177" s="187"/>
      <c r="N177" s="50">
        <v>100</v>
      </c>
      <c r="O177" s="239">
        <v>204</v>
      </c>
      <c r="P177" s="187">
        <f t="shared" si="41"/>
        <v>20400</v>
      </c>
      <c r="Q177" s="187"/>
      <c r="R177" s="51">
        <f t="shared" si="38"/>
        <v>100</v>
      </c>
      <c r="S177" s="186">
        <f t="shared" si="39"/>
        <v>204</v>
      </c>
      <c r="T177" s="186">
        <f t="shared" si="40"/>
        <v>20400</v>
      </c>
      <c r="U177" s="51">
        <v>15</v>
      </c>
      <c r="V177" s="186">
        <f t="shared" si="29"/>
        <v>204</v>
      </c>
      <c r="W177" s="186">
        <f t="shared" si="30"/>
        <v>3060</v>
      </c>
      <c r="X177" s="51"/>
      <c r="Y177" s="186"/>
      <c r="Z177" s="186"/>
      <c r="AA177" s="239"/>
      <c r="AB177" s="188"/>
      <c r="AC177" s="51"/>
      <c r="AD177" s="51"/>
      <c r="AE177" s="189">
        <f t="shared" si="35"/>
        <v>85</v>
      </c>
      <c r="AF177" s="186">
        <f t="shared" si="31"/>
        <v>204</v>
      </c>
      <c r="AG177" s="186">
        <f t="shared" si="32"/>
        <v>17340</v>
      </c>
    </row>
    <row r="178" spans="1:96" s="190" customFormat="1" ht="18.75" customHeight="1" x14ac:dyDescent="0.25">
      <c r="D178" s="222"/>
      <c r="E178" s="51">
        <v>140</v>
      </c>
      <c r="F178" s="400" t="s">
        <v>378</v>
      </c>
      <c r="G178" s="50" t="s">
        <v>362</v>
      </c>
      <c r="H178" s="50" t="s">
        <v>769</v>
      </c>
      <c r="I178" s="50">
        <v>260198</v>
      </c>
      <c r="J178" s="201">
        <v>47119</v>
      </c>
      <c r="K178" s="51"/>
      <c r="L178" s="186"/>
      <c r="M178" s="187"/>
      <c r="N178" s="50">
        <v>300</v>
      </c>
      <c r="O178" s="239">
        <v>29</v>
      </c>
      <c r="P178" s="187">
        <f t="shared" si="41"/>
        <v>8700</v>
      </c>
      <c r="Q178" s="187"/>
      <c r="R178" s="51">
        <f t="shared" si="38"/>
        <v>300</v>
      </c>
      <c r="S178" s="186">
        <f t="shared" si="39"/>
        <v>29</v>
      </c>
      <c r="T178" s="186">
        <f t="shared" si="40"/>
        <v>8700</v>
      </c>
      <c r="U178" s="51"/>
      <c r="V178" s="186">
        <f t="shared" si="29"/>
        <v>29</v>
      </c>
      <c r="W178" s="186">
        <f t="shared" si="30"/>
        <v>0</v>
      </c>
      <c r="X178" s="51"/>
      <c r="Y178" s="186"/>
      <c r="Z178" s="186"/>
      <c r="AA178" s="239"/>
      <c r="AB178" s="188"/>
      <c r="AC178" s="51"/>
      <c r="AD178" s="51"/>
      <c r="AE178" s="189">
        <f t="shared" si="35"/>
        <v>300</v>
      </c>
      <c r="AF178" s="186">
        <f t="shared" si="31"/>
        <v>29</v>
      </c>
      <c r="AG178" s="186">
        <f t="shared" si="32"/>
        <v>8700</v>
      </c>
    </row>
    <row r="179" spans="1:96" s="190" customFormat="1" ht="18.75" customHeight="1" x14ac:dyDescent="0.25">
      <c r="D179" s="222"/>
      <c r="E179" s="51">
        <v>141</v>
      </c>
      <c r="F179" s="400" t="s">
        <v>380</v>
      </c>
      <c r="G179" s="50" t="s">
        <v>57</v>
      </c>
      <c r="H179" s="50" t="s">
        <v>220</v>
      </c>
      <c r="I179" s="50">
        <v>252063026</v>
      </c>
      <c r="J179" s="201">
        <v>46966</v>
      </c>
      <c r="K179" s="51"/>
      <c r="L179" s="186"/>
      <c r="M179" s="187"/>
      <c r="N179" s="50">
        <v>750</v>
      </c>
      <c r="O179" s="239">
        <v>50</v>
      </c>
      <c r="P179" s="187">
        <f t="shared" si="41"/>
        <v>37500</v>
      </c>
      <c r="Q179" s="187"/>
      <c r="R179" s="51">
        <f t="shared" si="38"/>
        <v>750</v>
      </c>
      <c r="S179" s="186">
        <f t="shared" si="39"/>
        <v>50</v>
      </c>
      <c r="T179" s="186">
        <f t="shared" si="40"/>
        <v>37500</v>
      </c>
      <c r="U179" s="51"/>
      <c r="V179" s="186">
        <f t="shared" si="29"/>
        <v>50</v>
      </c>
      <c r="W179" s="186">
        <f t="shared" si="30"/>
        <v>0</v>
      </c>
      <c r="X179" s="51"/>
      <c r="Y179" s="186"/>
      <c r="Z179" s="186"/>
      <c r="AA179" s="239"/>
      <c r="AB179" s="188"/>
      <c r="AC179" s="51"/>
      <c r="AD179" s="51"/>
      <c r="AE179" s="189">
        <f t="shared" si="35"/>
        <v>750</v>
      </c>
      <c r="AF179" s="186">
        <f t="shared" si="31"/>
        <v>50</v>
      </c>
      <c r="AG179" s="186">
        <f t="shared" si="32"/>
        <v>37500</v>
      </c>
    </row>
    <row r="180" spans="1:96" s="190" customFormat="1" ht="18.75" customHeight="1" x14ac:dyDescent="0.25">
      <c r="D180" s="222"/>
      <c r="E180" s="51">
        <v>142</v>
      </c>
      <c r="F180" s="400" t="s">
        <v>762</v>
      </c>
      <c r="G180" s="50" t="s">
        <v>362</v>
      </c>
      <c r="H180" s="50" t="s">
        <v>629</v>
      </c>
      <c r="I180" s="50">
        <v>250381</v>
      </c>
      <c r="J180" s="201">
        <v>46813</v>
      </c>
      <c r="K180" s="51"/>
      <c r="L180" s="186"/>
      <c r="M180" s="187"/>
      <c r="N180" s="50">
        <v>500</v>
      </c>
      <c r="O180" s="239">
        <v>29</v>
      </c>
      <c r="P180" s="187">
        <f t="shared" si="41"/>
        <v>14500</v>
      </c>
      <c r="Q180" s="187"/>
      <c r="R180" s="51">
        <f t="shared" si="38"/>
        <v>500</v>
      </c>
      <c r="S180" s="186">
        <f t="shared" si="39"/>
        <v>29</v>
      </c>
      <c r="T180" s="186">
        <f t="shared" si="40"/>
        <v>14500</v>
      </c>
      <c r="U180" s="51"/>
      <c r="V180" s="186">
        <f t="shared" si="29"/>
        <v>29</v>
      </c>
      <c r="W180" s="186">
        <f t="shared" si="30"/>
        <v>0</v>
      </c>
      <c r="X180" s="51"/>
      <c r="Y180" s="186"/>
      <c r="Z180" s="186"/>
      <c r="AA180" s="239"/>
      <c r="AB180" s="188"/>
      <c r="AC180" s="51"/>
      <c r="AD180" s="51"/>
      <c r="AE180" s="189">
        <f t="shared" si="35"/>
        <v>500</v>
      </c>
      <c r="AF180" s="186">
        <f t="shared" si="31"/>
        <v>29</v>
      </c>
      <c r="AG180" s="186">
        <f t="shared" si="32"/>
        <v>14500</v>
      </c>
    </row>
    <row r="181" spans="1:96" s="190" customFormat="1" ht="18.75" customHeight="1" x14ac:dyDescent="0.25">
      <c r="D181" s="222"/>
      <c r="E181" s="51">
        <v>143</v>
      </c>
      <c r="F181" s="400" t="s">
        <v>757</v>
      </c>
      <c r="G181" s="50" t="s">
        <v>362</v>
      </c>
      <c r="H181" s="50" t="s">
        <v>770</v>
      </c>
      <c r="I181" s="50">
        <v>251191</v>
      </c>
      <c r="J181" s="201">
        <v>47058</v>
      </c>
      <c r="K181" s="51"/>
      <c r="L181" s="186"/>
      <c r="M181" s="187"/>
      <c r="N181" s="50">
        <v>150</v>
      </c>
      <c r="O181" s="239">
        <v>219</v>
      </c>
      <c r="P181" s="187">
        <f t="shared" si="41"/>
        <v>32850</v>
      </c>
      <c r="Q181" s="187"/>
      <c r="R181" s="51">
        <f t="shared" si="38"/>
        <v>150</v>
      </c>
      <c r="S181" s="186">
        <f t="shared" si="39"/>
        <v>219</v>
      </c>
      <c r="T181" s="186">
        <f t="shared" si="40"/>
        <v>32850</v>
      </c>
      <c r="U181" s="51">
        <v>83</v>
      </c>
      <c r="V181" s="186">
        <f t="shared" si="29"/>
        <v>219</v>
      </c>
      <c r="W181" s="186">
        <f t="shared" si="30"/>
        <v>18177</v>
      </c>
      <c r="X181" s="51"/>
      <c r="Y181" s="186"/>
      <c r="Z181" s="186"/>
      <c r="AA181" s="239"/>
      <c r="AB181" s="188"/>
      <c r="AC181" s="51"/>
      <c r="AD181" s="51"/>
      <c r="AE181" s="189">
        <f t="shared" si="35"/>
        <v>67</v>
      </c>
      <c r="AF181" s="186">
        <f t="shared" si="31"/>
        <v>219</v>
      </c>
      <c r="AG181" s="186">
        <f t="shared" si="32"/>
        <v>14673</v>
      </c>
    </row>
    <row r="182" spans="1:96" s="190" customFormat="1" ht="18.75" customHeight="1" x14ac:dyDescent="0.25">
      <c r="D182" s="222"/>
      <c r="E182" s="51">
        <v>144</v>
      </c>
      <c r="F182" s="400" t="s">
        <v>763</v>
      </c>
      <c r="G182" s="50" t="s">
        <v>362</v>
      </c>
      <c r="H182" s="50" t="s">
        <v>151</v>
      </c>
      <c r="I182" s="50" t="s">
        <v>771</v>
      </c>
      <c r="J182" s="201">
        <v>46905</v>
      </c>
      <c r="K182" s="51"/>
      <c r="L182" s="186"/>
      <c r="M182" s="187"/>
      <c r="N182" s="50">
        <v>200</v>
      </c>
      <c r="O182" s="239">
        <v>61</v>
      </c>
      <c r="P182" s="187">
        <f t="shared" si="41"/>
        <v>12200</v>
      </c>
      <c r="Q182" s="187"/>
      <c r="R182" s="51">
        <f t="shared" si="38"/>
        <v>200</v>
      </c>
      <c r="S182" s="186">
        <f t="shared" si="39"/>
        <v>61</v>
      </c>
      <c r="T182" s="186">
        <f t="shared" si="40"/>
        <v>12200</v>
      </c>
      <c r="U182" s="51"/>
      <c r="V182" s="186">
        <f t="shared" si="29"/>
        <v>61</v>
      </c>
      <c r="W182" s="186">
        <f t="shared" si="30"/>
        <v>0</v>
      </c>
      <c r="X182" s="51"/>
      <c r="Y182" s="186"/>
      <c r="Z182" s="186"/>
      <c r="AA182" s="239"/>
      <c r="AB182" s="188"/>
      <c r="AC182" s="51"/>
      <c r="AD182" s="51"/>
      <c r="AE182" s="189">
        <f t="shared" si="35"/>
        <v>200</v>
      </c>
      <c r="AF182" s="186">
        <f t="shared" si="31"/>
        <v>61</v>
      </c>
      <c r="AG182" s="186">
        <f t="shared" si="32"/>
        <v>12200</v>
      </c>
    </row>
    <row r="183" spans="1:96" s="190" customFormat="1" ht="22.5" customHeight="1" x14ac:dyDescent="0.25">
      <c r="D183" s="222"/>
      <c r="E183" s="51">
        <v>145</v>
      </c>
      <c r="F183" s="400" t="s">
        <v>764</v>
      </c>
      <c r="G183" s="50" t="s">
        <v>362</v>
      </c>
      <c r="H183" s="50" t="s">
        <v>406</v>
      </c>
      <c r="I183" s="50">
        <v>2510606</v>
      </c>
      <c r="J183" s="201">
        <v>47027</v>
      </c>
      <c r="K183" s="51"/>
      <c r="L183" s="186"/>
      <c r="M183" s="187"/>
      <c r="N183" s="50">
        <v>50</v>
      </c>
      <c r="O183" s="239">
        <v>77</v>
      </c>
      <c r="P183" s="187">
        <f t="shared" si="41"/>
        <v>3850</v>
      </c>
      <c r="Q183" s="187"/>
      <c r="R183" s="51">
        <f t="shared" si="38"/>
        <v>50</v>
      </c>
      <c r="S183" s="186">
        <f t="shared" si="39"/>
        <v>77</v>
      </c>
      <c r="T183" s="186">
        <f t="shared" si="40"/>
        <v>3850</v>
      </c>
      <c r="U183" s="51"/>
      <c r="V183" s="186">
        <f t="shared" si="29"/>
        <v>77</v>
      </c>
      <c r="W183" s="186">
        <f t="shared" si="30"/>
        <v>0</v>
      </c>
      <c r="X183" s="51"/>
      <c r="Y183" s="186"/>
      <c r="Z183" s="186"/>
      <c r="AA183" s="239"/>
      <c r="AB183" s="188"/>
      <c r="AC183" s="51"/>
      <c r="AD183" s="51"/>
      <c r="AE183" s="189">
        <f t="shared" si="35"/>
        <v>50</v>
      </c>
      <c r="AF183" s="186">
        <f t="shared" si="31"/>
        <v>77</v>
      </c>
      <c r="AG183" s="186">
        <f t="shared" si="32"/>
        <v>3850</v>
      </c>
    </row>
    <row r="184" spans="1:96" s="190" customFormat="1" ht="22.5" customHeight="1" x14ac:dyDescent="0.25">
      <c r="D184" s="222"/>
      <c r="E184" s="51"/>
      <c r="F184" s="400"/>
      <c r="G184" s="50"/>
      <c r="H184" s="50"/>
      <c r="I184" s="50"/>
      <c r="J184" s="201"/>
      <c r="K184" s="51"/>
      <c r="L184" s="186"/>
      <c r="M184" s="187"/>
      <c r="N184" s="50"/>
      <c r="O184" s="239"/>
      <c r="P184" s="187"/>
      <c r="Q184" s="187"/>
      <c r="R184" s="51"/>
      <c r="S184" s="186"/>
      <c r="T184" s="186"/>
      <c r="U184" s="51"/>
      <c r="V184" s="186"/>
      <c r="W184" s="186"/>
      <c r="X184" s="51"/>
      <c r="Y184" s="186"/>
      <c r="Z184" s="186"/>
      <c r="AA184" s="239"/>
      <c r="AB184" s="188"/>
      <c r="AC184" s="51"/>
      <c r="AD184" s="51"/>
      <c r="AE184" s="189"/>
      <c r="AF184" s="186"/>
      <c r="AG184" s="186"/>
    </row>
    <row r="185" spans="1:96" s="162" customFormat="1" ht="36.950000000000003" customHeight="1" x14ac:dyDescent="0.25">
      <c r="A185" s="152"/>
      <c r="B185" s="152"/>
      <c r="C185" s="152"/>
      <c r="D185" s="15"/>
      <c r="E185" s="15"/>
      <c r="F185" s="442" t="s">
        <v>688</v>
      </c>
      <c r="G185" s="443"/>
      <c r="H185" s="443"/>
      <c r="I185" s="443"/>
      <c r="J185" s="16"/>
      <c r="K185" s="441" t="s">
        <v>691</v>
      </c>
      <c r="L185" s="442"/>
      <c r="M185" s="442"/>
      <c r="N185" s="444" t="s">
        <v>2</v>
      </c>
      <c r="O185" s="442"/>
      <c r="P185" s="442"/>
      <c r="Q185" s="17"/>
      <c r="R185" s="445" t="s">
        <v>3</v>
      </c>
      <c r="S185" s="440"/>
      <c r="T185" s="440"/>
      <c r="U185" s="446" t="s">
        <v>4</v>
      </c>
      <c r="V185" s="440"/>
      <c r="W185" s="440"/>
      <c r="X185" s="447" t="s">
        <v>5</v>
      </c>
      <c r="Y185" s="447"/>
      <c r="Z185" s="447"/>
      <c r="AA185" s="229" t="s">
        <v>656</v>
      </c>
      <c r="AB185" s="439" t="s">
        <v>6</v>
      </c>
      <c r="AC185" s="440"/>
      <c r="AD185" s="440"/>
      <c r="AE185" s="441" t="s">
        <v>773</v>
      </c>
      <c r="AF185" s="442"/>
      <c r="AG185" s="442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A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A185" s="161"/>
      <c r="CB185" s="161"/>
      <c r="CC185" s="161"/>
      <c r="CD185" s="161"/>
      <c r="CE185" s="16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61"/>
      <c r="CQ185" s="161"/>
      <c r="CR185" s="161"/>
    </row>
    <row r="186" spans="1:96" s="167" customFormat="1" ht="30" customHeight="1" x14ac:dyDescent="0.25">
      <c r="A186" s="164"/>
      <c r="B186" s="164"/>
      <c r="C186" s="164"/>
      <c r="D186" s="20"/>
      <c r="E186" s="20"/>
      <c r="F186" s="21" t="s">
        <v>7</v>
      </c>
      <c r="G186" s="144" t="s">
        <v>8</v>
      </c>
      <c r="H186" s="23" t="s">
        <v>9</v>
      </c>
      <c r="I186" s="20" t="s">
        <v>10</v>
      </c>
      <c r="J186" s="24" t="s">
        <v>11</v>
      </c>
      <c r="K186" s="20" t="s">
        <v>12</v>
      </c>
      <c r="L186" s="25" t="s">
        <v>13</v>
      </c>
      <c r="M186" s="169" t="s">
        <v>14</v>
      </c>
      <c r="N186" s="20" t="s">
        <v>12</v>
      </c>
      <c r="O186" s="25" t="s">
        <v>13</v>
      </c>
      <c r="P186" s="25" t="s">
        <v>14</v>
      </c>
      <c r="Q186" s="25"/>
      <c r="R186" s="29" t="s">
        <v>12</v>
      </c>
      <c r="S186" s="30" t="s">
        <v>13</v>
      </c>
      <c r="T186" s="30" t="s">
        <v>14</v>
      </c>
      <c r="U186" s="29" t="s">
        <v>12</v>
      </c>
      <c r="V186" s="384" t="s">
        <v>13</v>
      </c>
      <c r="W186" s="30" t="s">
        <v>14</v>
      </c>
      <c r="X186" s="31" t="s">
        <v>12</v>
      </c>
      <c r="Y186" s="31" t="s">
        <v>13</v>
      </c>
      <c r="Z186" s="31" t="s">
        <v>14</v>
      </c>
      <c r="AA186" s="31"/>
      <c r="AB186" s="32" t="s">
        <v>12</v>
      </c>
      <c r="AC186" s="31" t="s">
        <v>13</v>
      </c>
      <c r="AD186" s="31" t="s">
        <v>14</v>
      </c>
      <c r="AE186" s="29" t="s">
        <v>12</v>
      </c>
      <c r="AF186" s="30" t="s">
        <v>13</v>
      </c>
      <c r="AG186" s="30" t="s">
        <v>14</v>
      </c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/>
      <c r="AT186" s="166"/>
      <c r="AU186" s="166"/>
      <c r="AV186" s="166"/>
      <c r="AW186" s="166"/>
      <c r="AX186" s="166"/>
      <c r="AY186" s="166"/>
      <c r="AZ186" s="166"/>
      <c r="BA186" s="166"/>
      <c r="BB186" s="166"/>
      <c r="BC186" s="166"/>
      <c r="BD186" s="166"/>
      <c r="BE186" s="166"/>
      <c r="BF186" s="166"/>
      <c r="BG186" s="166"/>
      <c r="BH186" s="166"/>
      <c r="BI186" s="166"/>
      <c r="BJ186" s="166"/>
      <c r="BK186" s="166"/>
      <c r="BL186" s="166"/>
      <c r="BM186" s="166"/>
      <c r="BN186" s="166"/>
      <c r="BO186" s="166"/>
      <c r="BP186" s="166"/>
      <c r="BQ186" s="166"/>
      <c r="BR186" s="166"/>
      <c r="BS186" s="166"/>
      <c r="BT186" s="166"/>
      <c r="BU186" s="166"/>
      <c r="BV186" s="166"/>
      <c r="BW186" s="166"/>
      <c r="BX186" s="166"/>
      <c r="BY186" s="166"/>
      <c r="BZ186" s="166"/>
      <c r="CA186" s="166"/>
      <c r="CB186" s="166"/>
      <c r="CC186" s="166"/>
      <c r="CD186" s="166"/>
      <c r="CE186" s="166"/>
      <c r="CF186" s="166"/>
      <c r="CG186" s="166"/>
      <c r="CH186" s="166"/>
      <c r="CI186" s="166"/>
      <c r="CJ186" s="166"/>
      <c r="CK186" s="166"/>
      <c r="CL186" s="166"/>
      <c r="CM186" s="166"/>
      <c r="CN186" s="166"/>
      <c r="CO186" s="166"/>
      <c r="CP186" s="166"/>
      <c r="CQ186" s="166"/>
      <c r="CR186" s="166"/>
    </row>
    <row r="187" spans="1:96" s="190" customFormat="1" ht="22.5" customHeight="1" x14ac:dyDescent="0.25">
      <c r="D187" s="222"/>
      <c r="E187" s="51">
        <v>146</v>
      </c>
      <c r="F187" s="400" t="s">
        <v>765</v>
      </c>
      <c r="G187" s="50" t="s">
        <v>694</v>
      </c>
      <c r="H187" s="50" t="s">
        <v>237</v>
      </c>
      <c r="I187" s="50" t="s">
        <v>772</v>
      </c>
      <c r="J187" s="201">
        <v>47088</v>
      </c>
      <c r="K187" s="51"/>
      <c r="L187" s="186"/>
      <c r="M187" s="187"/>
      <c r="N187" s="50">
        <v>200</v>
      </c>
      <c r="O187" s="239">
        <v>32</v>
      </c>
      <c r="P187" s="187">
        <f t="shared" si="41"/>
        <v>6400</v>
      </c>
      <c r="Q187" s="187"/>
      <c r="R187" s="51">
        <f>N187</f>
        <v>200</v>
      </c>
      <c r="S187" s="186">
        <f>O187</f>
        <v>32</v>
      </c>
      <c r="T187" s="186">
        <f t="shared" si="40"/>
        <v>6400</v>
      </c>
      <c r="U187" s="51"/>
      <c r="V187" s="186">
        <f t="shared" si="29"/>
        <v>32</v>
      </c>
      <c r="W187" s="186">
        <f t="shared" si="30"/>
        <v>0</v>
      </c>
      <c r="X187" s="51"/>
      <c r="Y187" s="186"/>
      <c r="Z187" s="186"/>
      <c r="AA187" s="239"/>
      <c r="AB187" s="188"/>
      <c r="AC187" s="51"/>
      <c r="AD187" s="51"/>
      <c r="AE187" s="189">
        <f>R187-(U187+X187+AB187)</f>
        <v>200</v>
      </c>
      <c r="AF187" s="186">
        <f t="shared" si="31"/>
        <v>32</v>
      </c>
      <c r="AG187" s="186">
        <f t="shared" si="32"/>
        <v>6400</v>
      </c>
    </row>
    <row r="188" spans="1:96" s="190" customFormat="1" ht="22.5" customHeight="1" x14ac:dyDescent="0.25">
      <c r="D188" s="222"/>
      <c r="E188" s="51">
        <v>147</v>
      </c>
      <c r="F188" s="400" t="s">
        <v>418</v>
      </c>
      <c r="G188" s="50" t="s">
        <v>362</v>
      </c>
      <c r="H188" s="50" t="s">
        <v>50</v>
      </c>
      <c r="I188" s="50">
        <v>328191</v>
      </c>
      <c r="J188" s="201">
        <v>47515</v>
      </c>
      <c r="K188" s="51"/>
      <c r="L188" s="186"/>
      <c r="M188" s="187"/>
      <c r="N188" s="50">
        <v>70</v>
      </c>
      <c r="O188" s="239">
        <v>58</v>
      </c>
      <c r="P188" s="187">
        <f t="shared" si="41"/>
        <v>4060</v>
      </c>
      <c r="Q188" s="187"/>
      <c r="R188" s="51">
        <f>N188</f>
        <v>70</v>
      </c>
      <c r="S188" s="186">
        <f>O188</f>
        <v>58</v>
      </c>
      <c r="T188" s="186">
        <f t="shared" si="40"/>
        <v>4060</v>
      </c>
      <c r="U188" s="51"/>
      <c r="V188" s="186">
        <f t="shared" si="29"/>
        <v>58</v>
      </c>
      <c r="W188" s="186">
        <f t="shared" si="30"/>
        <v>0</v>
      </c>
      <c r="X188" s="51"/>
      <c r="Y188" s="186"/>
      <c r="Z188" s="186"/>
      <c r="AA188" s="239"/>
      <c r="AB188" s="188"/>
      <c r="AC188" s="51"/>
      <c r="AD188" s="51"/>
      <c r="AE188" s="189">
        <f>R188-(U188+X188+AB188)</f>
        <v>70</v>
      </c>
      <c r="AF188" s="186">
        <f t="shared" si="31"/>
        <v>58</v>
      </c>
      <c r="AG188" s="186">
        <f t="shared" si="32"/>
        <v>4060</v>
      </c>
    </row>
    <row r="189" spans="1:96" s="190" customFormat="1" ht="18" customHeight="1" x14ac:dyDescent="0.25">
      <c r="D189" s="222"/>
      <c r="E189" s="51"/>
      <c r="F189" s="185"/>
      <c r="G189" s="51"/>
      <c r="H189" s="50"/>
      <c r="I189" s="50"/>
      <c r="J189" s="201"/>
      <c r="K189" s="51"/>
      <c r="L189" s="186"/>
      <c r="M189" s="236">
        <f>SUM(M4:M127)</f>
        <v>1817876.35</v>
      </c>
      <c r="N189" s="236"/>
      <c r="O189" s="236"/>
      <c r="P189" s="236">
        <f>SUM(P132:P188)</f>
        <v>1367119.04</v>
      </c>
      <c r="Q189" s="236"/>
      <c r="R189" s="236"/>
      <c r="S189" s="236"/>
      <c r="T189" s="236">
        <f>SUM(T4:T188)</f>
        <v>3184995.39</v>
      </c>
      <c r="U189" s="236"/>
      <c r="V189" s="236"/>
      <c r="W189" s="236">
        <f>SUM(W4:W188)</f>
        <v>459399.12</v>
      </c>
      <c r="X189" s="236"/>
      <c r="Y189" s="236"/>
      <c r="Z189" s="236">
        <f>SUM(Z48:Z188)</f>
        <v>449164.04</v>
      </c>
      <c r="AA189" s="236"/>
      <c r="AB189" s="236"/>
      <c r="AC189" s="236"/>
      <c r="AD189" s="236"/>
      <c r="AE189" s="189"/>
      <c r="AF189" s="186"/>
      <c r="AG189" s="237">
        <f>SUM(AG4:AG188)</f>
        <v>2276432.2300000004</v>
      </c>
    </row>
    <row r="190" spans="1:96" s="190" customFormat="1" ht="15" customHeight="1" x14ac:dyDescent="0.25">
      <c r="D190" s="222"/>
      <c r="E190" s="222"/>
      <c r="F190" s="230"/>
      <c r="G190" s="222"/>
      <c r="H190" s="231"/>
      <c r="I190" s="231"/>
      <c r="J190" s="232"/>
      <c r="K190" s="222"/>
      <c r="L190" s="233"/>
      <c r="M190" s="234"/>
      <c r="N190" s="231"/>
      <c r="O190" s="233"/>
      <c r="P190" s="233"/>
      <c r="Q190" s="233"/>
      <c r="R190" s="222"/>
      <c r="S190" s="233"/>
      <c r="T190" s="233"/>
      <c r="U190" s="222"/>
      <c r="V190" s="233"/>
      <c r="W190" s="233"/>
      <c r="X190" s="222"/>
      <c r="Y190" s="222"/>
      <c r="Z190" s="233"/>
      <c r="AA190" s="222"/>
      <c r="AB190" s="235"/>
      <c r="AC190" s="222"/>
      <c r="AD190" s="222"/>
      <c r="AE190" s="221"/>
      <c r="AF190" s="233"/>
      <c r="AG190" s="233"/>
    </row>
    <row r="191" spans="1:96" s="190" customFormat="1" ht="15" customHeight="1" x14ac:dyDescent="0.25">
      <c r="D191" s="222"/>
      <c r="E191" s="222"/>
      <c r="F191" s="230"/>
      <c r="G191" s="222"/>
      <c r="H191" s="231"/>
      <c r="I191" s="231"/>
      <c r="J191" s="232"/>
      <c r="K191" s="222"/>
      <c r="L191" s="233"/>
      <c r="M191" s="234"/>
      <c r="N191" s="231"/>
      <c r="O191" s="233"/>
      <c r="P191" s="233">
        <f>SUM(P188+P187+P183+P182+P181+P180+P179+P178+P177+P176+P175+P174+P173+P172+P171)</f>
        <v>350450</v>
      </c>
      <c r="Q191" s="233"/>
      <c r="R191" s="222"/>
      <c r="S191" s="233"/>
      <c r="T191" s="233"/>
      <c r="U191" s="222"/>
      <c r="V191" s="233"/>
      <c r="W191" s="233"/>
      <c r="X191" s="222"/>
      <c r="Y191" s="222"/>
      <c r="Z191" s="222"/>
      <c r="AA191" s="222"/>
      <c r="AB191" s="235"/>
      <c r="AC191" s="222"/>
      <c r="AD191" s="222"/>
      <c r="AE191" s="221"/>
      <c r="AF191" s="233"/>
      <c r="AG191" s="233"/>
    </row>
    <row r="192" spans="1:96" s="190" customFormat="1" ht="15" customHeight="1" x14ac:dyDescent="0.25">
      <c r="D192" s="222"/>
      <c r="E192" s="222"/>
      <c r="F192" s="230"/>
      <c r="G192" s="222"/>
      <c r="H192" s="231"/>
      <c r="I192" s="231"/>
      <c r="J192" s="232"/>
      <c r="K192" s="222"/>
      <c r="L192" s="233"/>
      <c r="M192" s="234"/>
      <c r="N192" s="231"/>
      <c r="O192" s="233"/>
      <c r="P192" s="233"/>
      <c r="Q192" s="233"/>
      <c r="R192" s="222"/>
      <c r="S192" s="233"/>
      <c r="T192" s="233"/>
      <c r="U192" s="222"/>
      <c r="V192" s="233"/>
      <c r="W192" s="233"/>
      <c r="X192" s="222"/>
      <c r="Y192" s="222"/>
      <c r="Z192" s="222"/>
      <c r="AA192" s="222"/>
      <c r="AB192" s="235"/>
      <c r="AC192" s="222"/>
      <c r="AD192" s="222"/>
      <c r="AE192" s="221"/>
      <c r="AF192" s="233"/>
      <c r="AG192" s="233"/>
    </row>
    <row r="193" spans="1:33" s="190" customFormat="1" ht="15" customHeight="1" x14ac:dyDescent="0.2">
      <c r="D193" s="222"/>
      <c r="E193" s="222"/>
      <c r="F193" s="230"/>
      <c r="G193" s="222"/>
      <c r="H193" s="231"/>
      <c r="I193" s="231"/>
      <c r="J193" s="232"/>
      <c r="K193" s="222"/>
      <c r="L193" s="233"/>
      <c r="M193" s="234"/>
      <c r="N193" s="231"/>
      <c r="O193" s="233"/>
      <c r="P193" s="233"/>
      <c r="Q193" s="233"/>
      <c r="R193" s="222"/>
      <c r="S193" s="220" t="s">
        <v>566</v>
      </c>
      <c r="T193" s="220"/>
      <c r="U193" s="220"/>
      <c r="V193" s="220"/>
      <c r="W193" s="221"/>
      <c r="X193" s="222"/>
      <c r="Y193" s="222"/>
      <c r="Z193" s="222"/>
      <c r="AA193" s="220" t="s">
        <v>567</v>
      </c>
      <c r="AB193" s="223"/>
      <c r="AC193" s="224"/>
      <c r="AD193" s="225"/>
      <c r="AE193" s="224"/>
      <c r="AF193" s="226"/>
      <c r="AG193" s="251"/>
    </row>
    <row r="194" spans="1:33" s="190" customFormat="1" ht="15" customHeight="1" x14ac:dyDescent="0.2">
      <c r="D194" s="222"/>
      <c r="E194" s="222"/>
      <c r="F194" s="401"/>
      <c r="G194" s="402"/>
      <c r="H194" s="402"/>
      <c r="I194" s="403"/>
      <c r="J194" s="404"/>
      <c r="K194" s="405"/>
      <c r="L194" s="405"/>
      <c r="M194" s="408"/>
      <c r="N194" s="234"/>
      <c r="O194" s="231"/>
      <c r="P194" s="233"/>
      <c r="Q194" s="233"/>
      <c r="R194" s="233"/>
      <c r="S194" s="222"/>
      <c r="T194" s="220"/>
      <c r="U194" s="220"/>
      <c r="V194" s="220"/>
      <c r="W194" s="220"/>
      <c r="X194" s="221"/>
      <c r="Y194" s="222"/>
      <c r="Z194" s="222"/>
      <c r="AA194" s="222"/>
      <c r="AB194" s="220"/>
      <c r="AC194" s="224"/>
      <c r="AD194" s="224"/>
      <c r="AE194" s="225"/>
      <c r="AF194" s="224"/>
      <c r="AG194" s="224"/>
    </row>
    <row r="195" spans="1:33" s="190" customFormat="1" ht="15" customHeight="1" x14ac:dyDescent="0.2">
      <c r="D195" s="222"/>
      <c r="E195" s="222"/>
      <c r="F195" s="401"/>
      <c r="G195" s="402"/>
      <c r="H195" s="402"/>
      <c r="I195" s="403"/>
      <c r="J195" s="404"/>
      <c r="K195" s="405"/>
      <c r="L195" s="405"/>
      <c r="M195" s="408"/>
      <c r="N195" s="234"/>
      <c r="O195" s="231"/>
      <c r="P195" s="233"/>
      <c r="Q195" s="233"/>
      <c r="R195" s="233"/>
      <c r="S195" s="222"/>
      <c r="T195" s="220"/>
      <c r="U195" s="220"/>
      <c r="V195" s="220"/>
      <c r="W195" s="220"/>
      <c r="X195" s="221"/>
      <c r="Y195" s="222"/>
      <c r="Z195" s="222"/>
      <c r="AA195" s="222"/>
      <c r="AB195" s="220"/>
      <c r="AC195" s="224"/>
      <c r="AD195" s="224"/>
      <c r="AE195" s="225"/>
      <c r="AF195" s="224"/>
      <c r="AG195" s="224"/>
    </row>
    <row r="196" spans="1:33" s="190" customFormat="1" ht="15" customHeight="1" x14ac:dyDescent="0.2">
      <c r="D196" s="222"/>
      <c r="E196" s="401"/>
      <c r="F196" s="402"/>
      <c r="G196" s="402"/>
      <c r="H196" s="403"/>
      <c r="I196" s="404"/>
      <c r="J196" s="405"/>
      <c r="K196" s="405"/>
      <c r="L196" s="408"/>
      <c r="M196" s="234"/>
      <c r="N196" s="231"/>
      <c r="O196" s="233"/>
      <c r="P196" s="233"/>
      <c r="Q196" s="233"/>
      <c r="R196" s="222"/>
      <c r="S196" s="224"/>
      <c r="T196" s="224"/>
      <c r="U196" s="224"/>
      <c r="V196" s="227"/>
      <c r="W196" s="220" t="s">
        <v>569</v>
      </c>
      <c r="X196" s="220"/>
      <c r="Y196" s="220"/>
      <c r="Z196" s="220"/>
      <c r="AA196" s="220"/>
      <c r="AB196" s="220"/>
      <c r="AC196" s="221"/>
      <c r="AD196" s="222"/>
      <c r="AE196" s="222"/>
      <c r="AF196" s="220" t="s">
        <v>570</v>
      </c>
    </row>
    <row r="197" spans="1:33" s="190" customFormat="1" ht="15" customHeight="1" x14ac:dyDescent="0.2">
      <c r="A197" s="184"/>
      <c r="B197" s="184"/>
      <c r="C197" s="184"/>
      <c r="D197" s="51"/>
      <c r="E197" s="401"/>
      <c r="F197" s="402"/>
      <c r="G197" s="402"/>
      <c r="H197" s="403"/>
      <c r="I197" s="404"/>
      <c r="J197" s="405"/>
      <c r="K197" s="405"/>
      <c r="L197" s="408"/>
      <c r="M197" s="234"/>
      <c r="N197" s="231"/>
      <c r="O197" s="233"/>
      <c r="P197" s="233"/>
      <c r="Q197" s="233"/>
      <c r="R197" s="222"/>
      <c r="S197" s="224"/>
      <c r="T197" s="224"/>
      <c r="U197" s="224"/>
      <c r="V197" s="227"/>
      <c r="W197" s="220" t="s">
        <v>571</v>
      </c>
      <c r="X197" s="220"/>
      <c r="Y197" s="220"/>
      <c r="Z197" s="220"/>
      <c r="AA197" s="220"/>
      <c r="AB197" s="220"/>
      <c r="AC197" s="221"/>
      <c r="AD197" s="222"/>
      <c r="AE197" s="222"/>
      <c r="AF197" s="220" t="s">
        <v>572</v>
      </c>
    </row>
    <row r="198" spans="1:33" s="190" customFormat="1" ht="15" customHeight="1" x14ac:dyDescent="0.2">
      <c r="A198" s="184"/>
      <c r="B198" s="184"/>
      <c r="C198" s="184"/>
      <c r="D198" s="51"/>
      <c r="E198" s="401"/>
      <c r="F198" s="402"/>
      <c r="G198" s="402"/>
      <c r="H198" s="403"/>
      <c r="I198" s="404"/>
      <c r="J198" s="405"/>
      <c r="K198" s="405"/>
      <c r="L198" s="408"/>
      <c r="M198" s="234"/>
      <c r="N198" s="231"/>
      <c r="O198" s="233"/>
      <c r="P198" s="233"/>
      <c r="Q198" s="233"/>
      <c r="R198" s="222"/>
      <c r="S198" s="233"/>
      <c r="T198" s="233"/>
      <c r="U198" s="222"/>
      <c r="V198" s="233"/>
      <c r="W198" s="233"/>
      <c r="X198" s="222"/>
      <c r="Y198" s="222"/>
      <c r="Z198" s="222"/>
      <c r="AA198" s="222"/>
      <c r="AB198" s="235"/>
      <c r="AC198" s="222"/>
      <c r="AD198" s="222"/>
      <c r="AE198" s="221"/>
      <c r="AF198" s="233"/>
      <c r="AG198" s="233"/>
    </row>
    <row r="199" spans="1:33" s="190" customFormat="1" ht="15" customHeight="1" x14ac:dyDescent="0.2">
      <c r="A199" s="184"/>
      <c r="B199" s="184"/>
      <c r="C199" s="184"/>
      <c r="D199" s="51"/>
      <c r="E199" s="401"/>
      <c r="F199" s="402"/>
      <c r="G199" s="402"/>
      <c r="H199" s="403"/>
      <c r="I199" s="404"/>
      <c r="J199" s="405"/>
      <c r="K199" s="405"/>
      <c r="L199" s="408"/>
      <c r="M199" s="234"/>
      <c r="N199" s="231"/>
      <c r="O199" s="233"/>
      <c r="P199" s="233"/>
      <c r="Q199" s="233"/>
      <c r="R199" s="222"/>
      <c r="S199" s="233"/>
      <c r="T199" s="233"/>
      <c r="U199" s="222"/>
      <c r="V199" s="233"/>
      <c r="W199" s="233"/>
      <c r="X199" s="222"/>
      <c r="Y199" s="222"/>
      <c r="Z199" s="222"/>
      <c r="AA199" s="222"/>
      <c r="AB199" s="235"/>
      <c r="AC199" s="222"/>
      <c r="AD199" s="222"/>
      <c r="AE199" s="221"/>
      <c r="AF199" s="233"/>
      <c r="AG199" s="233"/>
    </row>
    <row r="200" spans="1:33" s="190" customFormat="1" ht="15" customHeight="1" x14ac:dyDescent="0.2">
      <c r="A200" s="184"/>
      <c r="B200" s="184"/>
      <c r="C200" s="184"/>
      <c r="D200" s="51"/>
      <c r="E200" s="401"/>
      <c r="F200" s="402"/>
      <c r="G200" s="402"/>
      <c r="H200" s="403"/>
      <c r="I200" s="404"/>
      <c r="J200" s="405"/>
      <c r="K200" s="405"/>
      <c r="L200" s="408"/>
      <c r="M200" s="234"/>
      <c r="N200" s="231"/>
      <c r="O200" s="233"/>
      <c r="P200" s="233"/>
      <c r="Q200" s="233"/>
      <c r="R200" s="222"/>
      <c r="S200" s="233"/>
      <c r="T200" s="233"/>
      <c r="U200" s="222"/>
      <c r="V200" s="233"/>
      <c r="W200" s="233"/>
      <c r="X200" s="222"/>
      <c r="Y200" s="222"/>
      <c r="Z200" s="222"/>
      <c r="AA200" s="222"/>
      <c r="AB200" s="235"/>
      <c r="AC200" s="222"/>
      <c r="AD200" s="222"/>
      <c r="AE200" s="221"/>
      <c r="AF200" s="233"/>
      <c r="AG200" s="233"/>
    </row>
    <row r="201" spans="1:33" s="190" customFormat="1" ht="15" customHeight="1" x14ac:dyDescent="0.2">
      <c r="A201" s="184"/>
      <c r="B201" s="184"/>
      <c r="C201" s="184"/>
      <c r="D201" s="51"/>
      <c r="E201" s="401"/>
      <c r="F201" s="402"/>
      <c r="G201" s="402"/>
      <c r="H201" s="403"/>
      <c r="I201" s="404" t="s">
        <v>774</v>
      </c>
      <c r="J201" s="405"/>
      <c r="K201" s="405"/>
      <c r="L201" s="408"/>
      <c r="M201" s="234"/>
      <c r="N201" s="231"/>
      <c r="O201" s="233"/>
      <c r="P201" s="233"/>
      <c r="Q201" s="233"/>
      <c r="R201" s="222"/>
      <c r="S201" s="233"/>
      <c r="T201" s="233"/>
      <c r="U201" s="222"/>
      <c r="V201" s="233"/>
      <c r="W201" s="233"/>
      <c r="X201" s="222"/>
      <c r="Y201" s="222"/>
      <c r="Z201" s="222"/>
      <c r="AA201" s="222"/>
      <c r="AB201" s="235"/>
      <c r="AC201" s="222"/>
      <c r="AD201" s="222"/>
      <c r="AE201" s="221"/>
      <c r="AF201" s="233"/>
      <c r="AG201" s="233"/>
    </row>
    <row r="202" spans="1:33" s="190" customFormat="1" ht="15" customHeight="1" x14ac:dyDescent="0.2">
      <c r="A202" s="184"/>
      <c r="B202" s="184"/>
      <c r="C202" s="184"/>
      <c r="D202" s="51"/>
      <c r="E202" s="401"/>
      <c r="F202" s="402"/>
      <c r="G202" s="402"/>
      <c r="H202" s="403"/>
      <c r="I202" s="404"/>
      <c r="J202" s="405"/>
      <c r="K202" s="405"/>
      <c r="L202" s="408"/>
      <c r="M202" s="234"/>
      <c r="N202" s="231"/>
      <c r="O202" s="233"/>
      <c r="P202" s="233"/>
      <c r="Q202" s="233"/>
      <c r="R202" s="222"/>
      <c r="S202" s="233"/>
      <c r="T202" s="233"/>
      <c r="U202" s="222"/>
      <c r="V202" s="233"/>
      <c r="W202" s="233"/>
      <c r="X202" s="222"/>
      <c r="Y202" s="222"/>
      <c r="Z202" s="222"/>
      <c r="AA202" s="222"/>
      <c r="AB202" s="235"/>
      <c r="AC202" s="222"/>
      <c r="AD202" s="222"/>
      <c r="AE202" s="221"/>
      <c r="AF202" s="233"/>
      <c r="AG202" s="233"/>
    </row>
    <row r="203" spans="1:33" s="190" customFormat="1" ht="15" customHeight="1" x14ac:dyDescent="0.2">
      <c r="A203" s="184"/>
      <c r="B203" s="184"/>
      <c r="C203" s="184"/>
      <c r="D203" s="51"/>
      <c r="E203" s="401"/>
      <c r="F203" s="402"/>
      <c r="G203" s="402"/>
      <c r="H203" s="403"/>
      <c r="I203" s="404"/>
      <c r="J203" s="405"/>
      <c r="K203" s="405"/>
      <c r="L203" s="408"/>
      <c r="M203" s="234"/>
      <c r="N203" s="231"/>
      <c r="O203" s="233"/>
      <c r="P203" s="233"/>
      <c r="Q203" s="233"/>
      <c r="R203" s="222"/>
      <c r="S203" s="233"/>
      <c r="T203" s="233"/>
      <c r="U203" s="222"/>
      <c r="V203" s="233"/>
      <c r="W203" s="233"/>
      <c r="X203" s="222"/>
      <c r="Y203" s="222"/>
      <c r="Z203" s="222"/>
      <c r="AA203" s="222"/>
      <c r="AB203" s="235"/>
      <c r="AC203" s="222"/>
      <c r="AD203" s="222"/>
      <c r="AE203" s="221"/>
      <c r="AF203" s="233"/>
      <c r="AG203" s="233"/>
    </row>
    <row r="204" spans="1:33" s="190" customFormat="1" ht="15" customHeight="1" x14ac:dyDescent="0.25">
      <c r="A204" s="184"/>
      <c r="B204" s="184"/>
      <c r="C204" s="184"/>
      <c r="D204" s="51"/>
      <c r="E204" s="401"/>
      <c r="F204" s="402"/>
      <c r="G204" s="402"/>
      <c r="H204" s="403"/>
      <c r="I204" s="404"/>
      <c r="J204" s="406"/>
      <c r="K204" s="406"/>
      <c r="L204" s="406"/>
      <c r="M204" s="234"/>
      <c r="N204" s="231"/>
      <c r="O204" s="233"/>
      <c r="P204" s="233"/>
      <c r="Q204" s="233"/>
      <c r="R204" s="222"/>
      <c r="S204" s="233"/>
      <c r="T204" s="233"/>
      <c r="U204" s="222"/>
      <c r="V204" s="233"/>
      <c r="W204" s="233"/>
      <c r="X204" s="222"/>
      <c r="Y204" s="222"/>
      <c r="Z204" s="222"/>
      <c r="AA204" s="222"/>
      <c r="AB204" s="235"/>
      <c r="AC204" s="222"/>
      <c r="AD204" s="222"/>
      <c r="AE204" s="221"/>
      <c r="AF204" s="233"/>
      <c r="AG204" s="233"/>
    </row>
    <row r="205" spans="1:33" s="190" customFormat="1" ht="15" customHeight="1" x14ac:dyDescent="0.2">
      <c r="A205" s="184"/>
      <c r="B205" s="184"/>
      <c r="C205" s="184"/>
      <c r="D205" s="51"/>
      <c r="E205" s="401"/>
      <c r="F205" s="402"/>
      <c r="G205" s="402"/>
      <c r="H205" s="403"/>
      <c r="I205" s="404"/>
      <c r="J205" s="405"/>
      <c r="K205" s="405"/>
      <c r="L205" s="408"/>
      <c r="M205" s="234"/>
      <c r="N205" s="231"/>
      <c r="O205" s="233"/>
      <c r="P205" s="233"/>
      <c r="Q205" s="233"/>
      <c r="R205" s="222"/>
      <c r="S205" s="233"/>
      <c r="T205" s="233"/>
      <c r="U205" s="222"/>
      <c r="V205" s="233"/>
      <c r="W205" s="233"/>
      <c r="X205" s="222"/>
      <c r="Y205" s="222"/>
      <c r="Z205" s="222"/>
      <c r="AA205" s="222"/>
      <c r="AB205" s="235"/>
      <c r="AC205" s="222"/>
      <c r="AD205" s="222"/>
      <c r="AE205" s="221"/>
      <c r="AF205" s="233"/>
      <c r="AG205" s="233"/>
    </row>
    <row r="206" spans="1:33" s="190" customFormat="1" ht="15" customHeight="1" x14ac:dyDescent="0.2">
      <c r="A206" s="184"/>
      <c r="B206" s="184"/>
      <c r="C206" s="184"/>
      <c r="D206" s="51"/>
      <c r="E206" s="401"/>
      <c r="F206" s="402"/>
      <c r="G206" s="402"/>
      <c r="H206" s="403"/>
      <c r="I206" s="404"/>
      <c r="J206" s="405"/>
      <c r="K206" s="405"/>
      <c r="L206" s="408"/>
      <c r="M206" s="234"/>
      <c r="N206" s="231"/>
      <c r="O206" s="233"/>
      <c r="P206" s="233"/>
      <c r="Q206" s="233"/>
      <c r="R206" s="222"/>
      <c r="S206" s="233"/>
      <c r="T206" s="233"/>
      <c r="U206" s="222"/>
      <c r="V206" s="233"/>
      <c r="W206" s="233"/>
      <c r="X206" s="222"/>
      <c r="Y206" s="222"/>
      <c r="Z206" s="222"/>
      <c r="AA206" s="222"/>
      <c r="AB206" s="235"/>
      <c r="AC206" s="222"/>
      <c r="AD206" s="222"/>
      <c r="AE206" s="221"/>
      <c r="AF206" s="233"/>
      <c r="AG206" s="233"/>
    </row>
    <row r="207" spans="1:33" s="190" customFormat="1" ht="15" customHeight="1" x14ac:dyDescent="0.2">
      <c r="A207" s="184"/>
      <c r="B207" s="184"/>
      <c r="C207" s="184"/>
      <c r="D207" s="51"/>
      <c r="E207" s="401"/>
      <c r="F207" s="402"/>
      <c r="G207" s="402"/>
      <c r="H207" s="403"/>
      <c r="I207" s="404"/>
      <c r="J207" s="405"/>
      <c r="K207" s="405"/>
      <c r="L207" s="408"/>
      <c r="M207" s="234"/>
      <c r="N207" s="231"/>
      <c r="O207" s="233"/>
      <c r="P207" s="233"/>
      <c r="Q207" s="233"/>
      <c r="R207" s="222"/>
      <c r="S207" s="233"/>
      <c r="T207" s="233"/>
      <c r="U207" s="222"/>
      <c r="V207" s="233"/>
      <c r="W207" s="233"/>
      <c r="X207" s="222"/>
      <c r="Y207" s="222"/>
      <c r="Z207" s="222"/>
      <c r="AA207" s="222"/>
      <c r="AB207" s="235"/>
      <c r="AC207" s="222"/>
      <c r="AD207" s="222"/>
      <c r="AE207" s="221"/>
      <c r="AF207" s="233"/>
      <c r="AG207" s="233"/>
    </row>
    <row r="208" spans="1:33" s="190" customFormat="1" ht="15" customHeight="1" x14ac:dyDescent="0.2">
      <c r="A208" s="184"/>
      <c r="B208" s="184"/>
      <c r="C208" s="184"/>
      <c r="D208" s="51"/>
      <c r="E208" s="401"/>
      <c r="F208" s="407"/>
      <c r="G208" s="402"/>
      <c r="H208" s="403"/>
      <c r="I208" s="404"/>
      <c r="J208" s="405"/>
      <c r="K208" s="405"/>
      <c r="L208" s="408"/>
      <c r="M208" s="234"/>
      <c r="N208" s="231"/>
      <c r="O208" s="233"/>
      <c r="P208" s="233"/>
      <c r="Q208" s="233"/>
      <c r="R208" s="222"/>
      <c r="S208" s="233"/>
      <c r="T208" s="233"/>
      <c r="U208" s="222"/>
      <c r="V208" s="233"/>
      <c r="W208" s="233"/>
      <c r="X208" s="222"/>
      <c r="Y208" s="222"/>
      <c r="Z208" s="222"/>
      <c r="AA208" s="222"/>
      <c r="AB208" s="235"/>
      <c r="AC208" s="222"/>
      <c r="AD208" s="222"/>
      <c r="AE208" s="221"/>
      <c r="AF208" s="233"/>
      <c r="AG208" s="233"/>
    </row>
    <row r="209" spans="1:33" s="190" customFormat="1" ht="15" customHeight="1" x14ac:dyDescent="0.2">
      <c r="A209" s="184"/>
      <c r="B209" s="184"/>
      <c r="C209" s="184"/>
      <c r="D209" s="51"/>
      <c r="E209" s="401"/>
      <c r="F209" s="407"/>
      <c r="G209" s="402"/>
      <c r="H209" s="403"/>
      <c r="I209" s="404"/>
      <c r="J209" s="405"/>
      <c r="K209" s="405"/>
      <c r="L209" s="408"/>
      <c r="M209" s="234"/>
      <c r="N209" s="231"/>
      <c r="O209" s="233"/>
      <c r="P209" s="233"/>
      <c r="Q209" s="233"/>
      <c r="R209" s="222"/>
      <c r="S209" s="233"/>
      <c r="T209" s="233"/>
      <c r="U209" s="222"/>
      <c r="V209" s="233"/>
      <c r="W209" s="233"/>
      <c r="X209" s="222"/>
      <c r="Y209" s="222"/>
      <c r="Z209" s="222"/>
      <c r="AA209" s="222"/>
      <c r="AB209" s="235"/>
      <c r="AC209" s="222"/>
      <c r="AD209" s="222"/>
      <c r="AE209" s="221"/>
      <c r="AF209" s="233"/>
      <c r="AG209" s="233"/>
    </row>
    <row r="210" spans="1:33" s="190" customFormat="1" ht="15" customHeight="1" x14ac:dyDescent="0.2">
      <c r="A210" s="184"/>
      <c r="B210" s="184"/>
      <c r="C210" s="184"/>
      <c r="D210" s="51"/>
      <c r="E210" s="401"/>
      <c r="F210" s="407"/>
      <c r="G210" s="402"/>
      <c r="H210" s="403"/>
      <c r="I210" s="404"/>
      <c r="J210" s="402"/>
      <c r="K210" s="402"/>
      <c r="L210" s="409"/>
      <c r="M210" s="234"/>
      <c r="N210" s="231"/>
      <c r="O210" s="233"/>
      <c r="P210" s="233"/>
      <c r="Q210" s="233"/>
      <c r="R210" s="222"/>
      <c r="S210" s="233"/>
      <c r="T210" s="233"/>
      <c r="U210" s="222"/>
      <c r="V210" s="233"/>
      <c r="W210" s="233"/>
      <c r="X210" s="222"/>
      <c r="Y210" s="222"/>
      <c r="Z210" s="222"/>
      <c r="AA210" s="222"/>
      <c r="AB210" s="235"/>
      <c r="AC210" s="222"/>
      <c r="AD210" s="222"/>
      <c r="AE210" s="221"/>
      <c r="AF210" s="233"/>
      <c r="AG210" s="233"/>
    </row>
    <row r="211" spans="1:33" s="190" customFormat="1" ht="15" customHeight="1" x14ac:dyDescent="0.2">
      <c r="A211" s="184"/>
      <c r="B211" s="184"/>
      <c r="C211" s="184"/>
      <c r="D211" s="51"/>
      <c r="E211" s="401"/>
      <c r="F211" s="402"/>
      <c r="G211" s="402"/>
      <c r="H211" s="403"/>
      <c r="I211" s="404"/>
      <c r="J211" s="405"/>
      <c r="K211" s="405"/>
      <c r="L211" s="408"/>
      <c r="M211" s="234"/>
      <c r="N211" s="231"/>
      <c r="O211" s="233"/>
      <c r="P211" s="233"/>
      <c r="Q211" s="233"/>
      <c r="R211" s="222"/>
      <c r="S211" s="233"/>
      <c r="T211" s="233"/>
      <c r="U211" s="222"/>
      <c r="V211" s="233"/>
      <c r="W211" s="233"/>
      <c r="X211" s="222"/>
      <c r="Y211" s="222"/>
      <c r="Z211" s="222"/>
      <c r="AA211" s="222"/>
      <c r="AB211" s="235"/>
      <c r="AC211" s="222"/>
      <c r="AD211" s="222"/>
      <c r="AE211" s="221"/>
      <c r="AF211" s="233"/>
      <c r="AG211" s="233"/>
    </row>
    <row r="212" spans="1:33" s="190" customFormat="1" ht="15" customHeight="1" x14ac:dyDescent="0.2">
      <c r="A212" s="184"/>
      <c r="B212" s="184"/>
      <c r="C212" s="184"/>
      <c r="D212" s="51"/>
      <c r="E212" s="401"/>
      <c r="F212" s="402"/>
      <c r="G212" s="402"/>
      <c r="H212" s="403"/>
      <c r="I212" s="404"/>
      <c r="J212" s="402"/>
      <c r="K212" s="402"/>
      <c r="L212" s="409"/>
      <c r="M212" s="234"/>
      <c r="N212" s="231"/>
      <c r="O212" s="233"/>
      <c r="P212" s="233"/>
      <c r="Q212" s="233"/>
      <c r="R212" s="222"/>
      <c r="S212" s="233"/>
      <c r="T212" s="233"/>
      <c r="U212" s="222"/>
      <c r="V212" s="233"/>
      <c r="W212" s="233"/>
      <c r="X212" s="222"/>
      <c r="Y212" s="222"/>
      <c r="Z212" s="222"/>
      <c r="AA212" s="222"/>
      <c r="AB212" s="235"/>
      <c r="AC212" s="222"/>
      <c r="AD212" s="222"/>
      <c r="AE212" s="221"/>
      <c r="AF212" s="233"/>
      <c r="AG212" s="233"/>
    </row>
    <row r="213" spans="1:33" s="190" customFormat="1" ht="15" customHeight="1" x14ac:dyDescent="0.2">
      <c r="A213" s="184"/>
      <c r="B213" s="184"/>
      <c r="C213" s="184"/>
      <c r="D213" s="51"/>
      <c r="E213" s="401"/>
      <c r="F213" s="402"/>
      <c r="G213" s="402"/>
      <c r="H213" s="403"/>
      <c r="I213" s="404"/>
      <c r="J213" s="402"/>
      <c r="K213" s="402"/>
      <c r="L213" s="409"/>
      <c r="M213" s="234"/>
      <c r="N213" s="231"/>
      <c r="O213" s="233"/>
      <c r="P213" s="233"/>
      <c r="Q213" s="233"/>
      <c r="R213" s="222"/>
      <c r="S213" s="233"/>
      <c r="T213" s="233"/>
      <c r="U213" s="222"/>
      <c r="V213" s="233"/>
      <c r="W213" s="233"/>
      <c r="X213" s="222"/>
      <c r="Y213" s="222"/>
      <c r="Z213" s="222"/>
      <c r="AA213" s="222"/>
      <c r="AB213" s="235"/>
      <c r="AC213" s="222"/>
      <c r="AD213" s="222"/>
      <c r="AE213" s="221"/>
      <c r="AF213" s="233"/>
      <c r="AG213" s="233"/>
    </row>
    <row r="214" spans="1:33" s="190" customFormat="1" ht="15" customHeight="1" x14ac:dyDescent="0.2">
      <c r="A214" s="184"/>
      <c r="B214" s="184"/>
      <c r="C214" s="184"/>
      <c r="D214" s="51"/>
      <c r="E214" s="401"/>
      <c r="F214" s="402"/>
      <c r="G214" s="402"/>
      <c r="H214" s="403"/>
      <c r="I214" s="404"/>
      <c r="J214" s="405"/>
      <c r="K214" s="405"/>
      <c r="L214" s="408"/>
      <c r="M214" s="234"/>
      <c r="N214" s="231"/>
      <c r="O214" s="233"/>
      <c r="P214" s="233"/>
      <c r="Q214" s="233"/>
      <c r="R214" s="222"/>
      <c r="S214" s="233"/>
      <c r="T214" s="233"/>
      <c r="U214" s="222"/>
      <c r="V214" s="233"/>
      <c r="W214" s="233"/>
      <c r="X214" s="222"/>
      <c r="Y214" s="222"/>
      <c r="Z214" s="222"/>
      <c r="AA214" s="222"/>
      <c r="AB214" s="235"/>
      <c r="AC214" s="222"/>
      <c r="AD214" s="222"/>
      <c r="AE214" s="221"/>
      <c r="AF214" s="233"/>
      <c r="AG214" s="233"/>
    </row>
    <row r="215" spans="1:33" s="190" customFormat="1" ht="15" customHeight="1" x14ac:dyDescent="0.2">
      <c r="A215" s="184"/>
      <c r="B215" s="184"/>
      <c r="C215" s="184"/>
      <c r="D215" s="51"/>
      <c r="E215" s="401"/>
      <c r="F215" s="402"/>
      <c r="G215" s="402"/>
      <c r="H215" s="403"/>
      <c r="I215" s="404"/>
      <c r="J215" s="402"/>
      <c r="K215" s="402"/>
      <c r="L215" s="409"/>
      <c r="M215" s="234"/>
      <c r="N215" s="231"/>
      <c r="O215" s="233"/>
      <c r="P215" s="233"/>
      <c r="Q215" s="233"/>
      <c r="R215" s="222"/>
      <c r="S215" s="233"/>
      <c r="T215" s="233"/>
      <c r="U215" s="222"/>
      <c r="V215" s="233"/>
      <c r="W215" s="233"/>
      <c r="X215" s="222"/>
      <c r="Y215" s="222"/>
      <c r="Z215" s="222"/>
      <c r="AA215" s="222"/>
      <c r="AB215" s="235"/>
      <c r="AC215" s="222"/>
      <c r="AD215" s="222"/>
      <c r="AE215" s="221"/>
      <c r="AF215" s="233"/>
      <c r="AG215" s="233"/>
    </row>
    <row r="216" spans="1:33" s="190" customFormat="1" ht="15" customHeight="1" x14ac:dyDescent="0.2">
      <c r="A216" s="184"/>
      <c r="B216" s="184"/>
      <c r="C216" s="184"/>
      <c r="D216" s="51"/>
      <c r="E216" s="401"/>
      <c r="F216" s="402"/>
      <c r="G216" s="402"/>
      <c r="H216" s="403"/>
      <c r="I216" s="404"/>
      <c r="J216" s="402"/>
      <c r="K216" s="402"/>
      <c r="L216" s="409"/>
      <c r="M216" s="234"/>
      <c r="N216" s="231"/>
      <c r="O216" s="233"/>
      <c r="P216" s="233"/>
      <c r="Q216" s="233"/>
      <c r="R216" s="222"/>
      <c r="S216" s="233"/>
      <c r="T216" s="233"/>
      <c r="U216" s="222"/>
      <c r="V216" s="233"/>
      <c r="W216" s="233"/>
      <c r="X216" s="222"/>
      <c r="Y216" s="222"/>
      <c r="Z216" s="222"/>
      <c r="AA216" s="222"/>
      <c r="AB216" s="235"/>
      <c r="AC216" s="222"/>
      <c r="AD216" s="222"/>
      <c r="AE216" s="221"/>
      <c r="AF216" s="233"/>
      <c r="AG216" s="233"/>
    </row>
    <row r="217" spans="1:33" s="190" customFormat="1" ht="15" customHeight="1" x14ac:dyDescent="0.2">
      <c r="A217" s="184"/>
      <c r="B217" s="184"/>
      <c r="C217" s="184"/>
      <c r="D217" s="51"/>
      <c r="E217" s="401"/>
      <c r="F217" s="402"/>
      <c r="G217" s="402"/>
      <c r="H217" s="403"/>
      <c r="I217" s="404"/>
      <c r="J217" s="402"/>
      <c r="K217" s="402"/>
      <c r="L217" s="409"/>
      <c r="M217" s="234"/>
      <c r="N217" s="231"/>
      <c r="O217" s="233"/>
      <c r="P217" s="233"/>
      <c r="Q217" s="233"/>
      <c r="R217" s="222"/>
      <c r="S217" s="233"/>
      <c r="T217" s="233"/>
      <c r="U217" s="222"/>
      <c r="V217" s="233"/>
      <c r="W217" s="233"/>
      <c r="X217" s="222"/>
      <c r="Y217" s="222"/>
      <c r="Z217" s="222"/>
      <c r="AA217" s="222"/>
      <c r="AB217" s="235"/>
      <c r="AC217" s="222"/>
      <c r="AD217" s="222"/>
      <c r="AE217" s="221"/>
      <c r="AF217" s="233"/>
      <c r="AG217" s="233"/>
    </row>
    <row r="218" spans="1:33" s="190" customFormat="1" ht="15" customHeight="1" x14ac:dyDescent="0.2">
      <c r="A218" s="184"/>
      <c r="B218" s="184"/>
      <c r="C218" s="184"/>
      <c r="D218" s="51"/>
      <c r="E218" s="401"/>
      <c r="F218" s="402"/>
      <c r="G218" s="402"/>
      <c r="H218" s="403"/>
      <c r="I218" s="404"/>
      <c r="J218" s="402"/>
      <c r="K218" s="402"/>
      <c r="L218" s="409"/>
      <c r="M218" s="234"/>
      <c r="N218" s="231"/>
      <c r="O218" s="233"/>
      <c r="P218" s="233"/>
      <c r="Q218" s="233"/>
      <c r="R218" s="222"/>
      <c r="S218" s="233"/>
      <c r="T218" s="233"/>
      <c r="U218" s="222"/>
      <c r="V218" s="233"/>
      <c r="W218" s="233"/>
      <c r="X218" s="222"/>
      <c r="Y218" s="222"/>
      <c r="Z218" s="222"/>
      <c r="AA218" s="222"/>
      <c r="AB218" s="235"/>
      <c r="AC218" s="222"/>
      <c r="AD218" s="222"/>
      <c r="AE218" s="221"/>
      <c r="AF218" s="233"/>
      <c r="AG218" s="233"/>
    </row>
    <row r="219" spans="1:33" s="190" customFormat="1" ht="15" customHeight="1" x14ac:dyDescent="0.2">
      <c r="A219" s="184"/>
      <c r="B219" s="184"/>
      <c r="C219" s="184"/>
      <c r="D219" s="51"/>
      <c r="E219" s="401"/>
      <c r="F219" s="402"/>
      <c r="G219" s="402"/>
      <c r="H219" s="403"/>
      <c r="I219" s="404"/>
      <c r="J219" s="402"/>
      <c r="K219" s="402"/>
      <c r="L219" s="409"/>
      <c r="M219" s="234"/>
      <c r="N219" s="231"/>
      <c r="O219" s="233"/>
      <c r="P219" s="233"/>
      <c r="Q219" s="233"/>
      <c r="R219" s="222"/>
      <c r="S219" s="233"/>
      <c r="T219" s="233"/>
      <c r="U219" s="222"/>
      <c r="V219" s="233"/>
      <c r="W219" s="233"/>
      <c r="X219" s="222"/>
      <c r="Y219" s="222"/>
      <c r="Z219" s="222"/>
      <c r="AA219" s="222"/>
      <c r="AB219" s="235"/>
      <c r="AC219" s="222"/>
      <c r="AD219" s="222"/>
      <c r="AE219" s="221"/>
      <c r="AF219" s="233"/>
      <c r="AG219" s="233"/>
    </row>
    <row r="220" spans="1:33" s="190" customFormat="1" ht="15" customHeight="1" x14ac:dyDescent="0.2">
      <c r="A220" s="184"/>
      <c r="B220" s="184"/>
      <c r="C220" s="184"/>
      <c r="D220" s="51"/>
      <c r="E220" s="401"/>
      <c r="F220" s="402"/>
      <c r="G220" s="402"/>
      <c r="H220" s="403"/>
      <c r="I220" s="404"/>
      <c r="J220" s="402"/>
      <c r="K220" s="402"/>
      <c r="L220" s="409"/>
      <c r="M220" s="234"/>
      <c r="N220" s="231"/>
      <c r="O220" s="233"/>
      <c r="P220" s="233"/>
      <c r="Q220" s="233"/>
      <c r="R220" s="222"/>
      <c r="S220" s="233"/>
      <c r="T220" s="233"/>
      <c r="U220" s="222"/>
      <c r="V220" s="233"/>
      <c r="W220" s="233"/>
      <c r="X220" s="222"/>
      <c r="Y220" s="222"/>
      <c r="Z220" s="222"/>
      <c r="AA220" s="222"/>
      <c r="AB220" s="235"/>
      <c r="AC220" s="222"/>
      <c r="AD220" s="222"/>
      <c r="AE220" s="221"/>
      <c r="AF220" s="233"/>
      <c r="AG220" s="233"/>
    </row>
    <row r="221" spans="1:33" s="190" customFormat="1" ht="15" customHeight="1" x14ac:dyDescent="0.2">
      <c r="A221" s="184"/>
      <c r="B221" s="184"/>
      <c r="C221" s="184"/>
      <c r="D221" s="51"/>
      <c r="E221" s="401"/>
      <c r="F221" s="402"/>
      <c r="G221" s="402"/>
      <c r="H221" s="403"/>
      <c r="I221" s="404"/>
      <c r="J221" s="402"/>
      <c r="K221" s="402"/>
      <c r="L221" s="409"/>
      <c r="M221" s="234"/>
      <c r="N221" s="231"/>
      <c r="O221" s="233"/>
      <c r="P221" s="233"/>
      <c r="Q221" s="233"/>
      <c r="R221" s="222"/>
      <c r="S221" s="233"/>
      <c r="T221" s="233"/>
      <c r="U221" s="222"/>
      <c r="V221" s="233"/>
      <c r="W221" s="233"/>
      <c r="X221" s="222"/>
      <c r="Y221" s="222"/>
      <c r="Z221" s="222"/>
      <c r="AA221" s="222"/>
      <c r="AB221" s="235"/>
      <c r="AC221" s="222"/>
      <c r="AD221" s="222"/>
      <c r="AE221" s="221"/>
      <c r="AF221" s="233"/>
      <c r="AG221" s="233"/>
    </row>
    <row r="222" spans="1:33" s="190" customFormat="1" ht="15" customHeight="1" x14ac:dyDescent="0.2">
      <c r="A222" s="184"/>
      <c r="B222" s="184"/>
      <c r="C222" s="184"/>
      <c r="D222" s="51"/>
      <c r="E222" s="401"/>
      <c r="F222" s="402"/>
      <c r="G222" s="402"/>
      <c r="H222" s="403"/>
      <c r="I222" s="404"/>
      <c r="J222" s="402"/>
      <c r="K222" s="402"/>
      <c r="L222" s="409"/>
      <c r="M222" s="234"/>
      <c r="N222" s="231"/>
      <c r="O222" s="233"/>
      <c r="P222" s="233"/>
      <c r="Q222" s="233"/>
      <c r="R222" s="222"/>
      <c r="S222" s="233"/>
      <c r="T222" s="233"/>
      <c r="U222" s="222"/>
      <c r="V222" s="233"/>
      <c r="W222" s="233"/>
      <c r="X222" s="222"/>
      <c r="Y222" s="222"/>
      <c r="Z222" s="222"/>
      <c r="AA222" s="222"/>
      <c r="AB222" s="235"/>
      <c r="AC222" s="222"/>
      <c r="AD222" s="222"/>
      <c r="AE222" s="221"/>
      <c r="AF222" s="233"/>
      <c r="AG222" s="233"/>
    </row>
    <row r="223" spans="1:33" s="190" customFormat="1" ht="15" customHeight="1" x14ac:dyDescent="0.25">
      <c r="A223" s="184"/>
      <c r="B223" s="184"/>
      <c r="C223" s="184"/>
      <c r="D223" s="51"/>
      <c r="E223" s="230"/>
      <c r="F223" s="222"/>
      <c r="G223" s="231"/>
      <c r="H223" s="231"/>
      <c r="I223" s="232"/>
      <c r="J223" s="222"/>
      <c r="K223" s="233"/>
      <c r="L223" s="234"/>
      <c r="M223" s="231"/>
      <c r="N223" s="233"/>
      <c r="O223" s="233"/>
      <c r="P223" s="222"/>
      <c r="Q223" s="222"/>
      <c r="R223" s="233"/>
      <c r="S223" s="233"/>
      <c r="T223" s="222"/>
      <c r="U223" s="233"/>
      <c r="V223" s="233"/>
      <c r="W223" s="222"/>
      <c r="X223" s="222"/>
      <c r="Y223" s="222"/>
      <c r="Z223" s="222"/>
      <c r="AA223" s="235"/>
      <c r="AB223" s="222"/>
      <c r="AC223" s="222"/>
      <c r="AD223" s="221"/>
      <c r="AE223" s="233"/>
      <c r="AF223" s="233"/>
    </row>
    <row r="224" spans="1:33" s="190" customFormat="1" ht="15" customHeight="1" x14ac:dyDescent="0.25">
      <c r="D224" s="222"/>
      <c r="E224" s="230"/>
      <c r="F224" s="222"/>
      <c r="G224" s="231"/>
      <c r="H224" s="231"/>
      <c r="I224" s="232"/>
      <c r="J224" s="222"/>
      <c r="K224" s="233"/>
      <c r="L224" s="234"/>
      <c r="M224" s="231"/>
      <c r="N224" s="233"/>
      <c r="O224" s="233"/>
      <c r="P224" s="222"/>
      <c r="Q224" s="222"/>
      <c r="R224" s="233"/>
      <c r="S224" s="233"/>
      <c r="T224" s="222"/>
      <c r="U224" s="233"/>
      <c r="V224" s="233"/>
      <c r="W224" s="222"/>
      <c r="X224" s="222"/>
      <c r="Y224" s="222"/>
      <c r="Z224" s="222"/>
      <c r="AA224" s="235"/>
      <c r="AB224" s="222"/>
      <c r="AC224" s="222"/>
      <c r="AD224" s="221"/>
      <c r="AE224" s="233"/>
      <c r="AF224" s="233"/>
    </row>
    <row r="225" spans="4:32" s="190" customFormat="1" ht="15" customHeight="1" x14ac:dyDescent="0.25">
      <c r="D225" s="222"/>
      <c r="E225" s="230"/>
      <c r="F225" s="222"/>
      <c r="G225" s="231"/>
      <c r="H225" s="231"/>
      <c r="I225" s="232"/>
      <c r="J225" s="222"/>
      <c r="K225" s="233"/>
      <c r="L225" s="234"/>
      <c r="M225" s="231"/>
      <c r="N225" s="233"/>
      <c r="O225" s="233"/>
      <c r="P225" s="222"/>
      <c r="Q225" s="222"/>
      <c r="R225" s="233"/>
      <c r="S225" s="233"/>
      <c r="T225" s="222"/>
      <c r="U225" s="233"/>
      <c r="V225" s="233"/>
      <c r="W225" s="222"/>
      <c r="X225" s="222"/>
      <c r="Y225" s="222"/>
      <c r="Z225" s="222"/>
      <c r="AA225" s="235"/>
      <c r="AB225" s="222"/>
      <c r="AC225" s="222"/>
      <c r="AD225" s="221"/>
      <c r="AE225" s="233"/>
      <c r="AF225" s="233"/>
    </row>
    <row r="226" spans="4:32" s="190" customFormat="1" ht="15" customHeight="1" x14ac:dyDescent="0.25">
      <c r="D226" s="222"/>
      <c r="E226" s="230"/>
      <c r="F226" s="222"/>
      <c r="G226" s="231"/>
      <c r="H226" s="231"/>
      <c r="I226" s="232"/>
      <c r="J226" s="222"/>
      <c r="K226" s="233"/>
      <c r="L226" s="234"/>
      <c r="M226" s="231"/>
      <c r="N226" s="233"/>
      <c r="O226" s="233"/>
      <c r="P226" s="222"/>
      <c r="Q226" s="222"/>
      <c r="R226" s="233"/>
      <c r="S226" s="233"/>
      <c r="T226" s="222"/>
      <c r="U226" s="233"/>
      <c r="V226" s="233"/>
      <c r="W226" s="222"/>
      <c r="X226" s="222"/>
      <c r="Y226" s="222"/>
      <c r="Z226" s="222"/>
      <c r="AA226" s="235"/>
      <c r="AB226" s="222"/>
      <c r="AC226" s="222"/>
      <c r="AD226" s="221"/>
      <c r="AE226" s="233"/>
      <c r="AF226" s="233"/>
    </row>
    <row r="227" spans="4:32" s="190" customFormat="1" ht="15" customHeight="1" x14ac:dyDescent="0.25">
      <c r="D227" s="222"/>
      <c r="E227" s="230"/>
      <c r="F227" s="222"/>
      <c r="G227" s="231"/>
      <c r="H227" s="231"/>
      <c r="I227" s="232"/>
      <c r="J227" s="222"/>
      <c r="K227" s="233"/>
      <c r="L227" s="234"/>
      <c r="M227" s="231"/>
      <c r="N227" s="233"/>
      <c r="O227" s="233"/>
      <c r="P227" s="222"/>
      <c r="Q227" s="222"/>
      <c r="R227" s="233"/>
      <c r="S227" s="233"/>
      <c r="T227" s="222"/>
      <c r="U227" s="233"/>
      <c r="V227" s="233"/>
      <c r="W227" s="222"/>
      <c r="X227" s="222"/>
      <c r="Y227" s="222"/>
      <c r="Z227" s="222"/>
      <c r="AA227" s="235"/>
      <c r="AB227" s="222"/>
      <c r="AC227" s="222"/>
      <c r="AD227" s="221"/>
      <c r="AE227" s="233"/>
      <c r="AF227" s="233"/>
    </row>
    <row r="228" spans="4:32" s="190" customFormat="1" ht="15" customHeight="1" x14ac:dyDescent="0.25">
      <c r="D228" s="222"/>
      <c r="E228" s="230"/>
      <c r="F228" s="222"/>
      <c r="G228" s="231"/>
      <c r="H228" s="231"/>
      <c r="I228" s="232"/>
      <c r="J228" s="222"/>
      <c r="K228" s="233"/>
      <c r="L228" s="234"/>
      <c r="M228" s="231"/>
      <c r="N228" s="233"/>
      <c r="O228" s="233"/>
      <c r="P228" s="222"/>
      <c r="Q228" s="222"/>
      <c r="R228" s="233"/>
      <c r="S228" s="233"/>
      <c r="T228" s="222"/>
      <c r="U228" s="233"/>
      <c r="V228" s="233"/>
      <c r="W228" s="222"/>
      <c r="X228" s="222"/>
      <c r="Y228" s="222"/>
      <c r="Z228" s="222"/>
      <c r="AA228" s="235"/>
      <c r="AB228" s="222"/>
      <c r="AC228" s="222"/>
      <c r="AD228" s="221"/>
      <c r="AE228" s="233"/>
      <c r="AF228" s="233"/>
    </row>
    <row r="229" spans="4:32" s="190" customFormat="1" ht="15" customHeight="1" x14ac:dyDescent="0.25">
      <c r="D229" s="222"/>
      <c r="E229" s="230"/>
      <c r="F229" s="222"/>
      <c r="G229" s="231"/>
      <c r="H229" s="231"/>
      <c r="I229" s="232"/>
      <c r="J229" s="222"/>
      <c r="K229" s="233"/>
      <c r="L229" s="234"/>
      <c r="M229" s="231"/>
      <c r="N229" s="233"/>
      <c r="O229" s="233"/>
      <c r="P229" s="222"/>
      <c r="Q229" s="222"/>
      <c r="R229" s="233"/>
      <c r="S229" s="233"/>
      <c r="T229" s="222"/>
      <c r="U229" s="233"/>
      <c r="V229" s="233"/>
      <c r="W229" s="222"/>
      <c r="X229" s="222"/>
      <c r="Y229" s="222"/>
      <c r="Z229" s="222"/>
      <c r="AA229" s="235"/>
      <c r="AB229" s="222"/>
      <c r="AC229" s="222"/>
      <c r="AD229" s="221"/>
      <c r="AE229" s="233"/>
      <c r="AF229" s="233"/>
    </row>
    <row r="230" spans="4:32" s="190" customFormat="1" ht="15" customHeight="1" x14ac:dyDescent="0.25">
      <c r="D230" s="222"/>
      <c r="E230" s="230"/>
      <c r="F230" s="222"/>
      <c r="G230" s="231"/>
      <c r="H230" s="231"/>
      <c r="I230" s="232"/>
      <c r="J230" s="222"/>
      <c r="K230" s="233"/>
      <c r="L230" s="234"/>
      <c r="M230" s="231"/>
      <c r="N230" s="233"/>
      <c r="O230" s="233"/>
      <c r="P230" s="222"/>
      <c r="Q230" s="222"/>
      <c r="R230" s="233"/>
      <c r="S230" s="233"/>
      <c r="T230" s="222"/>
      <c r="U230" s="233"/>
      <c r="V230" s="233"/>
      <c r="W230" s="222"/>
      <c r="X230" s="222"/>
      <c r="Y230" s="222"/>
      <c r="Z230" s="222"/>
      <c r="AA230" s="235"/>
      <c r="AB230" s="222"/>
      <c r="AC230" s="222"/>
      <c r="AD230" s="221"/>
      <c r="AE230" s="233"/>
      <c r="AF230" s="233"/>
    </row>
    <row r="231" spans="4:32" s="190" customFormat="1" ht="15" customHeight="1" x14ac:dyDescent="0.25">
      <c r="D231" s="222"/>
      <c r="E231" s="230"/>
      <c r="F231" s="222"/>
      <c r="G231" s="231"/>
      <c r="H231" s="231"/>
      <c r="I231" s="232"/>
      <c r="J231" s="222"/>
      <c r="K231" s="233"/>
      <c r="L231" s="234"/>
      <c r="M231" s="231"/>
      <c r="N231" s="233"/>
      <c r="O231" s="233"/>
      <c r="P231" s="222"/>
      <c r="Q231" s="222"/>
      <c r="R231" s="233"/>
      <c r="S231" s="233"/>
      <c r="T231" s="222"/>
      <c r="U231" s="233"/>
      <c r="V231" s="233"/>
      <c r="W231" s="222"/>
      <c r="X231" s="222"/>
      <c r="Y231" s="222"/>
      <c r="Z231" s="222"/>
      <c r="AA231" s="235"/>
      <c r="AB231" s="222"/>
      <c r="AC231" s="222"/>
      <c r="AD231" s="221"/>
      <c r="AE231" s="233"/>
      <c r="AF231" s="233"/>
    </row>
    <row r="232" spans="4:32" s="190" customFormat="1" ht="15" customHeight="1" x14ac:dyDescent="0.25">
      <c r="D232" s="222"/>
      <c r="E232" s="230"/>
      <c r="F232" s="222"/>
      <c r="G232" s="231"/>
      <c r="H232" s="231"/>
      <c r="I232" s="232"/>
      <c r="J232" s="222"/>
      <c r="K232" s="233"/>
      <c r="L232" s="234"/>
      <c r="M232" s="231"/>
      <c r="N232" s="233"/>
      <c r="O232" s="233"/>
      <c r="P232" s="222"/>
      <c r="Q232" s="222"/>
      <c r="R232" s="233"/>
      <c r="S232" s="233"/>
      <c r="T232" s="222"/>
      <c r="U232" s="233"/>
      <c r="V232" s="233"/>
      <c r="W232" s="222"/>
      <c r="X232" s="222"/>
      <c r="Y232" s="222"/>
      <c r="Z232" s="222"/>
      <c r="AA232" s="235"/>
      <c r="AB232" s="222"/>
      <c r="AC232" s="222"/>
      <c r="AD232" s="221"/>
      <c r="AE232" s="233"/>
      <c r="AF232" s="233"/>
    </row>
    <row r="233" spans="4:32" s="190" customFormat="1" ht="15" customHeight="1" x14ac:dyDescent="0.25">
      <c r="D233" s="222"/>
      <c r="E233" s="230"/>
      <c r="F233" s="222"/>
      <c r="G233" s="231"/>
      <c r="H233" s="231"/>
      <c r="I233" s="232"/>
      <c r="J233" s="222"/>
      <c r="K233" s="233"/>
      <c r="L233" s="234"/>
      <c r="M233" s="231"/>
      <c r="N233" s="233"/>
      <c r="O233" s="233"/>
      <c r="P233" s="222"/>
      <c r="Q233" s="222"/>
      <c r="R233" s="233"/>
      <c r="S233" s="233"/>
      <c r="T233" s="222"/>
      <c r="U233" s="233"/>
      <c r="V233" s="233"/>
      <c r="W233" s="222"/>
      <c r="X233" s="222"/>
      <c r="Y233" s="222"/>
      <c r="Z233" s="222"/>
      <c r="AA233" s="235"/>
      <c r="AB233" s="222"/>
      <c r="AC233" s="222"/>
      <c r="AD233" s="221"/>
      <c r="AE233" s="233"/>
      <c r="AF233" s="233"/>
    </row>
    <row r="234" spans="4:32" s="190" customFormat="1" ht="15" customHeight="1" x14ac:dyDescent="0.25">
      <c r="D234" s="222"/>
      <c r="E234" s="230"/>
      <c r="F234" s="222"/>
      <c r="G234" s="231"/>
      <c r="H234" s="231"/>
      <c r="I234" s="232"/>
      <c r="J234" s="222"/>
      <c r="K234" s="233"/>
      <c r="L234" s="234"/>
      <c r="M234" s="231"/>
      <c r="N234" s="233"/>
      <c r="O234" s="233"/>
      <c r="P234" s="222"/>
      <c r="Q234" s="222"/>
      <c r="R234" s="233"/>
      <c r="S234" s="233"/>
      <c r="T234" s="222"/>
      <c r="U234" s="233"/>
      <c r="V234" s="233"/>
      <c r="W234" s="222"/>
      <c r="X234" s="222"/>
      <c r="Y234" s="222"/>
      <c r="Z234" s="222"/>
      <c r="AA234" s="235"/>
      <c r="AB234" s="222"/>
      <c r="AC234" s="222"/>
      <c r="AD234" s="221"/>
      <c r="AE234" s="233"/>
      <c r="AF234" s="233"/>
    </row>
    <row r="235" spans="4:32" s="190" customFormat="1" ht="15" customHeight="1" x14ac:dyDescent="0.25">
      <c r="D235" s="222"/>
      <c r="E235" s="230"/>
      <c r="F235" s="222"/>
      <c r="G235" s="231"/>
      <c r="H235" s="231"/>
      <c r="I235" s="232"/>
      <c r="J235" s="222"/>
      <c r="K235" s="233"/>
      <c r="L235" s="234"/>
      <c r="M235" s="231"/>
      <c r="N235" s="233"/>
      <c r="O235" s="233"/>
      <c r="P235" s="222"/>
      <c r="Q235" s="222"/>
      <c r="R235" s="233"/>
      <c r="S235" s="233"/>
      <c r="T235" s="222"/>
      <c r="U235" s="233"/>
      <c r="V235" s="233"/>
      <c r="W235" s="222"/>
      <c r="X235" s="222"/>
      <c r="Y235" s="222"/>
      <c r="Z235" s="222"/>
      <c r="AA235" s="235"/>
      <c r="AB235" s="222"/>
      <c r="AC235" s="222"/>
      <c r="AD235" s="221"/>
      <c r="AE235" s="233"/>
      <c r="AF235" s="233"/>
    </row>
    <row r="236" spans="4:32" s="190" customFormat="1" ht="15" customHeight="1" x14ac:dyDescent="0.25">
      <c r="D236" s="222"/>
      <c r="E236" s="230"/>
      <c r="F236" s="222"/>
      <c r="G236" s="231"/>
      <c r="H236" s="231"/>
      <c r="I236" s="232"/>
      <c r="J236" s="222"/>
      <c r="K236" s="233"/>
      <c r="L236" s="234"/>
      <c r="M236" s="231"/>
      <c r="N236" s="233"/>
      <c r="O236" s="233"/>
      <c r="P236" s="222"/>
      <c r="Q236" s="222"/>
      <c r="R236" s="233"/>
      <c r="S236" s="233"/>
      <c r="T236" s="222"/>
      <c r="U236" s="233"/>
      <c r="V236" s="233"/>
      <c r="W236" s="222"/>
      <c r="X236" s="222"/>
      <c r="Y236" s="222"/>
      <c r="Z236" s="222"/>
      <c r="AA236" s="235"/>
      <c r="AB236" s="222"/>
      <c r="AC236" s="222"/>
      <c r="AD236" s="221"/>
      <c r="AE236" s="233"/>
      <c r="AF236" s="233"/>
    </row>
    <row r="237" spans="4:32" s="190" customFormat="1" ht="15" customHeight="1" x14ac:dyDescent="0.25">
      <c r="D237" s="222"/>
      <c r="E237" s="230"/>
      <c r="F237" s="222"/>
      <c r="G237" s="231"/>
      <c r="H237" s="231"/>
      <c r="I237" s="232"/>
      <c r="J237" s="222"/>
      <c r="K237" s="233"/>
      <c r="L237" s="234"/>
      <c r="M237" s="231"/>
      <c r="N237" s="233"/>
      <c r="O237" s="233"/>
      <c r="P237" s="222"/>
      <c r="Q237" s="222"/>
      <c r="R237" s="233"/>
      <c r="S237" s="233"/>
      <c r="T237" s="222"/>
      <c r="U237" s="233"/>
      <c r="V237" s="233"/>
      <c r="W237" s="222"/>
      <c r="X237" s="222"/>
      <c r="Y237" s="222"/>
      <c r="Z237" s="222"/>
      <c r="AA237" s="235"/>
      <c r="AB237" s="222"/>
      <c r="AC237" s="222"/>
      <c r="AD237" s="221"/>
      <c r="AE237" s="233"/>
      <c r="AF237" s="233"/>
    </row>
    <row r="238" spans="4:32" s="190" customFormat="1" ht="15" customHeight="1" x14ac:dyDescent="0.25">
      <c r="D238" s="222"/>
      <c r="E238" s="230"/>
      <c r="F238" s="222"/>
      <c r="G238" s="231"/>
      <c r="H238" s="231"/>
      <c r="I238" s="232"/>
      <c r="J238" s="222"/>
      <c r="K238" s="233"/>
      <c r="L238" s="234"/>
      <c r="M238" s="231"/>
      <c r="N238" s="233"/>
      <c r="O238" s="233"/>
      <c r="P238" s="222"/>
      <c r="Q238" s="222"/>
      <c r="R238" s="233"/>
      <c r="S238" s="233"/>
      <c r="T238" s="222"/>
      <c r="U238" s="233"/>
      <c r="V238" s="233"/>
      <c r="W238" s="222"/>
      <c r="X238" s="222"/>
      <c r="Y238" s="222"/>
      <c r="Z238" s="222"/>
      <c r="AA238" s="235"/>
      <c r="AB238" s="222"/>
      <c r="AC238" s="222"/>
      <c r="AD238" s="221"/>
      <c r="AE238" s="233"/>
      <c r="AF238" s="233"/>
    </row>
    <row r="239" spans="4:32" s="190" customFormat="1" ht="15" customHeight="1" x14ac:dyDescent="0.25">
      <c r="D239" s="222"/>
      <c r="E239" s="230"/>
      <c r="F239" s="222"/>
      <c r="G239" s="231"/>
      <c r="H239" s="231"/>
      <c r="I239" s="232"/>
      <c r="J239" s="222"/>
      <c r="K239" s="233"/>
      <c r="L239" s="234"/>
      <c r="M239" s="231"/>
      <c r="N239" s="233"/>
      <c r="O239" s="233"/>
      <c r="P239" s="222"/>
      <c r="Q239" s="222"/>
      <c r="R239" s="233"/>
      <c r="S239" s="233"/>
      <c r="T239" s="222"/>
      <c r="U239" s="233"/>
      <c r="V239" s="233"/>
      <c r="W239" s="222"/>
      <c r="X239" s="222"/>
      <c r="Y239" s="222"/>
      <c r="Z239" s="222"/>
      <c r="AA239" s="235"/>
      <c r="AB239" s="222"/>
      <c r="AC239" s="222"/>
      <c r="AD239" s="221"/>
      <c r="AE239" s="233"/>
      <c r="AF239" s="233"/>
    </row>
    <row r="240" spans="4:32" s="190" customFormat="1" ht="15" customHeight="1" x14ac:dyDescent="0.25">
      <c r="D240" s="222"/>
      <c r="E240" s="230"/>
      <c r="F240" s="222"/>
      <c r="G240" s="231"/>
      <c r="H240" s="231"/>
      <c r="I240" s="232"/>
      <c r="J240" s="222"/>
      <c r="K240" s="233"/>
      <c r="L240" s="234"/>
      <c r="M240" s="231"/>
      <c r="N240" s="233"/>
      <c r="O240" s="233"/>
      <c r="P240" s="222"/>
      <c r="Q240" s="222"/>
      <c r="R240" s="233"/>
      <c r="S240" s="233"/>
      <c r="T240" s="222"/>
      <c r="U240" s="233"/>
      <c r="V240" s="233"/>
      <c r="W240" s="222"/>
      <c r="X240" s="222"/>
      <c r="Y240" s="222"/>
      <c r="Z240" s="222"/>
      <c r="AA240" s="235"/>
      <c r="AB240" s="222"/>
      <c r="AC240" s="222"/>
      <c r="AD240" s="221"/>
      <c r="AE240" s="233"/>
      <c r="AF240" s="233"/>
    </row>
    <row r="241" spans="4:33" s="190" customFormat="1" ht="15" customHeight="1" x14ac:dyDescent="0.25">
      <c r="D241" s="222"/>
      <c r="E241" s="230"/>
      <c r="F241" s="222"/>
      <c r="G241" s="231"/>
      <c r="H241" s="231"/>
      <c r="I241" s="232"/>
      <c r="J241" s="222"/>
      <c r="K241" s="233"/>
      <c r="L241" s="234"/>
      <c r="M241" s="231"/>
      <c r="N241" s="233"/>
      <c r="O241" s="233"/>
      <c r="P241" s="222"/>
      <c r="Q241" s="222"/>
      <c r="R241" s="233"/>
      <c r="S241" s="233"/>
      <c r="T241" s="222"/>
      <c r="U241" s="233"/>
      <c r="V241" s="233"/>
      <c r="W241" s="222"/>
      <c r="X241" s="222"/>
      <c r="Y241" s="222"/>
      <c r="Z241" s="222"/>
      <c r="AA241" s="235"/>
      <c r="AB241" s="222"/>
      <c r="AC241" s="222"/>
      <c r="AD241" s="221"/>
      <c r="AE241" s="233"/>
      <c r="AF241" s="233"/>
    </row>
    <row r="242" spans="4:33" s="190" customFormat="1" ht="15" customHeight="1" x14ac:dyDescent="0.25">
      <c r="D242" s="222"/>
      <c r="E242" s="230"/>
      <c r="F242" s="222"/>
      <c r="G242" s="231"/>
      <c r="H242" s="231"/>
      <c r="I242" s="232"/>
      <c r="J242" s="222"/>
      <c r="K242" s="233"/>
      <c r="L242" s="234"/>
      <c r="M242" s="231"/>
      <c r="N242" s="233"/>
      <c r="O242" s="233"/>
      <c r="P242" s="222"/>
      <c r="Q242" s="222"/>
      <c r="R242" s="233"/>
      <c r="S242" s="233"/>
      <c r="T242" s="222"/>
      <c r="U242" s="233"/>
      <c r="V242" s="233"/>
      <c r="W242" s="222"/>
      <c r="X242" s="222"/>
      <c r="Y242" s="222"/>
      <c r="Z242" s="222"/>
      <c r="AA242" s="235"/>
      <c r="AB242" s="222"/>
      <c r="AC242" s="222"/>
      <c r="AD242" s="221"/>
      <c r="AE242" s="233"/>
      <c r="AF242" s="233"/>
    </row>
    <row r="243" spans="4:33" s="190" customFormat="1" ht="15" customHeight="1" x14ac:dyDescent="0.25">
      <c r="D243" s="222"/>
      <c r="E243" s="230"/>
      <c r="F243" s="222"/>
      <c r="G243" s="231"/>
      <c r="H243" s="231"/>
      <c r="I243" s="232"/>
      <c r="J243" s="222"/>
      <c r="K243" s="233"/>
      <c r="L243" s="234"/>
      <c r="M243" s="231"/>
      <c r="N243" s="233"/>
      <c r="O243" s="233"/>
      <c r="P243" s="222"/>
      <c r="Q243" s="222"/>
      <c r="R243" s="233"/>
      <c r="S243" s="233"/>
      <c r="T243" s="222"/>
      <c r="U243" s="233"/>
      <c r="V243" s="233"/>
      <c r="W243" s="222"/>
      <c r="X243" s="222"/>
      <c r="Y243" s="222"/>
      <c r="Z243" s="222"/>
      <c r="AA243" s="235"/>
      <c r="AB243" s="222"/>
      <c r="AC243" s="222"/>
      <c r="AD243" s="221"/>
      <c r="AE243" s="233"/>
      <c r="AF243" s="233"/>
    </row>
    <row r="244" spans="4:33" s="190" customFormat="1" ht="15" customHeight="1" x14ac:dyDescent="0.25">
      <c r="D244" s="222"/>
      <c r="E244" s="230"/>
      <c r="F244" s="222"/>
      <c r="G244" s="231"/>
      <c r="H244" s="231"/>
      <c r="I244" s="232"/>
      <c r="J244" s="222"/>
      <c r="K244" s="233"/>
      <c r="L244" s="234"/>
      <c r="M244" s="231"/>
      <c r="N244" s="233"/>
      <c r="O244" s="233"/>
      <c r="P244" s="222"/>
      <c r="Q244" s="222"/>
      <c r="R244" s="233"/>
      <c r="S244" s="233"/>
      <c r="T244" s="222"/>
      <c r="U244" s="233"/>
      <c r="V244" s="233"/>
      <c r="W244" s="222"/>
      <c r="X244" s="222"/>
      <c r="Y244" s="222"/>
      <c r="Z244" s="222"/>
      <c r="AA244" s="235"/>
      <c r="AB244" s="222"/>
      <c r="AC244" s="222"/>
      <c r="AD244" s="221"/>
      <c r="AE244" s="233"/>
      <c r="AF244" s="233"/>
    </row>
    <row r="245" spans="4:33" s="190" customFormat="1" ht="15" customHeight="1" x14ac:dyDescent="0.25">
      <c r="D245" s="222"/>
      <c r="E245" s="230"/>
      <c r="F245" s="222"/>
      <c r="G245" s="231"/>
      <c r="H245" s="231"/>
      <c r="I245" s="232"/>
      <c r="J245" s="222"/>
      <c r="K245" s="233"/>
      <c r="L245" s="234"/>
      <c r="M245" s="231"/>
      <c r="N245" s="233"/>
      <c r="O245" s="233"/>
      <c r="P245" s="222"/>
      <c r="Q245" s="222"/>
      <c r="R245" s="233"/>
      <c r="S245" s="233"/>
      <c r="T245" s="222"/>
      <c r="U245" s="233"/>
      <c r="V245" s="233"/>
      <c r="W245" s="222"/>
      <c r="X245" s="222"/>
      <c r="Y245" s="222"/>
      <c r="Z245" s="222"/>
      <c r="AA245" s="235"/>
      <c r="AB245" s="222"/>
      <c r="AC245" s="222"/>
      <c r="AD245" s="221"/>
      <c r="AE245" s="233"/>
      <c r="AF245" s="233"/>
    </row>
    <row r="246" spans="4:33" s="190" customFormat="1" ht="15" customHeight="1" x14ac:dyDescent="0.25">
      <c r="D246" s="222"/>
      <c r="E246" s="222"/>
      <c r="F246" s="230"/>
      <c r="G246" s="222"/>
      <c r="H246" s="231"/>
      <c r="I246" s="231"/>
      <c r="J246" s="232"/>
      <c r="K246" s="222"/>
      <c r="L246" s="233"/>
      <c r="M246" s="234"/>
      <c r="N246" s="231"/>
      <c r="O246" s="233"/>
      <c r="P246" s="233"/>
      <c r="Q246" s="233"/>
      <c r="R246" s="222"/>
      <c r="S246" s="233"/>
      <c r="T246" s="233"/>
      <c r="U246" s="222"/>
      <c r="V246" s="233"/>
      <c r="W246" s="233"/>
      <c r="X246" s="222"/>
      <c r="Y246" s="222"/>
      <c r="Z246" s="222"/>
      <c r="AA246" s="222"/>
      <c r="AB246" s="235"/>
      <c r="AC246" s="222"/>
      <c r="AD246" s="222"/>
      <c r="AE246" s="221"/>
      <c r="AF246" s="233"/>
      <c r="AG246" s="233"/>
    </row>
    <row r="247" spans="4:33" s="190" customFormat="1" ht="15" customHeight="1" x14ac:dyDescent="0.25">
      <c r="D247" s="222"/>
      <c r="E247" s="222"/>
      <c r="F247" s="230"/>
      <c r="G247" s="222"/>
      <c r="H247" s="231"/>
      <c r="I247" s="231"/>
      <c r="J247" s="232"/>
      <c r="K247" s="222"/>
      <c r="L247" s="233"/>
      <c r="M247" s="234"/>
      <c r="N247" s="231"/>
      <c r="O247" s="233"/>
      <c r="P247" s="233"/>
      <c r="Q247" s="233"/>
      <c r="R247" s="222"/>
      <c r="S247" s="233"/>
      <c r="T247" s="233"/>
      <c r="U247" s="222"/>
      <c r="V247" s="233"/>
      <c r="W247" s="233"/>
      <c r="X247" s="222"/>
      <c r="Y247" s="222"/>
      <c r="Z247" s="222"/>
      <c r="AA247" s="222"/>
      <c r="AB247" s="235"/>
      <c r="AC247" s="222"/>
      <c r="AD247" s="222"/>
      <c r="AE247" s="221"/>
      <c r="AF247" s="233"/>
      <c r="AG247" s="233"/>
    </row>
    <row r="248" spans="4:33" s="190" customFormat="1" ht="15" customHeight="1" x14ac:dyDescent="0.25">
      <c r="D248" s="222"/>
      <c r="E248" s="222"/>
      <c r="F248" s="230"/>
      <c r="G248" s="222"/>
      <c r="H248" s="231"/>
      <c r="I248" s="231"/>
      <c r="J248" s="232"/>
      <c r="K248" s="222"/>
      <c r="L248" s="233"/>
      <c r="M248" s="234"/>
      <c r="N248" s="231"/>
      <c r="O248" s="233"/>
      <c r="P248" s="233"/>
      <c r="Q248" s="233"/>
      <c r="R248" s="222"/>
      <c r="S248" s="233"/>
      <c r="T248" s="233"/>
      <c r="U248" s="222"/>
      <c r="V248" s="233"/>
      <c r="W248" s="233"/>
      <c r="X248" s="222"/>
      <c r="Y248" s="222"/>
      <c r="Z248" s="222"/>
      <c r="AA248" s="222"/>
      <c r="AB248" s="235"/>
      <c r="AC248" s="222"/>
      <c r="AD248" s="222"/>
      <c r="AE248" s="221"/>
      <c r="AF248" s="233"/>
      <c r="AG248" s="233"/>
    </row>
    <row r="249" spans="4:33" s="190" customFormat="1" ht="15" customHeight="1" x14ac:dyDescent="0.25">
      <c r="D249" s="222"/>
      <c r="E249" s="222"/>
      <c r="F249" s="230"/>
      <c r="G249" s="222"/>
      <c r="H249" s="231"/>
      <c r="I249" s="231"/>
      <c r="J249" s="232"/>
      <c r="K249" s="222"/>
      <c r="L249" s="233"/>
      <c r="M249" s="234"/>
      <c r="N249" s="231"/>
      <c r="O249" s="233"/>
      <c r="P249" s="233"/>
      <c r="Q249" s="233"/>
      <c r="R249" s="222"/>
      <c r="S249" s="233"/>
      <c r="T249" s="233"/>
      <c r="U249" s="222"/>
      <c r="V249" s="233"/>
      <c r="W249" s="233"/>
      <c r="X249" s="222"/>
      <c r="Y249" s="222"/>
      <c r="Z249" s="222"/>
      <c r="AA249" s="222"/>
      <c r="AB249" s="235"/>
      <c r="AC249" s="222"/>
      <c r="AD249" s="222"/>
      <c r="AE249" s="221"/>
      <c r="AF249" s="233"/>
      <c r="AG249" s="233"/>
    </row>
    <row r="250" spans="4:33" s="190" customFormat="1" ht="15" customHeight="1" x14ac:dyDescent="0.25">
      <c r="D250" s="222"/>
      <c r="E250" s="222"/>
      <c r="F250" s="230"/>
      <c r="G250" s="222"/>
      <c r="H250" s="231"/>
      <c r="I250" s="231"/>
      <c r="J250" s="232"/>
      <c r="K250" s="222"/>
      <c r="L250" s="233"/>
      <c r="M250" s="234"/>
      <c r="N250" s="231"/>
      <c r="O250" s="233"/>
      <c r="P250" s="233"/>
      <c r="Q250" s="233"/>
      <c r="R250" s="222"/>
      <c r="S250" s="233"/>
      <c r="T250" s="233"/>
      <c r="U250" s="222"/>
      <c r="V250" s="233"/>
      <c r="W250" s="233"/>
      <c r="X250" s="222"/>
      <c r="Y250" s="222"/>
      <c r="Z250" s="222"/>
      <c r="AA250" s="222"/>
      <c r="AB250" s="235"/>
      <c r="AC250" s="222"/>
      <c r="AD250" s="222"/>
      <c r="AE250" s="221"/>
      <c r="AF250" s="233"/>
      <c r="AG250" s="233"/>
    </row>
    <row r="251" spans="4:33" s="190" customFormat="1" ht="15" customHeight="1" x14ac:dyDescent="0.25">
      <c r="D251" s="222"/>
      <c r="E251" s="222"/>
      <c r="F251" s="230"/>
      <c r="G251" s="222"/>
      <c r="H251" s="231"/>
      <c r="I251" s="231"/>
      <c r="J251" s="232"/>
      <c r="K251" s="222"/>
      <c r="L251" s="233"/>
      <c r="M251" s="234"/>
      <c r="N251" s="231"/>
      <c r="O251" s="233"/>
      <c r="P251" s="233"/>
      <c r="Q251" s="233"/>
      <c r="R251" s="222"/>
      <c r="S251" s="233"/>
      <c r="T251" s="233"/>
      <c r="U251" s="222"/>
      <c r="V251" s="233"/>
      <c r="W251" s="233"/>
      <c r="X251" s="222"/>
      <c r="Y251" s="222"/>
      <c r="Z251" s="222"/>
      <c r="AA251" s="222"/>
      <c r="AB251" s="235"/>
      <c r="AC251" s="222"/>
      <c r="AD251" s="222"/>
      <c r="AE251" s="221"/>
      <c r="AF251" s="233"/>
      <c r="AG251" s="233"/>
    </row>
    <row r="252" spans="4:33" s="190" customFormat="1" ht="15" customHeight="1" x14ac:dyDescent="0.25">
      <c r="D252" s="222"/>
      <c r="E252" s="222"/>
      <c r="F252" s="230"/>
      <c r="G252" s="222"/>
      <c r="H252" s="231"/>
      <c r="I252" s="231"/>
      <c r="J252" s="232"/>
      <c r="K252" s="222"/>
      <c r="L252" s="233"/>
      <c r="M252" s="234"/>
      <c r="N252" s="231"/>
      <c r="O252" s="233"/>
      <c r="P252" s="233"/>
      <c r="Q252" s="233"/>
      <c r="R252" s="222"/>
      <c r="S252" s="233"/>
      <c r="T252" s="233"/>
      <c r="U252" s="222"/>
      <c r="V252" s="233"/>
      <c r="W252" s="233"/>
      <c r="X252" s="222"/>
      <c r="Y252" s="222"/>
      <c r="Z252" s="222"/>
      <c r="AA252" s="222"/>
      <c r="AB252" s="235"/>
      <c r="AC252" s="222"/>
      <c r="AD252" s="222"/>
      <c r="AE252" s="221"/>
      <c r="AF252" s="233"/>
      <c r="AG252" s="233"/>
    </row>
    <row r="253" spans="4:33" s="190" customFormat="1" ht="15" customHeight="1" x14ac:dyDescent="0.25">
      <c r="D253" s="222"/>
      <c r="E253" s="222"/>
      <c r="F253" s="230"/>
      <c r="G253" s="222"/>
      <c r="H253" s="231"/>
      <c r="I253" s="231"/>
      <c r="J253" s="232"/>
      <c r="K253" s="222"/>
      <c r="L253" s="233"/>
      <c r="M253" s="234"/>
      <c r="N253" s="231"/>
      <c r="O253" s="233"/>
      <c r="P253" s="233"/>
      <c r="Q253" s="233"/>
      <c r="R253" s="222"/>
      <c r="S253" s="233"/>
      <c r="T253" s="233"/>
      <c r="U253" s="222"/>
      <c r="V253" s="233"/>
      <c r="W253" s="233"/>
      <c r="X253" s="222"/>
      <c r="Y253" s="222"/>
      <c r="Z253" s="222"/>
      <c r="AA253" s="222"/>
      <c r="AB253" s="235"/>
      <c r="AC253" s="222"/>
      <c r="AD253" s="222"/>
      <c r="AE253" s="221"/>
      <c r="AF253" s="233"/>
      <c r="AG253" s="233"/>
    </row>
    <row r="254" spans="4:33" s="190" customFormat="1" ht="15" customHeight="1" x14ac:dyDescent="0.25">
      <c r="D254" s="222"/>
      <c r="E254" s="222"/>
      <c r="F254" s="230"/>
      <c r="G254" s="222"/>
      <c r="H254" s="231"/>
      <c r="I254" s="231"/>
      <c r="J254" s="232"/>
      <c r="K254" s="222"/>
      <c r="L254" s="233"/>
      <c r="M254" s="234"/>
      <c r="N254" s="231"/>
      <c r="O254" s="233"/>
      <c r="P254" s="233"/>
      <c r="Q254" s="233"/>
      <c r="R254" s="222"/>
      <c r="S254" s="233"/>
      <c r="T254" s="233"/>
      <c r="U254" s="222"/>
      <c r="V254" s="233"/>
      <c r="W254" s="233"/>
      <c r="X254" s="222"/>
      <c r="Y254" s="222"/>
      <c r="Z254" s="222"/>
      <c r="AA254" s="222"/>
      <c r="AB254" s="235"/>
      <c r="AC254" s="222"/>
      <c r="AD254" s="222"/>
      <c r="AE254" s="221"/>
      <c r="AF254" s="233"/>
      <c r="AG254" s="233"/>
    </row>
    <row r="255" spans="4:33" s="190" customFormat="1" ht="15" customHeight="1" x14ac:dyDescent="0.25">
      <c r="D255" s="222"/>
      <c r="E255" s="222"/>
      <c r="F255" s="230"/>
      <c r="G255" s="222"/>
      <c r="H255" s="231"/>
      <c r="I255" s="231"/>
      <c r="J255" s="232"/>
      <c r="K255" s="222"/>
      <c r="L255" s="233"/>
      <c r="M255" s="234"/>
      <c r="N255" s="231"/>
      <c r="O255" s="233"/>
      <c r="P255" s="233"/>
      <c r="Q255" s="233"/>
      <c r="R255" s="222"/>
      <c r="S255" s="233"/>
      <c r="T255" s="233"/>
      <c r="U255" s="222"/>
      <c r="V255" s="233"/>
      <c r="W255" s="233"/>
      <c r="X255" s="222"/>
      <c r="Y255" s="222"/>
      <c r="Z255" s="222"/>
      <c r="AA255" s="222"/>
      <c r="AB255" s="235"/>
      <c r="AC255" s="222"/>
      <c r="AD255" s="222"/>
      <c r="AE255" s="221"/>
      <c r="AF255" s="233"/>
      <c r="AG255" s="233"/>
    </row>
    <row r="256" spans="4:33" s="190" customFormat="1" ht="15" customHeight="1" x14ac:dyDescent="0.25">
      <c r="D256" s="222"/>
      <c r="E256" s="222"/>
      <c r="F256" s="230"/>
      <c r="G256" s="222"/>
      <c r="H256" s="231"/>
      <c r="I256" s="231"/>
      <c r="J256" s="232"/>
      <c r="K256" s="222"/>
      <c r="L256" s="233"/>
      <c r="M256" s="234"/>
      <c r="N256" s="231"/>
      <c r="O256" s="233"/>
      <c r="P256" s="233"/>
      <c r="Q256" s="233"/>
      <c r="R256" s="222"/>
      <c r="S256" s="233"/>
      <c r="T256" s="233"/>
      <c r="U256" s="222"/>
      <c r="V256" s="233"/>
      <c r="W256" s="233"/>
      <c r="X256" s="222"/>
      <c r="Y256" s="222"/>
      <c r="Z256" s="222"/>
      <c r="AA256" s="222"/>
      <c r="AB256" s="235"/>
      <c r="AC256" s="222"/>
      <c r="AD256" s="222"/>
      <c r="AE256" s="221"/>
      <c r="AF256" s="233"/>
      <c r="AG256" s="233"/>
    </row>
    <row r="257" spans="4:33" s="190" customFormat="1" ht="15" customHeight="1" x14ac:dyDescent="0.25">
      <c r="D257" s="222"/>
      <c r="E257" s="222"/>
      <c r="F257" s="230"/>
      <c r="G257" s="222"/>
      <c r="H257" s="231"/>
      <c r="I257" s="231"/>
      <c r="J257" s="232"/>
      <c r="K257" s="222"/>
      <c r="L257" s="233"/>
      <c r="M257" s="234"/>
      <c r="N257" s="231"/>
      <c r="O257" s="233"/>
      <c r="P257" s="233"/>
      <c r="Q257" s="233"/>
      <c r="R257" s="222"/>
      <c r="S257" s="233"/>
      <c r="T257" s="233"/>
      <c r="U257" s="222"/>
      <c r="V257" s="233"/>
      <c r="W257" s="233"/>
      <c r="X257" s="222"/>
      <c r="Y257" s="222"/>
      <c r="Z257" s="222"/>
      <c r="AA257" s="222"/>
      <c r="AB257" s="235"/>
      <c r="AC257" s="222"/>
      <c r="AD257" s="222"/>
      <c r="AE257" s="221"/>
      <c r="AF257" s="233"/>
      <c r="AG257" s="233"/>
    </row>
    <row r="258" spans="4:33" s="190" customFormat="1" ht="15" customHeight="1" x14ac:dyDescent="0.25">
      <c r="D258" s="222"/>
      <c r="E258" s="222"/>
      <c r="F258" s="230"/>
      <c r="G258" s="222"/>
      <c r="H258" s="231"/>
      <c r="I258" s="231"/>
      <c r="J258" s="232"/>
      <c r="K258" s="222"/>
      <c r="L258" s="233"/>
      <c r="M258" s="234"/>
      <c r="N258" s="231"/>
      <c r="O258" s="233"/>
      <c r="P258" s="233"/>
      <c r="Q258" s="233"/>
      <c r="R258" s="222"/>
      <c r="S258" s="233"/>
      <c r="T258" s="233"/>
      <c r="U258" s="222"/>
      <c r="V258" s="233"/>
      <c r="W258" s="233"/>
      <c r="X258" s="222"/>
      <c r="Y258" s="222"/>
      <c r="Z258" s="222"/>
      <c r="AA258" s="222"/>
      <c r="AB258" s="235"/>
      <c r="AC258" s="222"/>
      <c r="AD258" s="222"/>
      <c r="AE258" s="221"/>
      <c r="AF258" s="233"/>
      <c r="AG258" s="233"/>
    </row>
    <row r="259" spans="4:33" s="190" customFormat="1" ht="15" customHeight="1" x14ac:dyDescent="0.25">
      <c r="D259" s="222"/>
      <c r="E259" s="222"/>
      <c r="F259" s="230"/>
      <c r="G259" s="222"/>
      <c r="H259" s="231"/>
      <c r="I259" s="231"/>
      <c r="J259" s="232"/>
      <c r="K259" s="222"/>
      <c r="L259" s="233"/>
      <c r="M259" s="234"/>
      <c r="N259" s="231"/>
      <c r="O259" s="233"/>
      <c r="P259" s="233"/>
      <c r="Q259" s="233"/>
      <c r="R259" s="222"/>
      <c r="S259" s="233"/>
      <c r="T259" s="233"/>
      <c r="U259" s="222"/>
      <c r="V259" s="233"/>
      <c r="W259" s="233"/>
      <c r="X259" s="222"/>
      <c r="Y259" s="222"/>
      <c r="Z259" s="222"/>
      <c r="AA259" s="222"/>
      <c r="AB259" s="235"/>
      <c r="AC259" s="222"/>
      <c r="AD259" s="222"/>
      <c r="AE259" s="221"/>
      <c r="AF259" s="233"/>
      <c r="AG259" s="233"/>
    </row>
    <row r="260" spans="4:33" s="190" customFormat="1" ht="15" customHeight="1" x14ac:dyDescent="0.25">
      <c r="D260" s="222"/>
      <c r="E260" s="222"/>
      <c r="F260" s="230"/>
      <c r="G260" s="222"/>
      <c r="H260" s="231"/>
      <c r="I260" s="231"/>
      <c r="J260" s="232"/>
      <c r="K260" s="222"/>
      <c r="L260" s="233"/>
      <c r="M260" s="234"/>
      <c r="N260" s="231"/>
      <c r="O260" s="233"/>
      <c r="P260" s="233"/>
      <c r="Q260" s="233"/>
      <c r="R260" s="222"/>
      <c r="S260" s="233"/>
      <c r="T260" s="233"/>
      <c r="U260" s="222"/>
      <c r="V260" s="233"/>
      <c r="W260" s="233"/>
      <c r="X260" s="222"/>
      <c r="Y260" s="222"/>
      <c r="Z260" s="222"/>
      <c r="AA260" s="222"/>
      <c r="AB260" s="235"/>
      <c r="AC260" s="222"/>
      <c r="AD260" s="222"/>
      <c r="AE260" s="221"/>
      <c r="AF260" s="233"/>
      <c r="AG260" s="233"/>
    </row>
    <row r="261" spans="4:33" s="190" customFormat="1" ht="15" customHeight="1" x14ac:dyDescent="0.25">
      <c r="D261" s="222"/>
      <c r="E261" s="222"/>
      <c r="F261" s="230"/>
      <c r="G261" s="222"/>
      <c r="H261" s="231"/>
      <c r="I261" s="231"/>
      <c r="J261" s="232"/>
      <c r="K261" s="222"/>
      <c r="L261" s="233"/>
      <c r="M261" s="234"/>
      <c r="N261" s="231"/>
      <c r="O261" s="233"/>
      <c r="P261" s="233"/>
      <c r="Q261" s="233"/>
      <c r="R261" s="222"/>
      <c r="S261" s="233"/>
      <c r="T261" s="233"/>
      <c r="U261" s="222"/>
      <c r="V261" s="233"/>
      <c r="W261" s="233"/>
      <c r="X261" s="222"/>
      <c r="Y261" s="222"/>
      <c r="Z261" s="222"/>
      <c r="AA261" s="222"/>
      <c r="AB261" s="235"/>
      <c r="AC261" s="222"/>
      <c r="AD261" s="222"/>
      <c r="AE261" s="221"/>
      <c r="AF261" s="233"/>
      <c r="AG261" s="233"/>
    </row>
    <row r="262" spans="4:33" s="190" customFormat="1" ht="15" customHeight="1" x14ac:dyDescent="0.25">
      <c r="D262" s="222"/>
      <c r="E262" s="222"/>
      <c r="F262" s="230"/>
      <c r="G262" s="222"/>
      <c r="H262" s="231"/>
      <c r="I262" s="231"/>
      <c r="J262" s="232"/>
      <c r="K262" s="222"/>
      <c r="L262" s="233"/>
      <c r="M262" s="234"/>
      <c r="N262" s="231"/>
      <c r="O262" s="233"/>
      <c r="P262" s="233"/>
      <c r="Q262" s="233"/>
      <c r="R262" s="222"/>
      <c r="S262" s="233"/>
      <c r="T262" s="233"/>
      <c r="U262" s="222"/>
      <c r="V262" s="233"/>
      <c r="W262" s="233"/>
      <c r="X262" s="222"/>
      <c r="Y262" s="222"/>
      <c r="Z262" s="222"/>
      <c r="AA262" s="222"/>
      <c r="AB262" s="235"/>
      <c r="AC262" s="222"/>
      <c r="AD262" s="222"/>
      <c r="AE262" s="221"/>
      <c r="AF262" s="233"/>
      <c r="AG262" s="233"/>
    </row>
    <row r="263" spans="4:33" s="190" customFormat="1" ht="15" customHeight="1" x14ac:dyDescent="0.25">
      <c r="D263" s="222"/>
      <c r="E263" s="222"/>
      <c r="F263" s="230"/>
      <c r="G263" s="222"/>
      <c r="H263" s="231"/>
      <c r="I263" s="231"/>
      <c r="J263" s="232"/>
      <c r="K263" s="222"/>
      <c r="L263" s="233"/>
      <c r="M263" s="234"/>
      <c r="N263" s="231"/>
      <c r="O263" s="233"/>
      <c r="P263" s="233"/>
      <c r="Q263" s="233"/>
      <c r="R263" s="222"/>
      <c r="S263" s="233"/>
      <c r="T263" s="233"/>
      <c r="U263" s="222"/>
      <c r="V263" s="233"/>
      <c r="W263" s="233"/>
      <c r="X263" s="222"/>
      <c r="Y263" s="222"/>
      <c r="Z263" s="222"/>
      <c r="AA263" s="222"/>
      <c r="AB263" s="235"/>
      <c r="AC263" s="222"/>
      <c r="AD263" s="222"/>
      <c r="AE263" s="221"/>
      <c r="AF263" s="233"/>
      <c r="AG263" s="233"/>
    </row>
    <row r="264" spans="4:33" s="190" customFormat="1" ht="15" customHeight="1" x14ac:dyDescent="0.25">
      <c r="D264" s="222"/>
      <c r="E264" s="222"/>
      <c r="F264" s="230"/>
      <c r="G264" s="222"/>
      <c r="H264" s="231"/>
      <c r="I264" s="231"/>
      <c r="J264" s="232"/>
      <c r="K264" s="222"/>
      <c r="L264" s="233"/>
      <c r="M264" s="234"/>
      <c r="N264" s="231"/>
      <c r="O264" s="233"/>
      <c r="P264" s="233"/>
      <c r="Q264" s="233"/>
      <c r="R264" s="222"/>
      <c r="S264" s="233"/>
      <c r="T264" s="233"/>
      <c r="U264" s="222"/>
      <c r="V264" s="233"/>
      <c r="W264" s="233"/>
      <c r="X264" s="222"/>
      <c r="Y264" s="222"/>
      <c r="Z264" s="222"/>
      <c r="AA264" s="222"/>
      <c r="AB264" s="235"/>
      <c r="AC264" s="222"/>
      <c r="AD264" s="222"/>
      <c r="AE264" s="221"/>
      <c r="AF264" s="233"/>
      <c r="AG264" s="233"/>
    </row>
    <row r="265" spans="4:33" s="190" customFormat="1" ht="15" customHeight="1" x14ac:dyDescent="0.25">
      <c r="D265" s="222"/>
      <c r="E265" s="222"/>
      <c r="F265" s="230"/>
      <c r="G265" s="222"/>
      <c r="H265" s="231"/>
      <c r="I265" s="231"/>
      <c r="J265" s="232"/>
      <c r="K265" s="222"/>
      <c r="L265" s="233"/>
      <c r="M265" s="234"/>
      <c r="N265" s="231"/>
      <c r="O265" s="233"/>
      <c r="P265" s="233"/>
      <c r="Q265" s="233"/>
      <c r="R265" s="222"/>
      <c r="S265" s="233"/>
      <c r="T265" s="233"/>
      <c r="U265" s="222"/>
      <c r="V265" s="233"/>
      <c r="W265" s="233"/>
      <c r="X265" s="222"/>
      <c r="Y265" s="222"/>
      <c r="Z265" s="222"/>
      <c r="AA265" s="222"/>
      <c r="AB265" s="235"/>
      <c r="AC265" s="222"/>
      <c r="AD265" s="222"/>
      <c r="AE265" s="221"/>
      <c r="AF265" s="233"/>
      <c r="AG265" s="233"/>
    </row>
    <row r="266" spans="4:33" s="190" customFormat="1" ht="15" customHeight="1" x14ac:dyDescent="0.25">
      <c r="D266" s="222"/>
      <c r="E266" s="222"/>
      <c r="F266" s="230"/>
      <c r="G266" s="222"/>
      <c r="H266" s="231"/>
      <c r="I266" s="231"/>
      <c r="J266" s="232"/>
      <c r="K266" s="222"/>
      <c r="L266" s="233"/>
      <c r="M266" s="234"/>
      <c r="N266" s="231"/>
      <c r="O266" s="233"/>
      <c r="P266" s="233"/>
      <c r="Q266" s="233"/>
      <c r="R266" s="222"/>
      <c r="S266" s="233"/>
      <c r="T266" s="233"/>
      <c r="U266" s="222"/>
      <c r="V266" s="233"/>
      <c r="W266" s="233"/>
      <c r="X266" s="222"/>
      <c r="Y266" s="222"/>
      <c r="Z266" s="222"/>
      <c r="AA266" s="222"/>
      <c r="AB266" s="235"/>
      <c r="AC266" s="222"/>
      <c r="AD266" s="222"/>
      <c r="AE266" s="221"/>
      <c r="AF266" s="233"/>
      <c r="AG266" s="233"/>
    </row>
    <row r="267" spans="4:33" s="190" customFormat="1" ht="15" customHeight="1" x14ac:dyDescent="0.25">
      <c r="D267" s="222"/>
      <c r="E267" s="222"/>
      <c r="F267" s="230"/>
      <c r="G267" s="222"/>
      <c r="H267" s="231"/>
      <c r="I267" s="231"/>
      <c r="J267" s="232"/>
      <c r="K267" s="222"/>
      <c r="L267" s="233"/>
      <c r="M267" s="234"/>
      <c r="N267" s="231"/>
      <c r="O267" s="233"/>
      <c r="P267" s="233"/>
      <c r="Q267" s="233"/>
      <c r="R267" s="222"/>
      <c r="S267" s="233"/>
      <c r="T267" s="233"/>
      <c r="U267" s="222"/>
      <c r="V267" s="233"/>
      <c r="W267" s="233"/>
      <c r="X267" s="222"/>
      <c r="Y267" s="222"/>
      <c r="Z267" s="222"/>
      <c r="AA267" s="222"/>
      <c r="AB267" s="235"/>
      <c r="AC267" s="222"/>
      <c r="AD267" s="222"/>
      <c r="AE267" s="221"/>
      <c r="AF267" s="233"/>
      <c r="AG267" s="233"/>
    </row>
    <row r="268" spans="4:33" s="190" customFormat="1" ht="15" customHeight="1" x14ac:dyDescent="0.25">
      <c r="D268" s="222"/>
      <c r="E268" s="222"/>
      <c r="F268" s="230"/>
      <c r="G268" s="222"/>
      <c r="H268" s="231"/>
      <c r="I268" s="231"/>
      <c r="J268" s="232"/>
      <c r="K268" s="222"/>
      <c r="L268" s="233"/>
      <c r="M268" s="234"/>
      <c r="N268" s="231"/>
      <c r="O268" s="233"/>
      <c r="P268" s="233"/>
      <c r="Q268" s="233"/>
      <c r="R268" s="222"/>
      <c r="S268" s="233"/>
      <c r="T268" s="233"/>
      <c r="U268" s="222"/>
      <c r="V268" s="233"/>
      <c r="W268" s="233"/>
      <c r="X268" s="222"/>
      <c r="Y268" s="222"/>
      <c r="Z268" s="222"/>
      <c r="AA268" s="222"/>
      <c r="AB268" s="235"/>
      <c r="AC268" s="222"/>
      <c r="AD268" s="222"/>
      <c r="AE268" s="221"/>
      <c r="AF268" s="233"/>
      <c r="AG268" s="233"/>
    </row>
    <row r="269" spans="4:33" s="190" customFormat="1" ht="15" customHeight="1" x14ac:dyDescent="0.25">
      <c r="D269" s="222"/>
      <c r="E269" s="222"/>
      <c r="F269" s="230"/>
      <c r="G269" s="222"/>
      <c r="H269" s="231"/>
      <c r="I269" s="231"/>
      <c r="J269" s="232"/>
      <c r="K269" s="222"/>
      <c r="L269" s="233"/>
      <c r="M269" s="234"/>
      <c r="N269" s="231"/>
      <c r="O269" s="233"/>
      <c r="P269" s="233"/>
      <c r="Q269" s="233"/>
      <c r="R269" s="222"/>
      <c r="S269" s="233"/>
      <c r="T269" s="233"/>
      <c r="U269" s="222"/>
      <c r="V269" s="233"/>
      <c r="W269" s="233"/>
      <c r="X269" s="222"/>
      <c r="Y269" s="222"/>
      <c r="Z269" s="222"/>
      <c r="AA269" s="222"/>
      <c r="AB269" s="235"/>
      <c r="AC269" s="222"/>
      <c r="AD269" s="222"/>
      <c r="AE269" s="221"/>
      <c r="AF269" s="233"/>
      <c r="AG269" s="233"/>
    </row>
    <row r="270" spans="4:33" s="190" customFormat="1" ht="15" customHeight="1" x14ac:dyDescent="0.25">
      <c r="D270" s="222"/>
      <c r="E270" s="222"/>
      <c r="F270" s="230"/>
      <c r="G270" s="222"/>
      <c r="H270" s="231"/>
      <c r="I270" s="231"/>
      <c r="J270" s="232"/>
      <c r="K270" s="222"/>
      <c r="L270" s="233"/>
      <c r="M270" s="234"/>
      <c r="N270" s="231"/>
      <c r="O270" s="233"/>
      <c r="P270" s="233"/>
      <c r="Q270" s="233"/>
      <c r="R270" s="222"/>
      <c r="S270" s="233"/>
      <c r="T270" s="233"/>
      <c r="U270" s="222"/>
      <c r="V270" s="233"/>
      <c r="W270" s="233"/>
      <c r="X270" s="222"/>
      <c r="Y270" s="222"/>
      <c r="Z270" s="222"/>
      <c r="AA270" s="222"/>
      <c r="AB270" s="235"/>
      <c r="AC270" s="222"/>
      <c r="AD270" s="222"/>
      <c r="AE270" s="221"/>
      <c r="AF270" s="233"/>
      <c r="AG270" s="233"/>
    </row>
    <row r="271" spans="4:33" s="190" customFormat="1" ht="15" customHeight="1" x14ac:dyDescent="0.25">
      <c r="D271" s="222"/>
      <c r="E271" s="222"/>
      <c r="F271" s="230"/>
      <c r="G271" s="222"/>
      <c r="H271" s="231"/>
      <c r="I271" s="231"/>
      <c r="J271" s="232"/>
      <c r="K271" s="222"/>
      <c r="L271" s="233"/>
      <c r="M271" s="234"/>
      <c r="N271" s="231"/>
      <c r="O271" s="233"/>
      <c r="P271" s="233"/>
      <c r="Q271" s="233"/>
      <c r="R271" s="222"/>
      <c r="S271" s="233"/>
      <c r="T271" s="233"/>
      <c r="U271" s="222"/>
      <c r="V271" s="233"/>
      <c r="W271" s="233"/>
      <c r="X271" s="222"/>
      <c r="Y271" s="222"/>
      <c r="Z271" s="222"/>
      <c r="AA271" s="222"/>
      <c r="AB271" s="235"/>
      <c r="AC271" s="222"/>
      <c r="AD271" s="222"/>
      <c r="AE271" s="221"/>
      <c r="AF271" s="233"/>
      <c r="AG271" s="233"/>
    </row>
    <row r="272" spans="4:33" s="190" customFormat="1" ht="15" customHeight="1" x14ac:dyDescent="0.25">
      <c r="D272" s="222"/>
      <c r="E272" s="222"/>
      <c r="F272" s="230"/>
      <c r="G272" s="222"/>
      <c r="H272" s="231"/>
      <c r="I272" s="231"/>
      <c r="J272" s="232"/>
      <c r="K272" s="222"/>
      <c r="L272" s="233"/>
      <c r="M272" s="234"/>
      <c r="N272" s="231"/>
      <c r="O272" s="233"/>
      <c r="P272" s="233"/>
      <c r="Q272" s="233"/>
      <c r="R272" s="222"/>
      <c r="S272" s="233"/>
      <c r="T272" s="233"/>
      <c r="U272" s="222"/>
      <c r="V272" s="233"/>
      <c r="W272" s="233"/>
      <c r="X272" s="222"/>
      <c r="Y272" s="222"/>
      <c r="Z272" s="222"/>
      <c r="AA272" s="222"/>
      <c r="AB272" s="235"/>
      <c r="AC272" s="222"/>
      <c r="AD272" s="222"/>
      <c r="AE272" s="221"/>
      <c r="AF272" s="233"/>
      <c r="AG272" s="233"/>
    </row>
    <row r="273" spans="1:33" s="213" customFormat="1" ht="15.75" customHeight="1" x14ac:dyDescent="0.2">
      <c r="A273" s="203"/>
      <c r="B273" s="203"/>
      <c r="C273" s="203"/>
      <c r="D273" s="204"/>
      <c r="E273" s="204"/>
      <c r="F273" s="205"/>
      <c r="G273" s="206"/>
      <c r="H273" s="206"/>
      <c r="I273" s="206"/>
      <c r="J273" s="207"/>
      <c r="K273" s="206"/>
      <c r="L273" s="208"/>
      <c r="M273" s="209">
        <f>SUM(M4:M97)</f>
        <v>1157179.9100000001</v>
      </c>
      <c r="N273" s="206"/>
      <c r="O273" s="210"/>
      <c r="P273" s="210"/>
      <c r="Q273" s="210"/>
      <c r="R273" s="211"/>
      <c r="S273" s="212"/>
      <c r="T273" s="212">
        <f>SUM(T4:T97)</f>
        <v>1157179.9100000001</v>
      </c>
      <c r="U273" s="211"/>
      <c r="V273" s="212"/>
      <c r="W273" s="212">
        <f>SUM(W4:W97)</f>
        <v>161529.84</v>
      </c>
      <c r="X273" s="212"/>
      <c r="Y273" s="212"/>
      <c r="Z273" s="212">
        <f>SUM(Z4:Z97)</f>
        <v>0</v>
      </c>
      <c r="AA273" s="212"/>
      <c r="AB273" s="212"/>
      <c r="AC273" s="212"/>
      <c r="AD273" s="212"/>
      <c r="AE273" s="211"/>
      <c r="AF273" s="212"/>
      <c r="AG273" s="212">
        <f>SUM(AG4:AG97)</f>
        <v>995650.07000000007</v>
      </c>
    </row>
    <row r="274" spans="1:33" s="213" customFormat="1" ht="6" customHeight="1" x14ac:dyDescent="0.2">
      <c r="A274" s="203"/>
      <c r="B274" s="203"/>
      <c r="C274" s="203"/>
      <c r="D274" s="211"/>
      <c r="E274" s="211"/>
      <c r="F274" s="214"/>
      <c r="G274" s="215"/>
      <c r="H274" s="215"/>
      <c r="I274" s="215"/>
      <c r="J274" s="216"/>
      <c r="K274" s="215"/>
      <c r="L274" s="217"/>
      <c r="M274" s="218"/>
      <c r="N274" s="215"/>
      <c r="O274" s="212"/>
      <c r="P274" s="212"/>
      <c r="Q274" s="212"/>
      <c r="R274" s="211"/>
      <c r="S274" s="212"/>
      <c r="T274" s="212"/>
      <c r="U274" s="211"/>
      <c r="V274" s="212"/>
      <c r="W274" s="212"/>
      <c r="X274" s="211"/>
      <c r="Y274" s="211"/>
      <c r="Z274" s="211"/>
      <c r="AA274" s="211"/>
      <c r="AB274" s="219"/>
      <c r="AC274" s="211"/>
      <c r="AD274" s="211"/>
      <c r="AE274" s="211"/>
      <c r="AF274" s="212"/>
      <c r="AG274" s="212"/>
    </row>
    <row r="275" spans="1:33" s="213" customFormat="1" ht="15.75" hidden="1" customHeight="1" x14ac:dyDescent="0.2">
      <c r="A275" s="203"/>
      <c r="B275" s="203"/>
      <c r="C275" s="203"/>
      <c r="D275" s="211"/>
      <c r="E275" s="211"/>
      <c r="F275" s="214"/>
      <c r="G275" s="215"/>
      <c r="H275" s="215"/>
      <c r="I275" s="215"/>
      <c r="J275" s="216"/>
      <c r="K275" s="215"/>
      <c r="L275" s="217"/>
      <c r="M275" s="218"/>
      <c r="N275" s="215"/>
      <c r="O275" s="212"/>
      <c r="P275" s="212"/>
      <c r="Q275" s="212"/>
      <c r="R275" s="211"/>
      <c r="S275" s="212"/>
      <c r="T275" s="212"/>
      <c r="U275" s="211"/>
      <c r="V275" s="212"/>
      <c r="W275" s="212"/>
      <c r="X275" s="211"/>
      <c r="Y275" s="211"/>
      <c r="Z275" s="211"/>
      <c r="AA275" s="211"/>
      <c r="AB275" s="219"/>
      <c r="AC275" s="211"/>
      <c r="AD275" s="211"/>
      <c r="AE275" s="211"/>
      <c r="AF275" s="212"/>
      <c r="AG275" s="212"/>
    </row>
    <row r="276" spans="1:33" s="213" customFormat="1" ht="15.75" customHeight="1" x14ac:dyDescent="0.2">
      <c r="A276" s="203"/>
      <c r="B276" s="203"/>
      <c r="C276" s="203"/>
      <c r="D276" s="211"/>
      <c r="E276" s="211"/>
      <c r="F276" s="214"/>
      <c r="G276" s="215"/>
      <c r="H276" s="215"/>
      <c r="I276" s="215"/>
      <c r="J276" s="216"/>
      <c r="K276" s="215"/>
      <c r="L276" s="217"/>
      <c r="M276" s="218"/>
      <c r="N276" s="215"/>
      <c r="O276" s="212"/>
      <c r="P276" s="212"/>
      <c r="Q276" s="212"/>
      <c r="R276" s="211"/>
      <c r="S276" s="212"/>
      <c r="T276" s="212"/>
      <c r="U276" s="211"/>
      <c r="V276" s="212"/>
      <c r="W276" s="212"/>
      <c r="X276" s="211"/>
      <c r="Y276" s="211"/>
      <c r="Z276" s="211"/>
      <c r="AA276" s="211"/>
      <c r="AB276" s="219"/>
      <c r="AC276" s="211"/>
      <c r="AD276" s="211"/>
      <c r="AE276" s="211"/>
      <c r="AF276" s="212"/>
      <c r="AG276" s="212">
        <f>T273-W273</f>
        <v>995650.07000000018</v>
      </c>
    </row>
    <row r="277" spans="1:33" s="213" customFormat="1" ht="15.75" customHeight="1" x14ac:dyDescent="0.2">
      <c r="A277" s="203"/>
      <c r="B277" s="203"/>
      <c r="C277" s="203"/>
      <c r="D277" s="211"/>
      <c r="E277" s="211"/>
      <c r="F277" s="214"/>
      <c r="G277" s="215"/>
      <c r="H277" s="215"/>
      <c r="I277" s="215"/>
      <c r="J277" s="216"/>
      <c r="K277" s="215"/>
      <c r="L277" s="217"/>
      <c r="M277" s="218"/>
      <c r="N277" s="215"/>
      <c r="O277" s="212"/>
      <c r="P277" s="212"/>
      <c r="Q277" s="212"/>
      <c r="R277" s="211"/>
      <c r="S277" s="212"/>
      <c r="T277" s="212"/>
      <c r="U277" s="211"/>
      <c r="V277" s="212"/>
      <c r="W277" s="212"/>
      <c r="X277" s="211"/>
      <c r="Y277" s="211"/>
      <c r="Z277" s="211"/>
      <c r="AA277" s="211"/>
      <c r="AB277" s="219"/>
      <c r="AC277" s="211"/>
      <c r="AD277" s="211"/>
      <c r="AE277" s="211"/>
      <c r="AF277" s="212"/>
      <c r="AG277" s="212"/>
    </row>
    <row r="278" spans="1:33" s="213" customFormat="1" ht="15.75" customHeight="1" x14ac:dyDescent="0.2">
      <c r="A278" s="203"/>
      <c r="B278" s="203"/>
      <c r="C278" s="203"/>
      <c r="D278" s="211"/>
      <c r="E278" s="211"/>
      <c r="F278" s="214"/>
      <c r="G278" s="215"/>
      <c r="H278" s="215"/>
      <c r="I278" s="215"/>
      <c r="J278" s="216"/>
      <c r="K278" s="215"/>
      <c r="L278" s="217"/>
      <c r="M278" s="218"/>
      <c r="N278" s="215"/>
      <c r="O278" s="212"/>
      <c r="P278" s="212"/>
      <c r="Q278" s="212"/>
      <c r="R278" s="211"/>
      <c r="S278" s="212"/>
      <c r="T278" s="220" t="s">
        <v>566</v>
      </c>
      <c r="U278" s="220"/>
      <c r="V278" s="220"/>
      <c r="W278" s="220"/>
      <c r="X278" s="221"/>
      <c r="Y278" s="222"/>
      <c r="Z278" s="222"/>
      <c r="AA278" s="222"/>
      <c r="AB278" s="220" t="s">
        <v>567</v>
      </c>
      <c r="AC278" s="223"/>
      <c r="AD278" s="224"/>
      <c r="AE278" s="225"/>
      <c r="AF278" s="224"/>
      <c r="AG278" s="226"/>
    </row>
    <row r="279" spans="1:33" s="213" customFormat="1" ht="15.75" customHeight="1" x14ac:dyDescent="0.2">
      <c r="A279" s="203"/>
      <c r="B279" s="203"/>
      <c r="C279" s="203"/>
      <c r="D279" s="211"/>
      <c r="E279" s="211"/>
      <c r="F279" s="214"/>
      <c r="G279" s="215"/>
      <c r="H279" s="215"/>
      <c r="I279" s="215"/>
      <c r="J279" s="216"/>
      <c r="K279" s="215"/>
      <c r="L279" s="217"/>
      <c r="M279" s="218"/>
      <c r="N279" s="215"/>
      <c r="O279" s="212"/>
      <c r="P279" s="212"/>
      <c r="Q279" s="212"/>
      <c r="R279" s="211"/>
      <c r="S279" s="212"/>
      <c r="T279" s="220"/>
      <c r="U279" s="220"/>
      <c r="V279" s="220"/>
      <c r="W279" s="220"/>
      <c r="X279" s="221"/>
      <c r="Y279" s="222"/>
      <c r="Z279" s="222"/>
      <c r="AA279" s="222"/>
      <c r="AB279" s="220"/>
      <c r="AC279" s="224"/>
      <c r="AD279" s="224"/>
      <c r="AE279" s="225"/>
      <c r="AF279" s="224"/>
      <c r="AG279" s="224"/>
    </row>
    <row r="280" spans="1:33" s="213" customFormat="1" ht="15.75" customHeight="1" x14ac:dyDescent="0.2">
      <c r="A280" s="203"/>
      <c r="B280" s="203"/>
      <c r="C280" s="203"/>
      <c r="D280" s="211"/>
      <c r="E280" s="211"/>
      <c r="F280" s="214"/>
      <c r="G280" s="215"/>
      <c r="H280" s="215"/>
      <c r="I280" s="215"/>
      <c r="J280" s="216"/>
      <c r="K280" s="215"/>
      <c r="L280" s="217"/>
      <c r="M280" s="218"/>
      <c r="N280" s="215"/>
      <c r="O280" s="212"/>
      <c r="P280" s="212"/>
      <c r="Q280" s="212"/>
      <c r="R280" s="211"/>
      <c r="S280" s="212"/>
      <c r="T280" s="220"/>
      <c r="U280" s="220"/>
      <c r="V280" s="220"/>
      <c r="W280" s="220"/>
      <c r="X280" s="221"/>
      <c r="Y280" s="222"/>
      <c r="Z280" s="222"/>
      <c r="AA280" s="222"/>
      <c r="AB280" s="220"/>
      <c r="AC280" s="224"/>
      <c r="AD280" s="224"/>
      <c r="AE280" s="225"/>
      <c r="AF280" s="224"/>
      <c r="AG280" s="224"/>
    </row>
    <row r="281" spans="1:33" s="213" customFormat="1" ht="15.75" customHeight="1" x14ac:dyDescent="0.2">
      <c r="A281" s="203"/>
      <c r="B281" s="203"/>
      <c r="C281" s="203"/>
      <c r="D281" s="211"/>
      <c r="E281" s="211"/>
      <c r="F281" s="214"/>
      <c r="G281" s="215"/>
      <c r="H281" s="215"/>
      <c r="I281" s="215"/>
      <c r="J281" s="216"/>
      <c r="K281" s="215"/>
      <c r="L281" s="217"/>
      <c r="M281" s="218"/>
      <c r="N281" s="215"/>
      <c r="O281" s="212"/>
      <c r="P281" s="212"/>
      <c r="Q281" s="212"/>
      <c r="R281" s="211"/>
      <c r="S281" s="212"/>
      <c r="T281" s="224"/>
      <c r="U281" s="224"/>
      <c r="V281" s="224"/>
      <c r="W281" s="227"/>
      <c r="X281" s="220" t="s">
        <v>569</v>
      </c>
      <c r="Y281" s="220"/>
      <c r="Z281" s="220"/>
      <c r="AA281" s="220"/>
      <c r="AB281" s="220"/>
      <c r="AC281" s="220"/>
      <c r="AD281" s="221"/>
      <c r="AE281" s="222"/>
      <c r="AF281" s="222"/>
      <c r="AG281" s="220" t="s">
        <v>570</v>
      </c>
    </row>
    <row r="282" spans="1:33" s="213" customFormat="1" ht="15.75" customHeight="1" x14ac:dyDescent="0.2">
      <c r="A282" s="203"/>
      <c r="B282" s="203"/>
      <c r="C282" s="203"/>
      <c r="D282" s="211"/>
      <c r="E282" s="211"/>
      <c r="F282" s="214"/>
      <c r="G282" s="215"/>
      <c r="H282" s="215"/>
      <c r="I282" s="215"/>
      <c r="J282" s="216"/>
      <c r="K282" s="215"/>
      <c r="L282" s="217"/>
      <c r="M282" s="218"/>
      <c r="N282" s="215"/>
      <c r="O282" s="212"/>
      <c r="P282" s="212"/>
      <c r="Q282" s="212"/>
      <c r="R282" s="211"/>
      <c r="S282" s="212"/>
      <c r="T282" s="224"/>
      <c r="U282" s="224"/>
      <c r="V282" s="224"/>
      <c r="W282" s="227"/>
      <c r="X282" s="220" t="s">
        <v>571</v>
      </c>
      <c r="Y282" s="220"/>
      <c r="Z282" s="220"/>
      <c r="AA282" s="220"/>
      <c r="AB282" s="220"/>
      <c r="AC282" s="220"/>
      <c r="AD282" s="221"/>
      <c r="AE282" s="222"/>
      <c r="AF282" s="222"/>
      <c r="AG282" s="220" t="s">
        <v>572</v>
      </c>
    </row>
    <row r="283" spans="1:33" s="213" customFormat="1" ht="15.75" customHeight="1" x14ac:dyDescent="0.2">
      <c r="A283" s="203"/>
      <c r="B283" s="203"/>
      <c r="C283" s="203"/>
      <c r="D283" s="211"/>
      <c r="E283" s="211"/>
      <c r="F283" s="214"/>
      <c r="G283" s="215"/>
      <c r="H283" s="215"/>
      <c r="I283" s="215"/>
      <c r="J283" s="216"/>
      <c r="K283" s="215"/>
      <c r="L283" s="217"/>
      <c r="M283" s="218"/>
      <c r="N283" s="215"/>
      <c r="O283" s="212"/>
      <c r="P283" s="212"/>
      <c r="Q283" s="212"/>
      <c r="R283" s="211"/>
      <c r="S283" s="212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8"/>
    </row>
    <row r="284" spans="1:33" s="213" customFormat="1" ht="15.75" customHeight="1" x14ac:dyDescent="0.2">
      <c r="A284" s="203"/>
      <c r="B284" s="203"/>
      <c r="C284" s="203"/>
      <c r="D284" s="211"/>
      <c r="E284" s="211"/>
      <c r="F284" s="214"/>
      <c r="G284" s="215"/>
      <c r="H284" s="215"/>
      <c r="I284" s="215"/>
      <c r="J284" s="216"/>
      <c r="K284" s="215"/>
      <c r="L284" s="217"/>
      <c r="M284" s="218"/>
      <c r="N284" s="215"/>
      <c r="O284" s="212"/>
      <c r="P284" s="212"/>
      <c r="Q284" s="212"/>
      <c r="R284" s="211"/>
      <c r="S284" s="212"/>
      <c r="T284" s="212"/>
      <c r="U284" s="211"/>
      <c r="V284" s="212"/>
      <c r="W284" s="212"/>
      <c r="X284" s="211"/>
      <c r="Y284" s="211"/>
      <c r="Z284" s="211"/>
      <c r="AA284" s="211"/>
      <c r="AB284" s="219"/>
      <c r="AC284" s="211"/>
      <c r="AD284" s="211"/>
      <c r="AE284" s="211"/>
      <c r="AF284" s="212"/>
      <c r="AG284" s="212"/>
    </row>
    <row r="285" spans="1:33" s="213" customFormat="1" ht="15.75" customHeight="1" x14ac:dyDescent="0.2">
      <c r="A285" s="203"/>
      <c r="B285" s="203"/>
      <c r="C285" s="203"/>
      <c r="D285" s="211"/>
      <c r="E285" s="211"/>
      <c r="F285" s="214"/>
      <c r="G285" s="215"/>
      <c r="H285" s="215"/>
      <c r="I285" s="215"/>
      <c r="J285" s="216"/>
      <c r="K285" s="215"/>
      <c r="L285" s="217"/>
      <c r="M285" s="218"/>
      <c r="N285" s="215"/>
      <c r="O285" s="212"/>
      <c r="P285" s="212"/>
      <c r="Q285" s="212"/>
      <c r="R285" s="211"/>
      <c r="S285" s="212"/>
      <c r="T285" s="212"/>
      <c r="U285" s="211"/>
      <c r="V285" s="212"/>
      <c r="W285" s="212"/>
      <c r="X285" s="211"/>
      <c r="Y285" s="211"/>
      <c r="Z285" s="211"/>
      <c r="AA285" s="211"/>
      <c r="AB285" s="219"/>
      <c r="AC285" s="211"/>
      <c r="AD285" s="211"/>
      <c r="AE285" s="211"/>
      <c r="AF285" s="212"/>
      <c r="AG285" s="212"/>
    </row>
    <row r="286" spans="1:33" s="213" customFormat="1" ht="15.75" customHeight="1" x14ac:dyDescent="0.2">
      <c r="A286" s="203"/>
      <c r="B286" s="203"/>
      <c r="C286" s="203"/>
      <c r="D286" s="211"/>
      <c r="E286" s="211"/>
      <c r="F286" s="214"/>
      <c r="G286" s="215"/>
      <c r="H286" s="215"/>
      <c r="I286" s="215"/>
      <c r="J286" s="216"/>
      <c r="K286" s="215"/>
      <c r="L286" s="217"/>
      <c r="M286" s="218"/>
      <c r="N286" s="215"/>
      <c r="O286" s="212"/>
      <c r="P286" s="212"/>
      <c r="Q286" s="212"/>
      <c r="R286" s="211"/>
      <c r="S286" s="212"/>
      <c r="T286" s="212"/>
      <c r="U286" s="211"/>
      <c r="V286" s="212"/>
      <c r="W286" s="212"/>
      <c r="X286" s="211"/>
      <c r="Y286" s="211"/>
      <c r="Z286" s="211"/>
      <c r="AA286" s="211"/>
      <c r="AB286" s="219"/>
      <c r="AC286" s="211"/>
      <c r="AD286" s="211"/>
      <c r="AE286" s="211"/>
      <c r="AF286" s="212"/>
      <c r="AG286" s="212"/>
    </row>
    <row r="287" spans="1:33" s="213" customFormat="1" ht="15.75" customHeight="1" x14ac:dyDescent="0.2">
      <c r="A287" s="203"/>
      <c r="B287" s="203"/>
      <c r="C287" s="203"/>
      <c r="D287" s="211"/>
      <c r="E287" s="211"/>
      <c r="F287" s="214"/>
      <c r="G287" s="215"/>
      <c r="H287" s="215"/>
      <c r="I287" s="215"/>
      <c r="J287" s="216"/>
      <c r="K287" s="215"/>
      <c r="L287" s="217"/>
      <c r="M287" s="218"/>
      <c r="N287" s="215"/>
      <c r="O287" s="212"/>
      <c r="P287" s="212"/>
      <c r="Q287" s="212"/>
      <c r="R287" s="211"/>
      <c r="S287" s="212"/>
      <c r="T287" s="212"/>
      <c r="U287" s="211"/>
      <c r="V287" s="212"/>
      <c r="W287" s="212"/>
      <c r="X287" s="211"/>
      <c r="Y287" s="211"/>
      <c r="Z287" s="211"/>
      <c r="AA287" s="211"/>
      <c r="AB287" s="219"/>
      <c r="AC287" s="211"/>
      <c r="AD287" s="211"/>
      <c r="AE287" s="211"/>
      <c r="AF287" s="212"/>
      <c r="AG287" s="212"/>
    </row>
    <row r="288" spans="1:33" s="213" customFormat="1" ht="15.75" customHeight="1" x14ac:dyDescent="0.2">
      <c r="A288" s="203"/>
      <c r="B288" s="203"/>
      <c r="C288" s="203"/>
      <c r="D288" s="211"/>
      <c r="E288" s="211"/>
      <c r="F288" s="214"/>
      <c r="G288" s="215"/>
      <c r="H288" s="215"/>
      <c r="I288" s="215"/>
      <c r="J288" s="216"/>
      <c r="K288" s="215"/>
      <c r="L288" s="217"/>
      <c r="M288" s="218"/>
      <c r="N288" s="215"/>
      <c r="O288" s="212"/>
      <c r="P288" s="212"/>
      <c r="Q288" s="212"/>
      <c r="R288" s="211"/>
      <c r="S288" s="212"/>
      <c r="T288" s="212"/>
      <c r="U288" s="211"/>
      <c r="V288" s="212"/>
      <c r="W288" s="212"/>
      <c r="X288" s="211"/>
      <c r="Y288" s="211"/>
      <c r="Z288" s="211"/>
      <c r="AA288" s="211"/>
      <c r="AB288" s="219"/>
      <c r="AC288" s="211"/>
      <c r="AD288" s="211"/>
      <c r="AE288" s="211"/>
      <c r="AF288" s="212"/>
      <c r="AG288" s="212"/>
    </row>
    <row r="289" spans="1:33" s="213" customFormat="1" ht="15.75" customHeight="1" x14ac:dyDescent="0.2">
      <c r="A289" s="203"/>
      <c r="B289" s="203"/>
      <c r="C289" s="203"/>
      <c r="D289" s="211"/>
      <c r="E289" s="211"/>
      <c r="F289" s="214"/>
      <c r="G289" s="215"/>
      <c r="H289" s="215"/>
      <c r="I289" s="215"/>
      <c r="J289" s="216"/>
      <c r="K289" s="215"/>
      <c r="L289" s="217"/>
      <c r="M289" s="218"/>
      <c r="N289" s="215"/>
      <c r="O289" s="212"/>
      <c r="P289" s="212"/>
      <c r="Q289" s="212"/>
      <c r="R289" s="211"/>
      <c r="S289" s="212"/>
      <c r="T289" s="212"/>
      <c r="U289" s="211"/>
      <c r="V289" s="212"/>
      <c r="W289" s="212"/>
      <c r="X289" s="211"/>
      <c r="Y289" s="211"/>
      <c r="Z289" s="211"/>
      <c r="AA289" s="211"/>
      <c r="AB289" s="219"/>
      <c r="AC289" s="211"/>
      <c r="AD289" s="211"/>
      <c r="AE289" s="211"/>
      <c r="AF289" s="212"/>
      <c r="AG289" s="212"/>
    </row>
    <row r="290" spans="1:33" s="213" customFormat="1" ht="15.75" customHeight="1" x14ac:dyDescent="0.2">
      <c r="A290" s="203"/>
      <c r="B290" s="203"/>
      <c r="C290" s="203"/>
      <c r="D290" s="211"/>
      <c r="E290" s="211"/>
      <c r="F290" s="214"/>
      <c r="G290" s="215"/>
      <c r="H290" s="215"/>
      <c r="I290" s="215"/>
      <c r="J290" s="216"/>
      <c r="K290" s="215"/>
      <c r="L290" s="217"/>
      <c r="M290" s="218"/>
      <c r="N290" s="215"/>
      <c r="O290" s="212"/>
      <c r="P290" s="212"/>
      <c r="Q290" s="212"/>
      <c r="R290" s="211"/>
      <c r="S290" s="212"/>
      <c r="T290" s="212"/>
      <c r="U290" s="211"/>
      <c r="V290" s="212"/>
      <c r="W290" s="212"/>
      <c r="X290" s="211"/>
      <c r="Y290" s="211"/>
      <c r="Z290" s="211"/>
      <c r="AA290" s="211"/>
      <c r="AB290" s="219"/>
      <c r="AC290" s="211"/>
      <c r="AD290" s="211"/>
      <c r="AE290" s="211"/>
      <c r="AF290" s="212"/>
      <c r="AG290" s="212"/>
    </row>
    <row r="291" spans="1:33" s="213" customFormat="1" ht="15.75" customHeight="1" x14ac:dyDescent="0.2">
      <c r="A291" s="203"/>
      <c r="B291" s="203"/>
      <c r="C291" s="203"/>
      <c r="D291" s="211"/>
      <c r="E291" s="211"/>
      <c r="F291" s="214"/>
      <c r="G291" s="215"/>
      <c r="H291" s="215"/>
      <c r="I291" s="215"/>
      <c r="J291" s="216"/>
      <c r="K291" s="215"/>
      <c r="L291" s="217"/>
      <c r="M291" s="218"/>
      <c r="N291" s="215"/>
      <c r="O291" s="212"/>
      <c r="P291" s="212"/>
      <c r="Q291" s="212"/>
      <c r="R291" s="211"/>
      <c r="S291" s="212"/>
      <c r="T291" s="212"/>
      <c r="U291" s="211"/>
      <c r="V291" s="212"/>
      <c r="W291" s="212"/>
      <c r="X291" s="211"/>
      <c r="Y291" s="211"/>
      <c r="Z291" s="211"/>
      <c r="AA291" s="211"/>
      <c r="AB291" s="219"/>
      <c r="AC291" s="211"/>
      <c r="AD291" s="211"/>
      <c r="AE291" s="211"/>
      <c r="AF291" s="212"/>
      <c r="AG291" s="212"/>
    </row>
    <row r="292" spans="1:33" s="213" customFormat="1" ht="15.75" customHeight="1" x14ac:dyDescent="0.2">
      <c r="A292" s="203"/>
      <c r="B292" s="203"/>
      <c r="C292" s="203"/>
      <c r="D292" s="211"/>
      <c r="E292" s="211"/>
      <c r="F292" s="214"/>
      <c r="G292" s="215"/>
      <c r="H292" s="215"/>
      <c r="I292" s="215"/>
      <c r="J292" s="216"/>
      <c r="K292" s="215"/>
      <c r="L292" s="217"/>
      <c r="M292" s="218"/>
      <c r="N292" s="215"/>
      <c r="O292" s="212"/>
      <c r="P292" s="212"/>
      <c r="Q292" s="212"/>
      <c r="R292" s="211"/>
      <c r="S292" s="212"/>
      <c r="T292" s="212"/>
      <c r="U292" s="211"/>
      <c r="V292" s="212"/>
      <c r="W292" s="212"/>
      <c r="X292" s="211"/>
      <c r="Y292" s="211"/>
      <c r="Z292" s="211"/>
      <c r="AA292" s="211"/>
      <c r="AB292" s="219"/>
      <c r="AC292" s="211"/>
      <c r="AD292" s="211"/>
      <c r="AE292" s="211"/>
      <c r="AF292" s="212"/>
      <c r="AG292" s="212"/>
    </row>
    <row r="293" spans="1:33" s="213" customFormat="1" ht="15.75" customHeight="1" x14ac:dyDescent="0.2">
      <c r="A293" s="203"/>
      <c r="B293" s="203"/>
      <c r="C293" s="203"/>
      <c r="D293" s="211"/>
      <c r="E293" s="211"/>
      <c r="F293" s="214"/>
      <c r="G293" s="215"/>
      <c r="H293" s="215"/>
      <c r="I293" s="215"/>
      <c r="J293" s="216"/>
      <c r="K293" s="215"/>
      <c r="L293" s="217"/>
      <c r="M293" s="218"/>
      <c r="N293" s="215"/>
      <c r="O293" s="212"/>
      <c r="P293" s="212"/>
      <c r="Q293" s="212"/>
      <c r="R293" s="211"/>
      <c r="S293" s="212"/>
      <c r="T293" s="212"/>
      <c r="U293" s="211"/>
      <c r="V293" s="212"/>
      <c r="W293" s="212"/>
      <c r="X293" s="211"/>
      <c r="Y293" s="211"/>
      <c r="Z293" s="211"/>
      <c r="AA293" s="211"/>
      <c r="AB293" s="219"/>
      <c r="AC293" s="211"/>
      <c r="AD293" s="211"/>
      <c r="AE293" s="211"/>
      <c r="AF293" s="212"/>
      <c r="AG293" s="212"/>
    </row>
    <row r="294" spans="1:33" s="213" customFormat="1" ht="15.75" customHeight="1" x14ac:dyDescent="0.2">
      <c r="A294" s="203"/>
      <c r="B294" s="203"/>
      <c r="C294" s="203"/>
      <c r="D294" s="211"/>
      <c r="E294" s="211"/>
      <c r="F294" s="214"/>
      <c r="G294" s="215"/>
      <c r="H294" s="215"/>
      <c r="I294" s="215"/>
      <c r="J294" s="216"/>
      <c r="K294" s="215"/>
      <c r="L294" s="217"/>
      <c r="M294" s="218"/>
      <c r="N294" s="215"/>
      <c r="O294" s="212"/>
      <c r="P294" s="212"/>
      <c r="Q294" s="212"/>
      <c r="R294" s="211"/>
      <c r="S294" s="212"/>
      <c r="T294" s="212"/>
      <c r="U294" s="211"/>
      <c r="V294" s="212"/>
      <c r="W294" s="212"/>
      <c r="X294" s="211"/>
      <c r="Y294" s="211"/>
      <c r="Z294" s="211"/>
      <c r="AA294" s="211"/>
      <c r="AB294" s="219"/>
      <c r="AC294" s="211"/>
      <c r="AD294" s="211"/>
      <c r="AE294" s="211"/>
      <c r="AF294" s="212"/>
      <c r="AG294" s="212"/>
    </row>
    <row r="295" spans="1:33" s="213" customFormat="1" ht="15.75" customHeight="1" x14ac:dyDescent="0.2">
      <c r="A295" s="203"/>
      <c r="B295" s="203"/>
      <c r="C295" s="203"/>
      <c r="D295" s="211"/>
      <c r="E295" s="211"/>
      <c r="F295" s="214"/>
      <c r="G295" s="215"/>
      <c r="H295" s="215"/>
      <c r="I295" s="215"/>
      <c r="J295" s="216"/>
      <c r="K295" s="215"/>
      <c r="L295" s="217"/>
      <c r="M295" s="218"/>
      <c r="N295" s="215"/>
      <c r="O295" s="212"/>
      <c r="P295" s="212"/>
      <c r="Q295" s="212"/>
      <c r="R295" s="211"/>
      <c r="S295" s="212"/>
      <c r="T295" s="212"/>
      <c r="U295" s="211"/>
      <c r="V295" s="212"/>
      <c r="W295" s="212"/>
      <c r="X295" s="211"/>
      <c r="Y295" s="211"/>
      <c r="Z295" s="211"/>
      <c r="AA295" s="211"/>
      <c r="AB295" s="219"/>
      <c r="AC295" s="211"/>
      <c r="AD295" s="211"/>
      <c r="AE295" s="211"/>
      <c r="AF295" s="212"/>
      <c r="AG295" s="212"/>
    </row>
    <row r="296" spans="1:33" s="213" customFormat="1" ht="15.75" customHeight="1" x14ac:dyDescent="0.2">
      <c r="A296" s="203"/>
      <c r="B296" s="203"/>
      <c r="C296" s="203"/>
      <c r="D296" s="211"/>
      <c r="E296" s="211"/>
      <c r="F296" s="214"/>
      <c r="G296" s="215"/>
      <c r="H296" s="215"/>
      <c r="I296" s="215"/>
      <c r="J296" s="216"/>
      <c r="K296" s="215"/>
      <c r="L296" s="217"/>
      <c r="M296" s="218"/>
      <c r="N296" s="215"/>
      <c r="O296" s="212"/>
      <c r="P296" s="212"/>
      <c r="Q296" s="212"/>
      <c r="R296" s="211"/>
      <c r="S296" s="212"/>
      <c r="T296" s="212"/>
      <c r="U296" s="211"/>
      <c r="V296" s="212"/>
      <c r="W296" s="212"/>
      <c r="X296" s="211"/>
      <c r="Y296" s="211"/>
      <c r="Z296" s="211"/>
      <c r="AA296" s="211"/>
      <c r="AB296" s="219"/>
      <c r="AC296" s="211"/>
      <c r="AD296" s="211"/>
      <c r="AE296" s="211"/>
      <c r="AF296" s="212"/>
      <c r="AG296" s="212"/>
    </row>
    <row r="297" spans="1:33" s="213" customFormat="1" ht="15.75" customHeight="1" x14ac:dyDescent="0.2">
      <c r="A297" s="203"/>
      <c r="B297" s="203"/>
      <c r="C297" s="203"/>
      <c r="D297" s="211"/>
      <c r="E297" s="211"/>
      <c r="F297" s="214"/>
      <c r="G297" s="215"/>
      <c r="H297" s="215"/>
      <c r="I297" s="215"/>
      <c r="J297" s="216"/>
      <c r="K297" s="215"/>
      <c r="L297" s="217"/>
      <c r="M297" s="218"/>
      <c r="N297" s="215"/>
      <c r="O297" s="212"/>
      <c r="P297" s="212"/>
      <c r="Q297" s="212"/>
      <c r="R297" s="211"/>
      <c r="S297" s="212"/>
      <c r="T297" s="212"/>
      <c r="U297" s="211"/>
      <c r="V297" s="212"/>
      <c r="W297" s="212"/>
      <c r="X297" s="211"/>
      <c r="Y297" s="211"/>
      <c r="Z297" s="211"/>
      <c r="AA297" s="211"/>
      <c r="AB297" s="219"/>
      <c r="AC297" s="211"/>
      <c r="AD297" s="211"/>
      <c r="AE297" s="211"/>
      <c r="AF297" s="212"/>
      <c r="AG297" s="212"/>
    </row>
    <row r="298" spans="1:33" s="213" customFormat="1" ht="15.75" customHeight="1" x14ac:dyDescent="0.2">
      <c r="A298" s="203"/>
      <c r="B298" s="203"/>
      <c r="C298" s="203"/>
      <c r="D298" s="211"/>
      <c r="E298" s="211"/>
      <c r="F298" s="214"/>
      <c r="G298" s="215"/>
      <c r="H298" s="215"/>
      <c r="I298" s="215"/>
      <c r="J298" s="216"/>
      <c r="K298" s="215"/>
      <c r="L298" s="217"/>
      <c r="M298" s="218"/>
      <c r="N298" s="215"/>
      <c r="O298" s="212"/>
      <c r="P298" s="212"/>
      <c r="Q298" s="212"/>
      <c r="R298" s="211"/>
      <c r="S298" s="212"/>
      <c r="T298" s="212"/>
      <c r="U298" s="211"/>
      <c r="V298" s="212"/>
      <c r="W298" s="212"/>
      <c r="X298" s="211"/>
      <c r="Y298" s="211"/>
      <c r="Z298" s="211"/>
      <c r="AA298" s="211"/>
      <c r="AB298" s="219"/>
      <c r="AC298" s="211"/>
      <c r="AD298" s="211"/>
      <c r="AE298" s="211"/>
      <c r="AF298" s="212"/>
      <c r="AG298" s="212"/>
    </row>
    <row r="299" spans="1:33" s="213" customFormat="1" ht="15.75" customHeight="1" x14ac:dyDescent="0.2">
      <c r="A299" s="203"/>
      <c r="B299" s="203"/>
      <c r="C299" s="203"/>
      <c r="D299" s="211"/>
      <c r="E299" s="211"/>
      <c r="F299" s="214"/>
      <c r="G299" s="215"/>
      <c r="H299" s="215"/>
      <c r="I299" s="215"/>
      <c r="J299" s="216"/>
      <c r="K299" s="215"/>
      <c r="L299" s="217"/>
      <c r="M299" s="218"/>
      <c r="N299" s="215"/>
      <c r="O299" s="212"/>
      <c r="P299" s="212"/>
      <c r="Q299" s="212"/>
      <c r="R299" s="211"/>
      <c r="S299" s="212"/>
      <c r="T299" s="212"/>
      <c r="U299" s="211"/>
      <c r="V299" s="212"/>
      <c r="W299" s="212"/>
      <c r="X299" s="211"/>
      <c r="Y299" s="211"/>
      <c r="Z299" s="211"/>
      <c r="AA299" s="211"/>
      <c r="AB299" s="219"/>
      <c r="AC299" s="211"/>
      <c r="AD299" s="211"/>
      <c r="AE299" s="211"/>
      <c r="AF299" s="212"/>
      <c r="AG299" s="212"/>
    </row>
    <row r="300" spans="1:33" s="213" customFormat="1" ht="15.75" customHeight="1" x14ac:dyDescent="0.2">
      <c r="A300" s="203"/>
      <c r="B300" s="203"/>
      <c r="C300" s="203"/>
      <c r="D300" s="211"/>
      <c r="E300" s="211"/>
      <c r="F300" s="214"/>
      <c r="G300" s="215"/>
      <c r="H300" s="215"/>
      <c r="I300" s="215"/>
      <c r="J300" s="216"/>
      <c r="K300" s="215"/>
      <c r="L300" s="217"/>
      <c r="M300" s="218"/>
      <c r="N300" s="215"/>
      <c r="O300" s="212"/>
      <c r="P300" s="212"/>
      <c r="Q300" s="212"/>
      <c r="R300" s="211"/>
      <c r="S300" s="212"/>
      <c r="T300" s="212"/>
      <c r="U300" s="211"/>
      <c r="V300" s="212"/>
      <c r="W300" s="212"/>
      <c r="X300" s="211"/>
      <c r="Y300" s="211"/>
      <c r="Z300" s="211"/>
      <c r="AA300" s="211"/>
      <c r="AB300" s="219"/>
      <c r="AC300" s="211"/>
      <c r="AD300" s="211"/>
      <c r="AE300" s="211"/>
      <c r="AF300" s="212"/>
      <c r="AG300" s="212"/>
    </row>
    <row r="301" spans="1:33" s="213" customFormat="1" ht="15.75" customHeight="1" x14ac:dyDescent="0.2">
      <c r="A301" s="203"/>
      <c r="B301" s="203"/>
      <c r="C301" s="203"/>
      <c r="D301" s="211"/>
      <c r="E301" s="211"/>
      <c r="F301" s="214"/>
      <c r="G301" s="215"/>
      <c r="H301" s="215"/>
      <c r="I301" s="215"/>
      <c r="J301" s="216"/>
      <c r="K301" s="215"/>
      <c r="L301" s="217"/>
      <c r="M301" s="218"/>
      <c r="N301" s="215"/>
      <c r="O301" s="212"/>
      <c r="P301" s="212"/>
      <c r="Q301" s="212"/>
      <c r="R301" s="211"/>
      <c r="S301" s="212"/>
      <c r="T301" s="212"/>
      <c r="U301" s="211"/>
      <c r="V301" s="212"/>
      <c r="W301" s="212"/>
      <c r="X301" s="211"/>
      <c r="Y301" s="211"/>
      <c r="Z301" s="211"/>
      <c r="AA301" s="211"/>
      <c r="AB301" s="219"/>
      <c r="AC301" s="211"/>
      <c r="AD301" s="211"/>
      <c r="AE301" s="211"/>
      <c r="AF301" s="212"/>
      <c r="AG301" s="212"/>
    </row>
    <row r="302" spans="1:33" s="213" customFormat="1" ht="15.75" customHeight="1" x14ac:dyDescent="0.2">
      <c r="A302" s="203"/>
      <c r="B302" s="203"/>
      <c r="C302" s="203"/>
      <c r="D302" s="211"/>
      <c r="E302" s="211"/>
      <c r="F302" s="214"/>
      <c r="G302" s="215"/>
      <c r="H302" s="215"/>
      <c r="I302" s="215"/>
      <c r="J302" s="216"/>
      <c r="K302" s="215"/>
      <c r="L302" s="217"/>
      <c r="M302" s="218"/>
      <c r="N302" s="215"/>
      <c r="O302" s="212"/>
      <c r="P302" s="212"/>
      <c r="Q302" s="212"/>
      <c r="R302" s="211"/>
      <c r="S302" s="212"/>
      <c r="T302" s="212"/>
      <c r="U302" s="211"/>
      <c r="V302" s="212"/>
      <c r="W302" s="212"/>
      <c r="X302" s="211"/>
      <c r="Y302" s="211"/>
      <c r="Z302" s="211"/>
      <c r="AA302" s="211"/>
      <c r="AB302" s="219"/>
      <c r="AC302" s="211"/>
      <c r="AD302" s="211"/>
      <c r="AE302" s="211"/>
      <c r="AF302" s="212"/>
      <c r="AG302" s="212"/>
    </row>
    <row r="303" spans="1:33" s="213" customFormat="1" ht="15.75" customHeight="1" x14ac:dyDescent="0.2">
      <c r="A303" s="203"/>
      <c r="B303" s="203"/>
      <c r="C303" s="203"/>
      <c r="D303" s="211"/>
      <c r="E303" s="211"/>
      <c r="F303" s="214"/>
      <c r="G303" s="215"/>
      <c r="H303" s="215"/>
      <c r="I303" s="215"/>
      <c r="J303" s="216"/>
      <c r="K303" s="215"/>
      <c r="L303" s="217"/>
      <c r="M303" s="218"/>
      <c r="N303" s="215"/>
      <c r="O303" s="212"/>
      <c r="P303" s="212"/>
      <c r="Q303" s="212"/>
      <c r="R303" s="211"/>
      <c r="S303" s="212"/>
      <c r="T303" s="212"/>
      <c r="U303" s="211"/>
      <c r="V303" s="212"/>
      <c r="W303" s="212"/>
      <c r="X303" s="211"/>
      <c r="Y303" s="211"/>
      <c r="Z303" s="211"/>
      <c r="AA303" s="211"/>
      <c r="AB303" s="219"/>
      <c r="AC303" s="211"/>
      <c r="AD303" s="211"/>
      <c r="AE303" s="211"/>
      <c r="AF303" s="212"/>
      <c r="AG303" s="212"/>
    </row>
    <row r="304" spans="1:33" s="213" customFormat="1" ht="15.75" customHeight="1" x14ac:dyDescent="0.2">
      <c r="A304" s="203"/>
      <c r="B304" s="203"/>
      <c r="C304" s="203"/>
      <c r="D304" s="211"/>
      <c r="E304" s="211"/>
      <c r="F304" s="214"/>
      <c r="G304" s="215"/>
      <c r="H304" s="215"/>
      <c r="I304" s="215"/>
      <c r="J304" s="216"/>
      <c r="K304" s="215"/>
      <c r="L304" s="217"/>
      <c r="M304" s="218"/>
      <c r="N304" s="215"/>
      <c r="O304" s="212"/>
      <c r="P304" s="212"/>
      <c r="Q304" s="212"/>
      <c r="R304" s="211"/>
      <c r="S304" s="212"/>
      <c r="T304" s="212"/>
      <c r="U304" s="211"/>
      <c r="V304" s="212"/>
      <c r="W304" s="212"/>
      <c r="X304" s="211"/>
      <c r="Y304" s="211"/>
      <c r="Z304" s="211"/>
      <c r="AA304" s="211"/>
      <c r="AB304" s="219"/>
      <c r="AC304" s="211"/>
      <c r="AD304" s="211"/>
      <c r="AE304" s="211"/>
      <c r="AF304" s="212"/>
      <c r="AG304" s="212"/>
    </row>
    <row r="305" spans="1:33" s="213" customFormat="1" ht="15.75" customHeight="1" x14ac:dyDescent="0.2">
      <c r="A305" s="203"/>
      <c r="B305" s="203"/>
      <c r="C305" s="203"/>
      <c r="D305" s="211"/>
      <c r="E305" s="211"/>
      <c r="F305" s="214"/>
      <c r="G305" s="215"/>
      <c r="H305" s="215"/>
      <c r="I305" s="215"/>
      <c r="J305" s="216"/>
      <c r="K305" s="215"/>
      <c r="L305" s="217"/>
      <c r="M305" s="218"/>
      <c r="N305" s="215"/>
      <c r="O305" s="212"/>
      <c r="P305" s="212"/>
      <c r="Q305" s="212"/>
      <c r="R305" s="211"/>
      <c r="S305" s="212"/>
      <c r="T305" s="212"/>
      <c r="U305" s="211"/>
      <c r="V305" s="212"/>
      <c r="W305" s="212"/>
      <c r="X305" s="211"/>
      <c r="Y305" s="211"/>
      <c r="Z305" s="211"/>
      <c r="AA305" s="211"/>
      <c r="AB305" s="219"/>
      <c r="AC305" s="211"/>
      <c r="AD305" s="211"/>
      <c r="AE305" s="211"/>
      <c r="AF305" s="212"/>
      <c r="AG305" s="212"/>
    </row>
    <row r="306" spans="1:33" s="213" customFormat="1" ht="15.75" customHeight="1" x14ac:dyDescent="0.2">
      <c r="A306" s="203"/>
      <c r="B306" s="203"/>
      <c r="C306" s="203"/>
      <c r="D306" s="211"/>
      <c r="E306" s="211"/>
      <c r="F306" s="214"/>
      <c r="G306" s="215"/>
      <c r="H306" s="215"/>
      <c r="I306" s="215"/>
      <c r="J306" s="216"/>
      <c r="K306" s="215"/>
      <c r="L306" s="217"/>
      <c r="M306" s="218"/>
      <c r="N306" s="215"/>
      <c r="O306" s="212"/>
      <c r="P306" s="212"/>
      <c r="Q306" s="212"/>
      <c r="R306" s="211"/>
      <c r="S306" s="212"/>
      <c r="T306" s="212"/>
      <c r="U306" s="211"/>
      <c r="V306" s="212"/>
      <c r="W306" s="212"/>
      <c r="X306" s="211"/>
      <c r="Y306" s="211"/>
      <c r="Z306" s="211"/>
      <c r="AA306" s="211"/>
      <c r="AB306" s="219"/>
      <c r="AC306" s="211"/>
      <c r="AD306" s="211"/>
      <c r="AE306" s="211"/>
      <c r="AF306" s="212"/>
      <c r="AG306" s="212"/>
    </row>
    <row r="307" spans="1:33" s="213" customFormat="1" ht="15.75" customHeight="1" x14ac:dyDescent="0.2">
      <c r="A307" s="203"/>
      <c r="B307" s="203"/>
      <c r="C307" s="203"/>
      <c r="D307" s="211"/>
      <c r="E307" s="211"/>
      <c r="F307" s="214"/>
      <c r="G307" s="215"/>
      <c r="H307" s="215"/>
      <c r="I307" s="215"/>
      <c r="J307" s="216"/>
      <c r="K307" s="215"/>
      <c r="L307" s="217"/>
      <c r="M307" s="218"/>
      <c r="N307" s="215"/>
      <c r="O307" s="212"/>
      <c r="P307" s="212"/>
      <c r="Q307" s="212"/>
      <c r="R307" s="211"/>
      <c r="S307" s="212"/>
      <c r="T307" s="212"/>
      <c r="U307" s="211"/>
      <c r="V307" s="212"/>
      <c r="W307" s="212"/>
      <c r="X307" s="211"/>
      <c r="Y307" s="211"/>
      <c r="Z307" s="211"/>
      <c r="AA307" s="211"/>
      <c r="AB307" s="219"/>
      <c r="AC307" s="211"/>
      <c r="AD307" s="211"/>
      <c r="AE307" s="211"/>
      <c r="AF307" s="212"/>
      <c r="AG307" s="212"/>
    </row>
    <row r="308" spans="1:33" s="213" customFormat="1" ht="15.75" customHeight="1" x14ac:dyDescent="0.2">
      <c r="A308" s="203"/>
      <c r="B308" s="203"/>
      <c r="C308" s="203"/>
      <c r="D308" s="211"/>
      <c r="E308" s="211"/>
      <c r="F308" s="214"/>
      <c r="G308" s="215"/>
      <c r="H308" s="215"/>
      <c r="I308" s="215"/>
      <c r="J308" s="216"/>
      <c r="K308" s="215"/>
      <c r="L308" s="217"/>
      <c r="M308" s="218"/>
      <c r="N308" s="215"/>
      <c r="O308" s="212"/>
      <c r="P308" s="212"/>
      <c r="Q308" s="212"/>
      <c r="R308" s="211"/>
      <c r="S308" s="212"/>
      <c r="T308" s="212"/>
      <c r="U308" s="211"/>
      <c r="V308" s="212"/>
      <c r="W308" s="212"/>
      <c r="X308" s="211"/>
      <c r="Y308" s="211"/>
      <c r="Z308" s="211"/>
      <c r="AA308" s="211"/>
      <c r="AB308" s="219"/>
      <c r="AC308" s="211"/>
      <c r="AD308" s="211"/>
      <c r="AE308" s="211"/>
      <c r="AF308" s="212"/>
      <c r="AG308" s="212"/>
    </row>
    <row r="309" spans="1:33" s="213" customFormat="1" ht="15.75" customHeight="1" x14ac:dyDescent="0.2">
      <c r="A309" s="203"/>
      <c r="B309" s="203"/>
      <c r="C309" s="203"/>
      <c r="D309" s="211"/>
      <c r="E309" s="211"/>
      <c r="F309" s="214"/>
      <c r="G309" s="215"/>
      <c r="H309" s="215"/>
      <c r="I309" s="215"/>
      <c r="J309" s="216"/>
      <c r="K309" s="215"/>
      <c r="L309" s="217"/>
      <c r="M309" s="218"/>
      <c r="N309" s="215"/>
      <c r="O309" s="212"/>
      <c r="P309" s="212"/>
      <c r="Q309" s="212"/>
      <c r="R309" s="211"/>
      <c r="S309" s="212"/>
      <c r="T309" s="212"/>
      <c r="U309" s="211"/>
      <c r="V309" s="212"/>
      <c r="W309" s="212"/>
      <c r="X309" s="211"/>
      <c r="Y309" s="211"/>
      <c r="Z309" s="211"/>
      <c r="AA309" s="211"/>
      <c r="AB309" s="219"/>
      <c r="AC309" s="211"/>
      <c r="AD309" s="211"/>
      <c r="AE309" s="211"/>
      <c r="AF309" s="212"/>
      <c r="AG309" s="212"/>
    </row>
    <row r="310" spans="1:33" s="213" customFormat="1" ht="15.75" customHeight="1" x14ac:dyDescent="0.2">
      <c r="A310" s="203"/>
      <c r="B310" s="203"/>
      <c r="C310" s="203"/>
      <c r="D310" s="211"/>
      <c r="E310" s="211"/>
      <c r="F310" s="214"/>
      <c r="G310" s="215"/>
      <c r="H310" s="215"/>
      <c r="I310" s="215"/>
      <c r="J310" s="216"/>
      <c r="K310" s="215"/>
      <c r="L310" s="217"/>
      <c r="M310" s="218"/>
      <c r="N310" s="215"/>
      <c r="O310" s="212"/>
      <c r="P310" s="212"/>
      <c r="Q310" s="212"/>
      <c r="R310" s="211"/>
      <c r="S310" s="212"/>
      <c r="T310" s="212"/>
      <c r="U310" s="211"/>
      <c r="V310" s="212"/>
      <c r="W310" s="212"/>
      <c r="X310" s="211"/>
      <c r="Y310" s="211"/>
      <c r="Z310" s="211"/>
      <c r="AA310" s="211"/>
      <c r="AB310" s="219"/>
      <c r="AC310" s="211"/>
      <c r="AD310" s="211"/>
      <c r="AE310" s="211"/>
      <c r="AF310" s="212"/>
      <c r="AG310" s="212"/>
    </row>
    <row r="311" spans="1:33" s="213" customFormat="1" ht="15.75" customHeight="1" x14ac:dyDescent="0.2">
      <c r="A311" s="203"/>
      <c r="B311" s="203"/>
      <c r="C311" s="203"/>
      <c r="D311" s="211"/>
      <c r="E311" s="211"/>
      <c r="F311" s="214"/>
      <c r="G311" s="215"/>
      <c r="H311" s="215"/>
      <c r="I311" s="215"/>
      <c r="J311" s="216"/>
      <c r="K311" s="215"/>
      <c r="L311" s="217"/>
      <c r="M311" s="218"/>
      <c r="N311" s="215"/>
      <c r="O311" s="212"/>
      <c r="P311" s="212"/>
      <c r="Q311" s="212"/>
      <c r="R311" s="211"/>
      <c r="S311" s="212"/>
      <c r="T311" s="212"/>
      <c r="U311" s="211"/>
      <c r="V311" s="212"/>
      <c r="W311" s="212"/>
      <c r="X311" s="211"/>
      <c r="Y311" s="211"/>
      <c r="Z311" s="211"/>
      <c r="AA311" s="211"/>
      <c r="AB311" s="219"/>
      <c r="AC311" s="211"/>
      <c r="AD311" s="211"/>
      <c r="AE311" s="211"/>
      <c r="AF311" s="212"/>
      <c r="AG311" s="212"/>
    </row>
    <row r="312" spans="1:33" s="213" customFormat="1" ht="15.75" customHeight="1" x14ac:dyDescent="0.2">
      <c r="A312" s="203"/>
      <c r="B312" s="203"/>
      <c r="C312" s="203"/>
      <c r="D312" s="211"/>
      <c r="E312" s="211"/>
      <c r="F312" s="214"/>
      <c r="G312" s="215"/>
      <c r="H312" s="215"/>
      <c r="I312" s="215"/>
      <c r="J312" s="216"/>
      <c r="K312" s="215"/>
      <c r="L312" s="217"/>
      <c r="M312" s="218"/>
      <c r="N312" s="215"/>
      <c r="O312" s="212"/>
      <c r="P312" s="212"/>
      <c r="Q312" s="212"/>
      <c r="R312" s="211"/>
      <c r="S312" s="212"/>
      <c r="T312" s="212"/>
      <c r="U312" s="211"/>
      <c r="V312" s="212"/>
      <c r="W312" s="212"/>
      <c r="X312" s="211"/>
      <c r="Y312" s="211"/>
      <c r="Z312" s="211"/>
      <c r="AA312" s="211"/>
      <c r="AB312" s="219"/>
      <c r="AC312" s="211"/>
      <c r="AD312" s="211"/>
      <c r="AE312" s="211"/>
      <c r="AF312" s="212"/>
      <c r="AG312" s="212"/>
    </row>
    <row r="313" spans="1:33" s="213" customFormat="1" ht="15.75" customHeight="1" x14ac:dyDescent="0.2">
      <c r="A313" s="203"/>
      <c r="B313" s="203"/>
      <c r="C313" s="203"/>
      <c r="D313" s="211"/>
      <c r="E313" s="211"/>
      <c r="F313" s="214"/>
      <c r="G313" s="215"/>
      <c r="H313" s="215"/>
      <c r="I313" s="215"/>
      <c r="J313" s="216"/>
      <c r="K313" s="215"/>
      <c r="L313" s="217"/>
      <c r="M313" s="218"/>
      <c r="N313" s="215"/>
      <c r="O313" s="212"/>
      <c r="P313" s="212"/>
      <c r="Q313" s="212"/>
      <c r="R313" s="211"/>
      <c r="S313" s="212"/>
      <c r="T313" s="212"/>
      <c r="U313" s="211"/>
      <c r="V313" s="212"/>
      <c r="W313" s="212"/>
      <c r="X313" s="211"/>
      <c r="Y313" s="211"/>
      <c r="Z313" s="211"/>
      <c r="AA313" s="211"/>
      <c r="AB313" s="219"/>
      <c r="AC313" s="211"/>
      <c r="AD313" s="211"/>
      <c r="AE313" s="211"/>
      <c r="AF313" s="212"/>
      <c r="AG313" s="212"/>
    </row>
    <row r="314" spans="1:33" s="213" customFormat="1" ht="15.75" customHeight="1" x14ac:dyDescent="0.2">
      <c r="A314" s="203"/>
      <c r="B314" s="203"/>
      <c r="C314" s="203"/>
      <c r="D314" s="211"/>
      <c r="E314" s="211"/>
      <c r="F314" s="214"/>
      <c r="G314" s="215"/>
      <c r="H314" s="215"/>
      <c r="I314" s="215"/>
      <c r="J314" s="216"/>
      <c r="K314" s="215"/>
      <c r="L314" s="217"/>
      <c r="M314" s="218"/>
      <c r="N314" s="215"/>
      <c r="O314" s="212"/>
      <c r="P314" s="212"/>
      <c r="Q314" s="212"/>
      <c r="R314" s="211"/>
      <c r="S314" s="212"/>
      <c r="T314" s="212"/>
      <c r="U314" s="211"/>
      <c r="V314" s="212"/>
      <c r="W314" s="212"/>
      <c r="X314" s="211"/>
      <c r="Y314" s="211"/>
      <c r="Z314" s="211"/>
      <c r="AA314" s="211"/>
      <c r="AB314" s="219"/>
      <c r="AC314" s="211"/>
      <c r="AD314" s="211"/>
      <c r="AE314" s="211"/>
      <c r="AF314" s="212"/>
      <c r="AG314" s="212"/>
    </row>
    <row r="315" spans="1:33" s="213" customFormat="1" ht="15.75" customHeight="1" x14ac:dyDescent="0.2">
      <c r="A315" s="203"/>
      <c r="B315" s="203"/>
      <c r="C315" s="203"/>
      <c r="D315" s="211"/>
      <c r="E315" s="211"/>
      <c r="F315" s="214"/>
      <c r="G315" s="215"/>
      <c r="H315" s="215"/>
      <c r="I315" s="215"/>
      <c r="J315" s="216"/>
      <c r="K315" s="215"/>
      <c r="L315" s="217"/>
      <c r="M315" s="218"/>
      <c r="N315" s="215"/>
      <c r="O315" s="212"/>
      <c r="P315" s="212"/>
      <c r="Q315" s="212"/>
      <c r="R315" s="211"/>
      <c r="S315" s="212"/>
      <c r="T315" s="212"/>
      <c r="U315" s="211"/>
      <c r="V315" s="212"/>
      <c r="W315" s="212"/>
      <c r="X315" s="211"/>
      <c r="Y315" s="211"/>
      <c r="Z315" s="211"/>
      <c r="AA315" s="211"/>
      <c r="AB315" s="219"/>
      <c r="AC315" s="211"/>
      <c r="AD315" s="211"/>
      <c r="AE315" s="211"/>
      <c r="AF315" s="212"/>
      <c r="AG315" s="212"/>
    </row>
    <row r="316" spans="1:33" s="213" customFormat="1" ht="15.75" customHeight="1" x14ac:dyDescent="0.2">
      <c r="A316" s="203"/>
      <c r="B316" s="203"/>
      <c r="C316" s="203"/>
      <c r="D316" s="211"/>
      <c r="E316" s="211"/>
      <c r="F316" s="214"/>
      <c r="G316" s="215"/>
      <c r="H316" s="215"/>
      <c r="I316" s="215"/>
      <c r="J316" s="216"/>
      <c r="K316" s="215"/>
      <c r="L316" s="217"/>
      <c r="M316" s="218"/>
      <c r="N316" s="215"/>
      <c r="O316" s="212"/>
      <c r="P316" s="212"/>
      <c r="Q316" s="212"/>
      <c r="R316" s="211"/>
      <c r="S316" s="212"/>
      <c r="T316" s="212"/>
      <c r="U316" s="211"/>
      <c r="V316" s="212"/>
      <c r="W316" s="212"/>
      <c r="X316" s="211"/>
      <c r="Y316" s="211"/>
      <c r="Z316" s="211"/>
      <c r="AA316" s="211"/>
      <c r="AB316" s="219"/>
      <c r="AC316" s="211"/>
      <c r="AD316" s="211"/>
      <c r="AE316" s="211"/>
      <c r="AF316" s="212"/>
      <c r="AG316" s="212"/>
    </row>
    <row r="317" spans="1:33" s="213" customFormat="1" ht="15.75" customHeight="1" x14ac:dyDescent="0.2">
      <c r="A317" s="203"/>
      <c r="B317" s="203"/>
      <c r="C317" s="203"/>
      <c r="D317" s="211"/>
      <c r="E317" s="211"/>
      <c r="F317" s="214"/>
      <c r="G317" s="215"/>
      <c r="H317" s="215"/>
      <c r="I317" s="215"/>
      <c r="J317" s="216"/>
      <c r="K317" s="215"/>
      <c r="L317" s="217"/>
      <c r="M317" s="218"/>
      <c r="N317" s="215"/>
      <c r="O317" s="212"/>
      <c r="P317" s="212"/>
      <c r="Q317" s="212"/>
      <c r="R317" s="211"/>
      <c r="S317" s="212"/>
      <c r="T317" s="212"/>
      <c r="U317" s="211"/>
      <c r="V317" s="212"/>
      <c r="W317" s="212"/>
      <c r="X317" s="211"/>
      <c r="Y317" s="211"/>
      <c r="Z317" s="211"/>
      <c r="AA317" s="211"/>
      <c r="AB317" s="219"/>
      <c r="AC317" s="211"/>
      <c r="AD317" s="211"/>
      <c r="AE317" s="211"/>
      <c r="AF317" s="212"/>
      <c r="AG317" s="212"/>
    </row>
    <row r="318" spans="1:33" s="213" customFormat="1" ht="15.75" customHeight="1" x14ac:dyDescent="0.2">
      <c r="A318" s="203"/>
      <c r="B318" s="203"/>
      <c r="C318" s="203"/>
      <c r="D318" s="211"/>
      <c r="E318" s="211"/>
      <c r="F318" s="214"/>
      <c r="G318" s="215"/>
      <c r="H318" s="215"/>
      <c r="I318" s="215"/>
      <c r="J318" s="216"/>
      <c r="K318" s="215"/>
      <c r="L318" s="217"/>
      <c r="M318" s="218"/>
      <c r="N318" s="215"/>
      <c r="O318" s="212"/>
      <c r="P318" s="212"/>
      <c r="Q318" s="212"/>
      <c r="R318" s="211"/>
      <c r="S318" s="212"/>
      <c r="T318" s="212"/>
      <c r="U318" s="211"/>
      <c r="V318" s="212"/>
      <c r="W318" s="212"/>
      <c r="X318" s="211"/>
      <c r="Y318" s="211"/>
      <c r="Z318" s="211"/>
      <c r="AA318" s="211"/>
      <c r="AB318" s="219"/>
      <c r="AC318" s="211"/>
      <c r="AD318" s="211"/>
      <c r="AE318" s="211"/>
      <c r="AF318" s="212"/>
      <c r="AG318" s="212"/>
    </row>
    <row r="319" spans="1:33" s="213" customFormat="1" ht="15.75" customHeight="1" x14ac:dyDescent="0.2">
      <c r="A319" s="203"/>
      <c r="B319" s="203"/>
      <c r="C319" s="203"/>
      <c r="D319" s="211"/>
      <c r="E319" s="211"/>
      <c r="F319" s="214"/>
      <c r="G319" s="215"/>
      <c r="H319" s="215"/>
      <c r="I319" s="215"/>
      <c r="J319" s="216"/>
      <c r="K319" s="215"/>
      <c r="L319" s="217"/>
      <c r="M319" s="218"/>
      <c r="N319" s="215"/>
      <c r="O319" s="212"/>
      <c r="P319" s="212"/>
      <c r="Q319" s="212"/>
      <c r="R319" s="211"/>
      <c r="S319" s="212"/>
      <c r="T319" s="212"/>
      <c r="U319" s="211"/>
      <c r="V319" s="212"/>
      <c r="W319" s="212"/>
      <c r="X319" s="211"/>
      <c r="Y319" s="211"/>
      <c r="Z319" s="211"/>
      <c r="AA319" s="211"/>
      <c r="AB319" s="219"/>
      <c r="AC319" s="211"/>
      <c r="AD319" s="211"/>
      <c r="AE319" s="211"/>
      <c r="AF319" s="212"/>
      <c r="AG319" s="212"/>
    </row>
    <row r="320" spans="1:33" s="213" customFormat="1" ht="15.75" customHeight="1" x14ac:dyDescent="0.2">
      <c r="A320" s="203"/>
      <c r="B320" s="203"/>
      <c r="C320" s="203"/>
      <c r="D320" s="211"/>
      <c r="E320" s="211"/>
      <c r="F320" s="214"/>
      <c r="G320" s="215"/>
      <c r="H320" s="215"/>
      <c r="I320" s="215"/>
      <c r="J320" s="216"/>
      <c r="K320" s="215"/>
      <c r="L320" s="217"/>
      <c r="M320" s="218"/>
      <c r="N320" s="215"/>
      <c r="O320" s="212"/>
      <c r="P320" s="212"/>
      <c r="Q320" s="212"/>
      <c r="R320" s="211"/>
      <c r="S320" s="212"/>
      <c r="T320" s="212"/>
      <c r="U320" s="211"/>
      <c r="V320" s="212"/>
      <c r="W320" s="212"/>
      <c r="X320" s="211"/>
      <c r="Y320" s="211"/>
      <c r="Z320" s="211"/>
      <c r="AA320" s="211"/>
      <c r="AB320" s="219"/>
      <c r="AC320" s="211"/>
      <c r="AD320" s="211"/>
      <c r="AE320" s="211"/>
      <c r="AF320" s="212"/>
      <c r="AG320" s="212"/>
    </row>
    <row r="321" spans="4:33" ht="15.75" customHeight="1" x14ac:dyDescent="0.25">
      <c r="D321" s="102"/>
      <c r="E321" s="102"/>
      <c r="F321" s="103"/>
      <c r="H321" s="105"/>
      <c r="I321" s="106"/>
      <c r="J321" s="107"/>
      <c r="K321" s="106"/>
      <c r="L321" s="108"/>
      <c r="M321" s="171"/>
      <c r="O321" s="109"/>
      <c r="P321" s="109"/>
      <c r="Q321" s="109"/>
      <c r="R321" s="102"/>
      <c r="S321" s="109"/>
      <c r="T321" s="109"/>
      <c r="U321" s="102"/>
      <c r="V321" s="109"/>
      <c r="W321" s="109"/>
      <c r="X321" s="102"/>
      <c r="Y321" s="102"/>
      <c r="Z321" s="102"/>
      <c r="AA321" s="102"/>
      <c r="AB321" s="110"/>
      <c r="AC321" s="102"/>
      <c r="AD321" s="102"/>
      <c r="AE321" s="102"/>
      <c r="AF321" s="109"/>
      <c r="AG321" s="109"/>
    </row>
    <row r="322" spans="4:33" ht="15.75" customHeight="1" x14ac:dyDescent="0.25">
      <c r="D322" s="102"/>
      <c r="E322" s="102"/>
      <c r="F322" s="103"/>
      <c r="H322" s="105"/>
      <c r="I322" s="106"/>
      <c r="J322" s="107"/>
      <c r="K322" s="106"/>
      <c r="L322" s="108"/>
      <c r="M322" s="171"/>
      <c r="O322" s="109"/>
      <c r="P322" s="109"/>
      <c r="Q322" s="109"/>
      <c r="R322" s="102"/>
      <c r="S322" s="109"/>
      <c r="T322" s="109"/>
      <c r="U322" s="102"/>
      <c r="V322" s="109"/>
      <c r="W322" s="109"/>
      <c r="X322" s="102"/>
      <c r="Y322" s="102"/>
      <c r="Z322" s="102"/>
      <c r="AA322" s="102"/>
      <c r="AB322" s="110"/>
      <c r="AC322" s="102"/>
      <c r="AD322" s="102"/>
      <c r="AE322" s="102"/>
      <c r="AF322" s="109"/>
      <c r="AG322" s="109"/>
    </row>
    <row r="323" spans="4:33" ht="15.75" customHeight="1" x14ac:dyDescent="0.25">
      <c r="D323" s="102"/>
      <c r="E323" s="102"/>
      <c r="F323" s="103"/>
      <c r="H323" s="105"/>
      <c r="I323" s="106"/>
      <c r="J323" s="107"/>
      <c r="K323" s="106"/>
      <c r="L323" s="108"/>
      <c r="M323" s="171"/>
      <c r="O323" s="109"/>
      <c r="P323" s="109"/>
      <c r="Q323" s="109"/>
      <c r="R323" s="102"/>
      <c r="S323" s="109"/>
      <c r="T323" s="109"/>
      <c r="U323" s="102"/>
      <c r="V323" s="109"/>
      <c r="W323" s="109"/>
      <c r="X323" s="102"/>
      <c r="Y323" s="102"/>
      <c r="Z323" s="102"/>
      <c r="AA323" s="102"/>
      <c r="AB323" s="110"/>
      <c r="AC323" s="102"/>
      <c r="AD323" s="102"/>
      <c r="AE323" s="102"/>
      <c r="AF323" s="109"/>
      <c r="AG323" s="109"/>
    </row>
    <row r="324" spans="4:33" ht="15.75" customHeight="1" x14ac:dyDescent="0.25">
      <c r="D324" s="102"/>
      <c r="E324" s="102"/>
      <c r="F324" s="103"/>
      <c r="H324" s="105"/>
      <c r="I324" s="106"/>
      <c r="J324" s="107"/>
      <c r="K324" s="106"/>
      <c r="L324" s="108"/>
      <c r="M324" s="171"/>
      <c r="O324" s="109"/>
      <c r="P324" s="109"/>
      <c r="Q324" s="109"/>
      <c r="R324" s="102"/>
      <c r="S324" s="109"/>
      <c r="T324" s="109"/>
      <c r="U324" s="102"/>
      <c r="V324" s="109"/>
      <c r="W324" s="109"/>
      <c r="X324" s="102"/>
      <c r="Y324" s="102"/>
      <c r="Z324" s="102"/>
      <c r="AA324" s="102"/>
      <c r="AB324" s="110"/>
      <c r="AC324" s="102"/>
      <c r="AD324" s="102"/>
      <c r="AE324" s="102"/>
      <c r="AF324" s="109"/>
      <c r="AG324" s="109"/>
    </row>
    <row r="325" spans="4:33" ht="15.75" customHeight="1" x14ac:dyDescent="0.25">
      <c r="D325" s="102"/>
      <c r="E325" s="102"/>
      <c r="F325" s="103"/>
      <c r="H325" s="105"/>
      <c r="I325" s="106"/>
      <c r="J325" s="107"/>
      <c r="K325" s="106"/>
      <c r="L325" s="108"/>
      <c r="M325" s="171"/>
      <c r="O325" s="109"/>
      <c r="P325" s="109"/>
      <c r="Q325" s="109"/>
      <c r="R325" s="102"/>
      <c r="S325" s="109"/>
      <c r="T325" s="109"/>
      <c r="U325" s="102"/>
      <c r="V325" s="109"/>
      <c r="W325" s="109"/>
      <c r="X325" s="102"/>
      <c r="Y325" s="102"/>
      <c r="Z325" s="102"/>
      <c r="AA325" s="102"/>
      <c r="AB325" s="110"/>
      <c r="AC325" s="102"/>
      <c r="AD325" s="102"/>
      <c r="AE325" s="102"/>
      <c r="AF325" s="109"/>
      <c r="AG325" s="109"/>
    </row>
    <row r="326" spans="4:33" ht="15.75" customHeight="1" x14ac:dyDescent="0.25">
      <c r="D326" s="102"/>
      <c r="E326" s="102"/>
      <c r="F326" s="103"/>
      <c r="H326" s="105"/>
      <c r="I326" s="106"/>
      <c r="J326" s="107"/>
      <c r="K326" s="106"/>
      <c r="L326" s="108"/>
      <c r="M326" s="171"/>
      <c r="O326" s="109"/>
      <c r="P326" s="109"/>
      <c r="Q326" s="109"/>
      <c r="R326" s="102"/>
      <c r="S326" s="109"/>
      <c r="T326" s="109"/>
      <c r="U326" s="102"/>
      <c r="V326" s="109"/>
      <c r="W326" s="109"/>
      <c r="X326" s="102"/>
      <c r="Y326" s="102"/>
      <c r="Z326" s="102"/>
      <c r="AA326" s="102"/>
      <c r="AB326" s="110"/>
      <c r="AC326" s="102"/>
      <c r="AD326" s="102"/>
      <c r="AE326" s="102"/>
      <c r="AF326" s="109"/>
      <c r="AG326" s="109"/>
    </row>
    <row r="327" spans="4:33" ht="15.75" customHeight="1" x14ac:dyDescent="0.25">
      <c r="D327" s="102"/>
      <c r="E327" s="102"/>
      <c r="F327" s="103"/>
      <c r="H327" s="105"/>
      <c r="I327" s="106"/>
      <c r="J327" s="107"/>
      <c r="K327" s="106"/>
      <c r="L327" s="108"/>
      <c r="M327" s="171"/>
      <c r="O327" s="109"/>
      <c r="P327" s="109"/>
      <c r="Q327" s="109"/>
      <c r="R327" s="102"/>
      <c r="S327" s="109"/>
      <c r="T327" s="109"/>
      <c r="U327" s="102"/>
      <c r="V327" s="109"/>
      <c r="W327" s="109"/>
      <c r="X327" s="102"/>
      <c r="Y327" s="102"/>
      <c r="Z327" s="102"/>
      <c r="AA327" s="102"/>
      <c r="AB327" s="110"/>
      <c r="AC327" s="102"/>
      <c r="AD327" s="102"/>
      <c r="AE327" s="102"/>
      <c r="AF327" s="109"/>
      <c r="AG327" s="109"/>
    </row>
    <row r="328" spans="4:33" ht="15.75" customHeight="1" x14ac:dyDescent="0.25">
      <c r="D328" s="102"/>
      <c r="E328" s="102"/>
      <c r="F328" s="103"/>
      <c r="H328" s="105"/>
      <c r="I328" s="106"/>
      <c r="J328" s="107"/>
      <c r="K328" s="106"/>
      <c r="L328" s="108"/>
      <c r="M328" s="171"/>
      <c r="O328" s="109"/>
      <c r="P328" s="109"/>
      <c r="Q328" s="109"/>
      <c r="R328" s="102"/>
      <c r="S328" s="109"/>
      <c r="T328" s="109"/>
      <c r="U328" s="102"/>
      <c r="V328" s="109"/>
      <c r="W328" s="109"/>
      <c r="X328" s="102"/>
      <c r="Y328" s="102"/>
      <c r="Z328" s="102"/>
      <c r="AA328" s="102"/>
      <c r="AB328" s="110"/>
      <c r="AC328" s="102"/>
      <c r="AD328" s="102"/>
      <c r="AE328" s="102"/>
      <c r="AF328" s="109"/>
      <c r="AG328" s="109"/>
    </row>
    <row r="329" spans="4:33" ht="15.75" customHeight="1" x14ac:dyDescent="0.25">
      <c r="D329" s="102"/>
      <c r="E329" s="102"/>
      <c r="F329" s="103"/>
      <c r="H329" s="105"/>
      <c r="I329" s="106"/>
      <c r="J329" s="107"/>
      <c r="K329" s="106"/>
      <c r="L329" s="108"/>
      <c r="M329" s="171"/>
      <c r="O329" s="109"/>
      <c r="P329" s="109"/>
      <c r="Q329" s="109"/>
      <c r="R329" s="102"/>
      <c r="S329" s="109"/>
      <c r="T329" s="109"/>
      <c r="U329" s="102"/>
      <c r="V329" s="109"/>
      <c r="W329" s="109"/>
      <c r="X329" s="102"/>
      <c r="Y329" s="102"/>
      <c r="Z329" s="102"/>
      <c r="AA329" s="102"/>
      <c r="AB329" s="110"/>
      <c r="AC329" s="102"/>
      <c r="AD329" s="102"/>
      <c r="AE329" s="102"/>
      <c r="AF329" s="109"/>
      <c r="AG329" s="109"/>
    </row>
    <row r="330" spans="4:33" ht="15.75" customHeight="1" x14ac:dyDescent="0.25">
      <c r="D330" s="102"/>
      <c r="E330" s="102"/>
      <c r="F330" s="103"/>
      <c r="H330" s="105"/>
      <c r="I330" s="106"/>
      <c r="J330" s="107"/>
      <c r="K330" s="106"/>
      <c r="L330" s="108"/>
      <c r="M330" s="171"/>
      <c r="O330" s="109"/>
      <c r="P330" s="109"/>
      <c r="Q330" s="109"/>
      <c r="R330" s="102"/>
      <c r="S330" s="109"/>
      <c r="T330" s="109"/>
      <c r="U330" s="102"/>
      <c r="V330" s="109"/>
      <c r="W330" s="109"/>
      <c r="X330" s="102"/>
      <c r="Y330" s="102"/>
      <c r="Z330" s="102"/>
      <c r="AA330" s="102"/>
      <c r="AB330" s="110"/>
      <c r="AC330" s="102"/>
      <c r="AD330" s="102"/>
      <c r="AE330" s="102"/>
      <c r="AF330" s="109"/>
      <c r="AG330" s="109"/>
    </row>
    <row r="331" spans="4:33" ht="15.75" customHeight="1" x14ac:dyDescent="0.25">
      <c r="D331" s="102"/>
      <c r="E331" s="102"/>
      <c r="F331" s="103"/>
      <c r="H331" s="105"/>
      <c r="I331" s="106"/>
      <c r="J331" s="107"/>
      <c r="K331" s="106"/>
      <c r="L331" s="108"/>
      <c r="M331" s="171"/>
      <c r="O331" s="109"/>
      <c r="P331" s="109"/>
      <c r="Q331" s="109"/>
      <c r="R331" s="102"/>
      <c r="S331" s="109"/>
      <c r="T331" s="109"/>
      <c r="U331" s="102"/>
      <c r="V331" s="109"/>
      <c r="W331" s="109"/>
      <c r="X331" s="102"/>
      <c r="Y331" s="102"/>
      <c r="Z331" s="102"/>
      <c r="AA331" s="102"/>
      <c r="AB331" s="110"/>
      <c r="AC331" s="102"/>
      <c r="AD331" s="102"/>
      <c r="AE331" s="102"/>
      <c r="AF331" s="109"/>
      <c r="AG331" s="109"/>
    </row>
    <row r="332" spans="4:33" ht="15.75" customHeight="1" x14ac:dyDescent="0.25">
      <c r="D332" s="102"/>
      <c r="E332" s="102"/>
      <c r="F332" s="103"/>
      <c r="H332" s="105"/>
      <c r="I332" s="106"/>
      <c r="J332" s="107"/>
      <c r="K332" s="106"/>
      <c r="L332" s="108"/>
      <c r="M332" s="171"/>
      <c r="O332" s="109"/>
      <c r="P332" s="109"/>
      <c r="Q332" s="109"/>
      <c r="R332" s="102"/>
      <c r="S332" s="109"/>
      <c r="T332" s="109"/>
      <c r="U332" s="102"/>
      <c r="V332" s="109"/>
      <c r="W332" s="109"/>
      <c r="X332" s="102"/>
      <c r="Y332" s="102"/>
      <c r="Z332" s="102"/>
      <c r="AA332" s="102"/>
      <c r="AB332" s="110"/>
      <c r="AC332" s="102"/>
      <c r="AD332" s="102"/>
      <c r="AE332" s="102"/>
      <c r="AF332" s="109"/>
      <c r="AG332" s="109"/>
    </row>
    <row r="333" spans="4:33" ht="15.75" customHeight="1" x14ac:dyDescent="0.25">
      <c r="D333" s="102"/>
      <c r="E333" s="102"/>
      <c r="F333" s="103"/>
      <c r="H333" s="105"/>
      <c r="I333" s="106"/>
      <c r="J333" s="107"/>
      <c r="K333" s="106"/>
      <c r="L333" s="108"/>
      <c r="M333" s="171"/>
      <c r="O333" s="109"/>
      <c r="P333" s="109"/>
      <c r="Q333" s="109"/>
      <c r="R333" s="102"/>
      <c r="S333" s="109"/>
      <c r="T333" s="109"/>
      <c r="U333" s="102"/>
      <c r="V333" s="109"/>
      <c r="W333" s="109"/>
      <c r="X333" s="102"/>
      <c r="Y333" s="102"/>
      <c r="Z333" s="102"/>
      <c r="AA333" s="102"/>
      <c r="AB333" s="110"/>
      <c r="AC333" s="102"/>
      <c r="AD333" s="102"/>
      <c r="AE333" s="102"/>
      <c r="AF333" s="109"/>
      <c r="AG333" s="109"/>
    </row>
    <row r="334" spans="4:33" ht="15.75" customHeight="1" x14ac:dyDescent="0.3">
      <c r="D334" s="102"/>
      <c r="E334" s="102"/>
      <c r="F334" s="103"/>
      <c r="H334" s="105"/>
      <c r="I334" s="106"/>
      <c r="J334" s="107"/>
      <c r="K334" s="106"/>
      <c r="L334" s="108"/>
      <c r="M334" s="171"/>
      <c r="O334" s="109"/>
      <c r="P334" s="109"/>
      <c r="Q334" s="109"/>
      <c r="R334" s="102"/>
      <c r="S334" s="124" t="s">
        <v>566</v>
      </c>
      <c r="T334" s="124"/>
      <c r="U334" s="125"/>
      <c r="V334" s="124"/>
      <c r="W334" s="126"/>
      <c r="X334" s="127"/>
      <c r="Y334" s="127"/>
      <c r="Z334" s="125" t="s">
        <v>567</v>
      </c>
      <c r="AA334" s="125"/>
      <c r="AB334" s="110"/>
      <c r="AC334" s="102"/>
      <c r="AD334" s="102"/>
      <c r="AE334" s="102"/>
      <c r="AF334" s="109"/>
      <c r="AG334" s="109"/>
    </row>
    <row r="335" spans="4:33" ht="15.75" customHeight="1" x14ac:dyDescent="0.3">
      <c r="D335" s="102"/>
      <c r="E335" s="102"/>
      <c r="F335" s="103"/>
      <c r="H335" s="105"/>
      <c r="I335" s="106"/>
      <c r="J335" s="107"/>
      <c r="K335" s="106"/>
      <c r="L335" s="108"/>
      <c r="M335" s="171"/>
      <c r="O335" s="109"/>
      <c r="P335" s="109"/>
      <c r="Q335" s="109"/>
      <c r="R335" s="102"/>
      <c r="S335" s="124"/>
      <c r="T335" s="124"/>
      <c r="U335" s="125"/>
      <c r="V335" s="124"/>
      <c r="W335" s="126"/>
      <c r="X335" s="127"/>
      <c r="Y335" s="127"/>
      <c r="Z335" s="125"/>
      <c r="AA335" s="125"/>
      <c r="AB335" s="102"/>
      <c r="AC335" s="102"/>
      <c r="AD335" s="102"/>
      <c r="AE335" s="102"/>
      <c r="AF335" s="109"/>
      <c r="AG335" s="109"/>
    </row>
    <row r="336" spans="4:33" ht="15.75" customHeight="1" x14ac:dyDescent="0.3">
      <c r="D336" s="102"/>
      <c r="E336" s="102"/>
      <c r="F336" s="103"/>
      <c r="H336" s="105"/>
      <c r="I336" s="106"/>
      <c r="J336" s="107"/>
      <c r="K336" s="106"/>
      <c r="L336" s="108"/>
      <c r="M336" s="171"/>
      <c r="O336" s="109"/>
      <c r="P336" s="109"/>
      <c r="Q336" s="109"/>
      <c r="R336" s="102"/>
      <c r="S336" s="124"/>
      <c r="T336" s="124"/>
      <c r="U336" s="125"/>
      <c r="V336" s="124"/>
      <c r="W336" s="126"/>
      <c r="X336" s="127"/>
      <c r="Y336" s="127"/>
      <c r="Z336" s="125"/>
      <c r="AA336" s="125"/>
      <c r="AB336" s="102"/>
      <c r="AC336" s="102"/>
      <c r="AD336" s="102"/>
      <c r="AE336" s="102"/>
      <c r="AF336" s="109"/>
      <c r="AG336" s="109"/>
    </row>
    <row r="337" spans="4:33" ht="15.75" customHeight="1" x14ac:dyDescent="0.25">
      <c r="D337" s="102"/>
      <c r="E337" s="102"/>
      <c r="F337" s="103"/>
      <c r="U337" s="102"/>
      <c r="V337" s="109"/>
      <c r="W337" s="132" t="s">
        <v>569</v>
      </c>
      <c r="X337" s="133"/>
      <c r="Y337" s="133"/>
      <c r="Z337" s="133"/>
      <c r="AA337" s="133"/>
      <c r="AB337" s="133"/>
      <c r="AC337" s="134"/>
      <c r="AD337" s="127"/>
      <c r="AE337" s="127"/>
      <c r="AF337" s="132" t="s">
        <v>570</v>
      </c>
      <c r="AG337" s="109"/>
    </row>
    <row r="338" spans="4:33" ht="15.75" customHeight="1" x14ac:dyDescent="0.25">
      <c r="D338" s="102"/>
      <c r="E338" s="102"/>
      <c r="F338" s="103"/>
      <c r="U338" s="102"/>
      <c r="V338" s="109"/>
      <c r="W338" s="135" t="s">
        <v>571</v>
      </c>
      <c r="X338" s="136"/>
      <c r="Y338" s="136"/>
      <c r="Z338" s="136"/>
      <c r="AA338" s="136"/>
      <c r="AB338" s="136"/>
      <c r="AC338" s="134"/>
      <c r="AD338" s="127"/>
      <c r="AE338" s="127"/>
      <c r="AF338" s="135" t="s">
        <v>572</v>
      </c>
      <c r="AG338" s="109"/>
    </row>
    <row r="339" spans="4:33" ht="15.75" customHeight="1" x14ac:dyDescent="0.25">
      <c r="D339" s="102"/>
      <c r="E339" s="102"/>
      <c r="F339" s="103"/>
      <c r="U339" s="102"/>
      <c r="V339" s="109"/>
      <c r="W339" s="109"/>
      <c r="X339" s="102"/>
      <c r="Y339" s="102"/>
      <c r="Z339" s="102"/>
      <c r="AA339" s="102"/>
      <c r="AB339" s="102"/>
      <c r="AC339" s="102"/>
      <c r="AD339" s="102"/>
      <c r="AE339" s="102"/>
      <c r="AF339" s="109"/>
      <c r="AG339" s="109"/>
    </row>
    <row r="340" spans="4:33" ht="15.75" customHeight="1" x14ac:dyDescent="0.25">
      <c r="D340" s="102"/>
      <c r="E340" s="102"/>
      <c r="F340" s="103"/>
      <c r="U340" s="102"/>
      <c r="V340" s="109"/>
      <c r="W340" s="109"/>
      <c r="X340" s="102"/>
      <c r="Y340" s="102"/>
      <c r="Z340" s="102"/>
      <c r="AA340" s="102"/>
      <c r="AB340" s="137"/>
      <c r="AC340" s="102"/>
      <c r="AD340" s="102"/>
      <c r="AE340" s="102"/>
      <c r="AF340" s="109"/>
      <c r="AG340" s="109"/>
    </row>
    <row r="341" spans="4:33" ht="15.75" customHeight="1" x14ac:dyDescent="0.25">
      <c r="D341" s="102"/>
      <c r="E341" s="102"/>
      <c r="F341" s="103"/>
      <c r="U341" s="102"/>
      <c r="V341" s="109"/>
      <c r="W341" s="109"/>
      <c r="X341" s="102"/>
      <c r="Y341" s="102"/>
      <c r="Z341" s="102"/>
      <c r="AA341" s="102"/>
      <c r="AB341" s="137"/>
      <c r="AC341" s="102"/>
      <c r="AD341" s="102"/>
      <c r="AE341" s="102"/>
      <c r="AF341" s="109"/>
      <c r="AG341" s="109"/>
    </row>
    <row r="342" spans="4:33" ht="15.75" customHeight="1" x14ac:dyDescent="0.25">
      <c r="D342" s="102"/>
      <c r="E342" s="102"/>
      <c r="F342" s="103"/>
      <c r="U342" s="102"/>
      <c r="V342" s="109"/>
      <c r="W342" s="109"/>
      <c r="X342" s="102"/>
      <c r="Y342" s="102"/>
      <c r="Z342" s="102"/>
      <c r="AA342" s="102"/>
      <c r="AB342" s="137"/>
      <c r="AC342" s="102"/>
      <c r="AD342" s="102"/>
      <c r="AE342" s="102"/>
      <c r="AF342" s="109"/>
      <c r="AG342" s="109"/>
    </row>
    <row r="343" spans="4:33" ht="15.75" customHeight="1" x14ac:dyDescent="0.25">
      <c r="D343" s="102"/>
      <c r="E343" s="102"/>
      <c r="F343" s="103"/>
      <c r="U343" s="102"/>
      <c r="V343" s="109"/>
      <c r="W343" s="109"/>
      <c r="X343" s="102"/>
      <c r="Y343" s="102"/>
      <c r="Z343" s="102"/>
      <c r="AA343" s="102"/>
      <c r="AB343" s="137"/>
      <c r="AC343" s="102"/>
      <c r="AD343" s="102"/>
      <c r="AE343" s="102"/>
      <c r="AF343" s="109"/>
      <c r="AG343" s="109"/>
    </row>
    <row r="344" spans="4:33" ht="15.75" customHeight="1" x14ac:dyDescent="0.25">
      <c r="D344" s="102"/>
      <c r="E344" s="102"/>
      <c r="F344" s="103"/>
      <c r="U344" s="102"/>
      <c r="V344" s="109"/>
      <c r="W344" s="109"/>
      <c r="X344" s="102"/>
      <c r="Y344" s="102"/>
      <c r="Z344" s="102"/>
      <c r="AA344" s="102"/>
      <c r="AB344" s="137"/>
      <c r="AC344" s="102"/>
      <c r="AD344" s="102"/>
      <c r="AE344" s="102"/>
      <c r="AF344" s="109"/>
      <c r="AG344" s="109"/>
    </row>
    <row r="345" spans="4:33" ht="15.75" customHeight="1" x14ac:dyDescent="0.25">
      <c r="D345" s="102"/>
      <c r="E345" s="102"/>
      <c r="F345" s="103"/>
      <c r="U345" s="102"/>
      <c r="V345" s="109"/>
      <c r="W345" s="109"/>
      <c r="X345" s="102"/>
      <c r="Y345" s="102"/>
      <c r="Z345" s="102"/>
      <c r="AA345" s="102"/>
      <c r="AB345" s="137"/>
      <c r="AC345" s="102"/>
      <c r="AD345" s="102"/>
      <c r="AE345" s="102"/>
      <c r="AF345" s="109"/>
      <c r="AG345" s="109"/>
    </row>
    <row r="346" spans="4:33" ht="15.75" customHeight="1" x14ac:dyDescent="0.25">
      <c r="D346" s="102"/>
      <c r="E346" s="102"/>
      <c r="F346" s="103"/>
      <c r="U346" s="102"/>
      <c r="V346" s="109"/>
      <c r="W346" s="109"/>
      <c r="X346" s="102"/>
      <c r="Y346" s="102"/>
      <c r="Z346" s="102"/>
      <c r="AA346" s="102"/>
      <c r="AB346" s="137"/>
      <c r="AC346" s="102"/>
      <c r="AD346" s="102"/>
      <c r="AE346" s="102"/>
      <c r="AF346" s="109"/>
      <c r="AG346" s="109"/>
    </row>
    <row r="347" spans="4:33" ht="15.75" customHeight="1" x14ac:dyDescent="0.25">
      <c r="D347" s="102"/>
      <c r="E347" s="102"/>
      <c r="F347" s="103"/>
      <c r="U347" s="102"/>
      <c r="V347" s="109"/>
      <c r="W347" s="109"/>
      <c r="X347" s="102"/>
      <c r="Y347" s="102"/>
      <c r="Z347" s="102"/>
      <c r="AA347" s="102"/>
      <c r="AB347" s="137"/>
      <c r="AC347" s="102"/>
      <c r="AD347" s="102"/>
      <c r="AE347" s="102"/>
      <c r="AF347" s="109"/>
      <c r="AG347" s="109"/>
    </row>
    <row r="348" spans="4:33" ht="15.75" customHeight="1" x14ac:dyDescent="0.25">
      <c r="D348" s="102"/>
      <c r="E348" s="102"/>
      <c r="F348" s="103"/>
      <c r="U348" s="102"/>
      <c r="V348" s="109"/>
      <c r="W348" s="109"/>
      <c r="X348" s="102"/>
      <c r="Y348" s="102"/>
      <c r="Z348" s="102"/>
      <c r="AA348" s="102"/>
      <c r="AB348" s="137"/>
      <c r="AC348" s="102"/>
      <c r="AD348" s="102"/>
      <c r="AE348" s="102"/>
      <c r="AF348" s="109"/>
      <c r="AG348" s="109"/>
    </row>
    <row r="349" spans="4:33" ht="15.75" customHeight="1" x14ac:dyDescent="0.25">
      <c r="D349" s="102"/>
      <c r="E349" s="102"/>
      <c r="F349" s="103"/>
      <c r="U349" s="102"/>
      <c r="V349" s="109"/>
      <c r="W349" s="109"/>
      <c r="X349" s="102"/>
      <c r="Y349" s="102"/>
      <c r="Z349" s="102"/>
      <c r="AA349" s="102"/>
      <c r="AB349" s="137"/>
      <c r="AC349" s="102"/>
      <c r="AD349" s="102"/>
      <c r="AE349" s="102"/>
      <c r="AF349" s="109"/>
      <c r="AG349" s="109"/>
    </row>
    <row r="350" spans="4:33" ht="15.75" customHeight="1" x14ac:dyDescent="0.25">
      <c r="D350" s="102"/>
      <c r="E350" s="102"/>
      <c r="F350" s="103"/>
      <c r="U350" s="102"/>
      <c r="V350" s="109"/>
      <c r="W350" s="109"/>
      <c r="X350" s="102"/>
      <c r="Y350" s="102"/>
      <c r="Z350" s="102"/>
      <c r="AA350" s="102"/>
      <c r="AB350" s="137"/>
      <c r="AC350" s="102"/>
      <c r="AD350" s="102"/>
      <c r="AE350" s="102"/>
      <c r="AF350" s="109"/>
      <c r="AG350" s="109"/>
    </row>
    <row r="351" spans="4:33" ht="15.75" customHeight="1" x14ac:dyDescent="0.25">
      <c r="D351" s="102"/>
      <c r="E351" s="102"/>
      <c r="F351" s="103"/>
      <c r="U351" s="102"/>
      <c r="V351" s="109"/>
      <c r="W351" s="109"/>
      <c r="X351" s="102"/>
      <c r="Y351" s="102"/>
      <c r="Z351" s="102"/>
      <c r="AA351" s="102"/>
      <c r="AB351" s="137"/>
      <c r="AC351" s="102"/>
      <c r="AD351" s="102"/>
      <c r="AE351" s="102"/>
      <c r="AF351" s="109"/>
      <c r="AG351" s="109"/>
    </row>
    <row r="352" spans="4:33" ht="15.75" customHeight="1" x14ac:dyDescent="0.25">
      <c r="D352" s="102"/>
      <c r="E352" s="102"/>
      <c r="F352" s="103"/>
      <c r="U352" s="102"/>
      <c r="V352" s="109"/>
      <c r="W352" s="109"/>
      <c r="X352" s="102"/>
      <c r="Y352" s="102"/>
      <c r="Z352" s="102"/>
      <c r="AA352" s="102"/>
      <c r="AB352" s="137"/>
      <c r="AC352" s="102"/>
      <c r="AD352" s="102"/>
      <c r="AE352" s="102"/>
      <c r="AF352" s="109"/>
      <c r="AG352" s="109"/>
    </row>
    <row r="353" spans="4:33" ht="15.75" customHeight="1" x14ac:dyDescent="0.25">
      <c r="D353" s="102"/>
      <c r="E353" s="102"/>
      <c r="F353" s="103"/>
      <c r="U353" s="102"/>
      <c r="V353" s="109"/>
      <c r="W353" s="109"/>
      <c r="X353" s="102"/>
      <c r="Y353" s="102"/>
      <c r="Z353" s="102"/>
      <c r="AA353" s="102"/>
      <c r="AB353" s="137"/>
      <c r="AC353" s="102"/>
      <c r="AD353" s="102"/>
      <c r="AE353" s="102"/>
      <c r="AF353" s="109"/>
      <c r="AG353" s="109"/>
    </row>
    <row r="354" spans="4:33" ht="15.75" customHeight="1" x14ac:dyDescent="0.25">
      <c r="D354" s="102"/>
      <c r="E354" s="102"/>
      <c r="F354" s="103"/>
      <c r="U354" s="102"/>
      <c r="V354" s="109"/>
      <c r="W354" s="109"/>
      <c r="X354" s="102"/>
      <c r="Y354" s="102"/>
      <c r="Z354" s="102"/>
      <c r="AA354" s="102"/>
      <c r="AB354" s="137"/>
      <c r="AC354" s="102"/>
      <c r="AD354" s="102"/>
      <c r="AE354" s="102"/>
      <c r="AF354" s="109"/>
      <c r="AG354" s="109"/>
    </row>
    <row r="355" spans="4:33" ht="15.75" customHeight="1" x14ac:dyDescent="0.25">
      <c r="D355" s="102"/>
      <c r="E355" s="102"/>
      <c r="F355" s="103"/>
      <c r="U355" s="102"/>
      <c r="V355" s="109"/>
      <c r="W355" s="109"/>
      <c r="X355" s="102"/>
      <c r="Y355" s="102"/>
      <c r="Z355" s="102"/>
      <c r="AA355" s="102"/>
      <c r="AB355" s="137"/>
      <c r="AC355" s="102"/>
      <c r="AD355" s="102"/>
      <c r="AE355" s="102"/>
      <c r="AF355" s="109"/>
      <c r="AG355" s="109"/>
    </row>
    <row r="356" spans="4:33" ht="15.75" customHeight="1" x14ac:dyDescent="0.25">
      <c r="D356" s="102"/>
      <c r="E356" s="102"/>
      <c r="F356" s="103"/>
      <c r="U356" s="102"/>
      <c r="V356" s="109"/>
      <c r="W356" s="109"/>
      <c r="X356" s="102"/>
      <c r="Y356" s="102"/>
      <c r="Z356" s="102"/>
      <c r="AA356" s="102"/>
      <c r="AB356" s="137"/>
      <c r="AC356" s="102"/>
      <c r="AD356" s="102"/>
      <c r="AE356" s="102"/>
      <c r="AF356" s="109"/>
      <c r="AG356" s="109"/>
    </row>
    <row r="357" spans="4:33" ht="15.75" customHeight="1" x14ac:dyDescent="0.25">
      <c r="D357" s="102"/>
      <c r="E357" s="102"/>
      <c r="F357" s="103"/>
      <c r="U357" s="102"/>
      <c r="V357" s="109"/>
      <c r="W357" s="109"/>
      <c r="X357" s="102"/>
      <c r="Y357" s="102"/>
      <c r="Z357" s="102"/>
      <c r="AA357" s="102"/>
      <c r="AB357" s="137"/>
      <c r="AC357" s="102"/>
      <c r="AD357" s="102"/>
      <c r="AE357" s="102"/>
      <c r="AF357" s="109"/>
      <c r="AG357" s="109"/>
    </row>
    <row r="358" spans="4:33" ht="15.75" customHeight="1" x14ac:dyDescent="0.25">
      <c r="D358" s="102"/>
      <c r="E358" s="102"/>
      <c r="F358" s="103"/>
      <c r="U358" s="102"/>
      <c r="V358" s="109"/>
      <c r="W358" s="109"/>
      <c r="X358" s="102"/>
      <c r="Y358" s="102"/>
      <c r="Z358" s="102"/>
      <c r="AA358" s="102"/>
      <c r="AB358" s="137"/>
      <c r="AC358" s="102"/>
      <c r="AD358" s="102"/>
      <c r="AE358" s="102"/>
      <c r="AF358" s="109"/>
      <c r="AG358" s="109"/>
    </row>
    <row r="359" spans="4:33" ht="15.75" customHeight="1" x14ac:dyDescent="0.25">
      <c r="D359" s="102"/>
      <c r="E359" s="102"/>
      <c r="F359" s="103"/>
      <c r="U359" s="102"/>
      <c r="V359" s="109"/>
      <c r="W359" s="109"/>
      <c r="X359" s="102"/>
      <c r="Y359" s="102"/>
      <c r="Z359" s="102"/>
      <c r="AA359" s="102"/>
      <c r="AB359" s="137"/>
      <c r="AC359" s="102"/>
      <c r="AD359" s="102"/>
      <c r="AE359" s="102"/>
      <c r="AF359" s="109"/>
      <c r="AG359" s="109"/>
    </row>
    <row r="360" spans="4:33" ht="15.75" customHeight="1" x14ac:dyDescent="0.25">
      <c r="D360" s="102"/>
      <c r="E360" s="102"/>
      <c r="F360" s="103"/>
      <c r="U360" s="102"/>
      <c r="V360" s="109"/>
      <c r="W360" s="109"/>
      <c r="X360" s="102"/>
      <c r="Y360" s="102"/>
      <c r="Z360" s="102"/>
      <c r="AA360" s="102"/>
      <c r="AB360" s="137"/>
      <c r="AC360" s="102"/>
      <c r="AD360" s="102"/>
      <c r="AE360" s="102"/>
      <c r="AF360" s="109"/>
      <c r="AG360" s="109"/>
    </row>
    <row r="361" spans="4:33" ht="15.75" customHeight="1" x14ac:dyDescent="0.25">
      <c r="D361" s="102"/>
      <c r="E361" s="102"/>
      <c r="F361" s="103"/>
      <c r="U361" s="102"/>
      <c r="V361" s="109"/>
      <c r="W361" s="109"/>
      <c r="X361" s="102"/>
      <c r="Y361" s="102"/>
      <c r="Z361" s="102"/>
      <c r="AA361" s="102"/>
      <c r="AB361" s="137"/>
      <c r="AC361" s="102"/>
      <c r="AD361" s="102"/>
      <c r="AE361" s="102"/>
      <c r="AF361" s="109"/>
      <c r="AG361" s="109"/>
    </row>
    <row r="362" spans="4:33" ht="15.75" customHeight="1" x14ac:dyDescent="0.25">
      <c r="D362" s="102"/>
      <c r="E362" s="102"/>
      <c r="F362" s="103"/>
      <c r="U362" s="102"/>
      <c r="V362" s="109"/>
      <c r="W362" s="109"/>
      <c r="X362" s="102"/>
      <c r="Y362" s="102"/>
      <c r="Z362" s="102"/>
      <c r="AA362" s="102"/>
      <c r="AB362" s="137"/>
      <c r="AC362" s="102"/>
      <c r="AD362" s="102"/>
      <c r="AE362" s="102"/>
      <c r="AF362" s="109"/>
      <c r="AG362" s="109"/>
    </row>
    <row r="363" spans="4:33" ht="15.75" customHeight="1" x14ac:dyDescent="0.25">
      <c r="D363" s="102"/>
      <c r="E363" s="102"/>
      <c r="F363" s="103"/>
      <c r="U363" s="102"/>
      <c r="V363" s="109"/>
      <c r="W363" s="109"/>
      <c r="X363" s="102"/>
      <c r="Y363" s="102"/>
      <c r="Z363" s="102"/>
      <c r="AA363" s="102"/>
      <c r="AB363" s="137"/>
      <c r="AC363" s="102"/>
      <c r="AD363" s="102"/>
      <c r="AE363" s="102"/>
      <c r="AF363" s="109"/>
      <c r="AG363" s="109"/>
    </row>
    <row r="364" spans="4:33" ht="15.75" customHeight="1" x14ac:dyDescent="0.25">
      <c r="D364" s="102"/>
      <c r="E364" s="102"/>
      <c r="F364" s="103"/>
      <c r="U364" s="102"/>
      <c r="V364" s="109"/>
      <c r="W364" s="109"/>
      <c r="X364" s="102"/>
      <c r="Y364" s="102"/>
      <c r="Z364" s="102"/>
      <c r="AA364" s="102"/>
      <c r="AB364" s="137"/>
      <c r="AC364" s="102"/>
      <c r="AD364" s="102"/>
      <c r="AE364" s="102"/>
      <c r="AF364" s="109"/>
      <c r="AG364" s="109"/>
    </row>
    <row r="365" spans="4:33" ht="15.75" customHeight="1" x14ac:dyDescent="0.25">
      <c r="D365" s="102"/>
      <c r="E365" s="102"/>
      <c r="F365" s="103"/>
      <c r="U365" s="102"/>
      <c r="V365" s="109"/>
      <c r="W365" s="109"/>
      <c r="X365" s="102"/>
      <c r="Y365" s="102"/>
      <c r="Z365" s="102"/>
      <c r="AA365" s="102"/>
      <c r="AB365" s="137"/>
      <c r="AC365" s="102"/>
      <c r="AD365" s="102"/>
      <c r="AE365" s="102"/>
      <c r="AF365" s="109"/>
      <c r="AG365" s="109"/>
    </row>
    <row r="366" spans="4:33" ht="15.75" customHeight="1" x14ac:dyDescent="0.25">
      <c r="D366" s="102"/>
      <c r="E366" s="102"/>
      <c r="F366" s="103"/>
      <c r="U366" s="102"/>
      <c r="V366" s="109"/>
      <c r="W366" s="109"/>
      <c r="X366" s="102"/>
      <c r="Y366" s="102"/>
      <c r="Z366" s="102"/>
      <c r="AA366" s="102"/>
      <c r="AB366" s="137"/>
      <c r="AC366" s="102"/>
      <c r="AD366" s="102"/>
      <c r="AE366" s="102"/>
      <c r="AF366" s="109"/>
      <c r="AG366" s="109"/>
    </row>
    <row r="367" spans="4:33" ht="15.75" customHeight="1" x14ac:dyDescent="0.25">
      <c r="D367" s="102"/>
      <c r="E367" s="102"/>
      <c r="F367" s="103"/>
      <c r="U367" s="102"/>
      <c r="V367" s="109"/>
      <c r="W367" s="109"/>
      <c r="X367" s="102"/>
      <c r="Y367" s="102"/>
      <c r="Z367" s="102"/>
      <c r="AA367" s="102"/>
      <c r="AB367" s="137"/>
      <c r="AC367" s="102"/>
      <c r="AD367" s="102"/>
      <c r="AE367" s="102"/>
      <c r="AF367" s="109"/>
      <c r="AG367" s="109"/>
    </row>
    <row r="368" spans="4:33" ht="15.75" customHeight="1" x14ac:dyDescent="0.25">
      <c r="D368" s="102"/>
      <c r="E368" s="102"/>
      <c r="F368" s="103"/>
      <c r="U368" s="102"/>
      <c r="V368" s="109"/>
      <c r="W368" s="109"/>
      <c r="X368" s="102"/>
      <c r="Y368" s="102"/>
      <c r="Z368" s="102"/>
      <c r="AA368" s="102"/>
      <c r="AB368" s="137"/>
      <c r="AC368" s="102"/>
      <c r="AD368" s="102"/>
      <c r="AE368" s="102"/>
      <c r="AF368" s="109"/>
      <c r="AG368" s="109"/>
    </row>
    <row r="369" spans="4:33" ht="15.75" customHeight="1" x14ac:dyDescent="0.25">
      <c r="D369" s="102"/>
      <c r="E369" s="102"/>
      <c r="F369" s="103"/>
      <c r="U369" s="102"/>
      <c r="V369" s="109"/>
      <c r="W369" s="109"/>
      <c r="X369" s="102"/>
      <c r="Y369" s="102"/>
      <c r="Z369" s="102"/>
      <c r="AA369" s="102"/>
      <c r="AB369" s="137"/>
      <c r="AC369" s="102"/>
      <c r="AD369" s="102"/>
      <c r="AE369" s="102"/>
      <c r="AF369" s="109"/>
      <c r="AG369" s="109"/>
    </row>
    <row r="370" spans="4:33" ht="15.75" customHeight="1" x14ac:dyDescent="0.25">
      <c r="D370" s="102"/>
      <c r="E370" s="102"/>
      <c r="F370" s="103"/>
      <c r="U370" s="102"/>
      <c r="V370" s="109"/>
      <c r="W370" s="109"/>
      <c r="X370" s="102"/>
      <c r="Y370" s="102"/>
      <c r="Z370" s="102"/>
      <c r="AA370" s="102"/>
      <c r="AB370" s="137"/>
      <c r="AC370" s="102"/>
      <c r="AD370" s="102"/>
      <c r="AE370" s="102"/>
      <c r="AF370" s="109"/>
      <c r="AG370" s="109"/>
    </row>
    <row r="371" spans="4:33" ht="15.75" customHeight="1" x14ac:dyDescent="0.25">
      <c r="D371" s="102"/>
      <c r="E371" s="102"/>
      <c r="F371" s="103"/>
      <c r="U371" s="102"/>
      <c r="V371" s="109"/>
      <c r="W371" s="109"/>
      <c r="X371" s="102"/>
      <c r="Y371" s="102"/>
      <c r="Z371" s="102"/>
      <c r="AA371" s="102"/>
      <c r="AB371" s="137"/>
      <c r="AC371" s="102"/>
      <c r="AD371" s="102"/>
      <c r="AE371" s="102"/>
      <c r="AF371" s="109"/>
      <c r="AG371" s="109"/>
    </row>
    <row r="372" spans="4:33" ht="15.75" customHeight="1" x14ac:dyDescent="0.25">
      <c r="D372" s="102"/>
      <c r="E372" s="102"/>
      <c r="F372" s="103"/>
      <c r="U372" s="102"/>
      <c r="V372" s="109"/>
      <c r="W372" s="109"/>
      <c r="X372" s="102"/>
      <c r="Y372" s="102"/>
      <c r="Z372" s="102"/>
      <c r="AA372" s="102"/>
      <c r="AB372" s="137"/>
      <c r="AC372" s="102"/>
      <c r="AD372" s="102"/>
      <c r="AE372" s="102"/>
      <c r="AF372" s="109"/>
      <c r="AG372" s="109"/>
    </row>
    <row r="373" spans="4:33" ht="15.75" customHeight="1" x14ac:dyDescent="0.25">
      <c r="D373" s="102"/>
      <c r="E373" s="102"/>
      <c r="F373" s="103"/>
      <c r="U373" s="102"/>
      <c r="V373" s="109"/>
      <c r="W373" s="109"/>
      <c r="X373" s="102"/>
      <c r="Y373" s="102"/>
      <c r="Z373" s="102"/>
      <c r="AA373" s="102"/>
      <c r="AB373" s="137"/>
      <c r="AC373" s="102"/>
      <c r="AD373" s="102"/>
      <c r="AE373" s="102"/>
      <c r="AF373" s="109"/>
      <c r="AG373" s="109"/>
    </row>
    <row r="374" spans="4:33" ht="15.75" customHeight="1" x14ac:dyDescent="0.25">
      <c r="D374" s="102"/>
      <c r="E374" s="102"/>
      <c r="F374" s="103"/>
      <c r="U374" s="102"/>
      <c r="V374" s="109"/>
      <c r="W374" s="109"/>
      <c r="X374" s="102"/>
      <c r="Y374" s="102"/>
      <c r="Z374" s="102"/>
      <c r="AA374" s="102"/>
      <c r="AB374" s="137"/>
      <c r="AC374" s="102"/>
      <c r="AD374" s="102"/>
      <c r="AE374" s="102"/>
      <c r="AF374" s="109"/>
      <c r="AG374" s="109"/>
    </row>
    <row r="375" spans="4:33" ht="15.75" customHeight="1" x14ac:dyDescent="0.25">
      <c r="D375" s="102"/>
      <c r="E375" s="102"/>
      <c r="F375" s="103"/>
      <c r="U375" s="102"/>
      <c r="V375" s="109"/>
      <c r="W375" s="109"/>
      <c r="X375" s="102"/>
      <c r="Y375" s="102"/>
      <c r="Z375" s="102"/>
      <c r="AA375" s="102"/>
      <c r="AB375" s="137"/>
      <c r="AC375" s="102"/>
      <c r="AD375" s="102"/>
      <c r="AE375" s="102"/>
      <c r="AF375" s="109"/>
      <c r="AG375" s="109"/>
    </row>
    <row r="376" spans="4:33" ht="15.75" customHeight="1" x14ac:dyDescent="0.25">
      <c r="D376" s="102"/>
      <c r="E376" s="102"/>
      <c r="F376" s="103"/>
      <c r="U376" s="102"/>
      <c r="V376" s="109"/>
      <c r="W376" s="109"/>
      <c r="X376" s="102"/>
      <c r="Y376" s="102"/>
      <c r="Z376" s="102"/>
      <c r="AA376" s="102"/>
      <c r="AB376" s="137"/>
      <c r="AC376" s="102"/>
      <c r="AD376" s="102"/>
      <c r="AE376" s="102"/>
      <c r="AF376" s="109"/>
      <c r="AG376" s="109"/>
    </row>
    <row r="377" spans="4:33" ht="15.75" customHeight="1" x14ac:dyDescent="0.25">
      <c r="D377" s="102"/>
      <c r="E377" s="102"/>
      <c r="F377" s="103"/>
      <c r="U377" s="102"/>
      <c r="V377" s="109"/>
      <c r="W377" s="109"/>
      <c r="X377" s="102"/>
      <c r="Y377" s="102"/>
      <c r="Z377" s="102"/>
      <c r="AA377" s="102"/>
      <c r="AB377" s="137"/>
      <c r="AC377" s="102"/>
      <c r="AD377" s="102"/>
      <c r="AE377" s="102"/>
      <c r="AF377" s="109"/>
      <c r="AG377" s="109"/>
    </row>
    <row r="378" spans="4:33" ht="15.75" customHeight="1" x14ac:dyDescent="0.25">
      <c r="D378" s="102"/>
      <c r="E378" s="102"/>
      <c r="F378" s="103"/>
      <c r="U378" s="102"/>
      <c r="V378" s="109"/>
      <c r="W378" s="109"/>
      <c r="X378" s="102"/>
      <c r="Y378" s="102"/>
      <c r="Z378" s="102"/>
      <c r="AA378" s="102"/>
      <c r="AB378" s="137"/>
      <c r="AC378" s="102"/>
      <c r="AD378" s="102"/>
      <c r="AE378" s="102"/>
      <c r="AF378" s="109"/>
      <c r="AG378" s="109"/>
    </row>
    <row r="379" spans="4:33" ht="15.75" customHeight="1" x14ac:dyDescent="0.25">
      <c r="D379" s="102"/>
      <c r="E379" s="102"/>
      <c r="F379" s="103"/>
      <c r="U379" s="102"/>
      <c r="V379" s="109"/>
      <c r="W379" s="109"/>
      <c r="X379" s="102"/>
      <c r="Y379" s="102"/>
      <c r="Z379" s="102"/>
      <c r="AA379" s="102"/>
      <c r="AB379" s="137"/>
      <c r="AC379" s="102"/>
      <c r="AD379" s="102"/>
      <c r="AE379" s="102"/>
      <c r="AF379" s="109"/>
      <c r="AG379" s="109"/>
    </row>
    <row r="380" spans="4:33" ht="15.75" customHeight="1" x14ac:dyDescent="0.25">
      <c r="D380" s="102"/>
      <c r="E380" s="102"/>
      <c r="F380" s="103"/>
      <c r="U380" s="102"/>
      <c r="V380" s="109"/>
      <c r="W380" s="109"/>
      <c r="X380" s="102"/>
      <c r="Y380" s="102"/>
      <c r="Z380" s="102"/>
      <c r="AA380" s="102"/>
      <c r="AB380" s="137"/>
      <c r="AC380" s="102"/>
      <c r="AD380" s="102"/>
      <c r="AE380" s="102"/>
      <c r="AF380" s="109"/>
      <c r="AG380" s="109"/>
    </row>
    <row r="381" spans="4:33" ht="15.75" customHeight="1" x14ac:dyDescent="0.25">
      <c r="D381" s="102"/>
      <c r="E381" s="102"/>
      <c r="F381" s="103"/>
      <c r="U381" s="102"/>
      <c r="V381" s="109"/>
      <c r="W381" s="109"/>
      <c r="X381" s="102"/>
      <c r="Y381" s="102"/>
      <c r="Z381" s="102"/>
      <c r="AA381" s="102"/>
      <c r="AB381" s="137"/>
      <c r="AC381" s="102"/>
      <c r="AD381" s="102"/>
      <c r="AE381" s="102"/>
      <c r="AF381" s="109"/>
      <c r="AG381" s="109"/>
    </row>
    <row r="382" spans="4:33" ht="15.75" customHeight="1" x14ac:dyDescent="0.25">
      <c r="D382" s="102"/>
      <c r="E382" s="102"/>
      <c r="F382" s="103"/>
      <c r="U382" s="102"/>
      <c r="V382" s="109"/>
      <c r="W382" s="109"/>
      <c r="X382" s="102"/>
      <c r="Y382" s="102"/>
      <c r="Z382" s="102"/>
      <c r="AA382" s="102"/>
      <c r="AB382" s="137"/>
      <c r="AC382" s="102"/>
      <c r="AD382" s="102"/>
      <c r="AE382" s="102"/>
      <c r="AF382" s="109"/>
      <c r="AG382" s="109"/>
    </row>
    <row r="383" spans="4:33" ht="15.75" customHeight="1" x14ac:dyDescent="0.25">
      <c r="D383" s="102"/>
      <c r="E383" s="102"/>
      <c r="F383" s="103"/>
      <c r="U383" s="102"/>
      <c r="V383" s="109"/>
      <c r="W383" s="109"/>
      <c r="X383" s="102"/>
      <c r="Y383" s="102"/>
      <c r="Z383" s="102"/>
      <c r="AA383" s="102"/>
      <c r="AB383" s="137"/>
      <c r="AC383" s="102"/>
      <c r="AD383" s="102"/>
      <c r="AE383" s="102"/>
      <c r="AF383" s="109"/>
      <c r="AG383" s="109"/>
    </row>
    <row r="384" spans="4:33" ht="15.75" customHeight="1" x14ac:dyDescent="0.25">
      <c r="D384" s="102"/>
      <c r="E384" s="102"/>
      <c r="F384" s="103"/>
      <c r="U384" s="102"/>
      <c r="V384" s="109"/>
      <c r="W384" s="109"/>
      <c r="X384" s="102"/>
      <c r="Y384" s="102"/>
      <c r="Z384" s="102"/>
      <c r="AA384" s="102"/>
      <c r="AB384" s="137"/>
      <c r="AC384" s="102"/>
      <c r="AD384" s="102"/>
      <c r="AE384" s="102"/>
      <c r="AF384" s="109"/>
      <c r="AG384" s="109"/>
    </row>
    <row r="385" spans="4:33" ht="15.75" customHeight="1" x14ac:dyDescent="0.25">
      <c r="D385" s="102"/>
      <c r="E385" s="102"/>
      <c r="F385" s="103"/>
      <c r="U385" s="102"/>
      <c r="V385" s="109"/>
      <c r="W385" s="109"/>
      <c r="X385" s="102"/>
      <c r="Y385" s="102"/>
      <c r="Z385" s="102"/>
      <c r="AA385" s="102"/>
      <c r="AB385" s="137"/>
      <c r="AC385" s="102"/>
      <c r="AD385" s="102"/>
      <c r="AE385" s="102"/>
      <c r="AF385" s="109"/>
      <c r="AG385" s="109"/>
    </row>
    <row r="386" spans="4:33" ht="15.75" customHeight="1" x14ac:dyDescent="0.25">
      <c r="D386" s="102"/>
      <c r="E386" s="102"/>
      <c r="F386" s="103"/>
      <c r="U386" s="102"/>
      <c r="V386" s="109"/>
      <c r="W386" s="109"/>
      <c r="X386" s="102"/>
      <c r="Y386" s="102"/>
      <c r="Z386" s="102"/>
      <c r="AA386" s="102"/>
      <c r="AB386" s="137"/>
      <c r="AC386" s="102"/>
      <c r="AD386" s="102"/>
      <c r="AE386" s="102"/>
      <c r="AF386" s="109"/>
      <c r="AG386" s="109"/>
    </row>
    <row r="387" spans="4:33" ht="15.75" customHeight="1" x14ac:dyDescent="0.25">
      <c r="D387" s="102"/>
      <c r="E387" s="102"/>
      <c r="F387" s="103"/>
      <c r="U387" s="102"/>
      <c r="V387" s="109"/>
      <c r="W387" s="109"/>
      <c r="X387" s="102"/>
      <c r="Y387" s="102"/>
      <c r="Z387" s="102"/>
      <c r="AA387" s="102"/>
      <c r="AB387" s="137"/>
      <c r="AC387" s="102"/>
      <c r="AD387" s="102"/>
      <c r="AE387" s="102"/>
      <c r="AF387" s="109"/>
      <c r="AG387" s="109"/>
    </row>
    <row r="388" spans="4:33" ht="15.75" customHeight="1" x14ac:dyDescent="0.25">
      <c r="D388" s="102"/>
      <c r="E388" s="102"/>
      <c r="F388" s="103"/>
      <c r="U388" s="102"/>
      <c r="V388" s="109"/>
      <c r="W388" s="109"/>
      <c r="X388" s="102"/>
      <c r="Y388" s="102"/>
      <c r="Z388" s="102"/>
      <c r="AA388" s="102"/>
      <c r="AB388" s="137"/>
      <c r="AC388" s="102"/>
      <c r="AD388" s="102"/>
      <c r="AE388" s="102"/>
      <c r="AF388" s="109"/>
      <c r="AG388" s="109"/>
    </row>
    <row r="389" spans="4:33" ht="15.75" customHeight="1" x14ac:dyDescent="0.25">
      <c r="D389" s="102"/>
      <c r="E389" s="102"/>
      <c r="F389" s="103"/>
      <c r="U389" s="102"/>
      <c r="V389" s="109"/>
      <c r="W389" s="109"/>
      <c r="X389" s="102"/>
      <c r="Y389" s="102"/>
      <c r="Z389" s="102"/>
      <c r="AA389" s="102"/>
      <c r="AB389" s="137"/>
      <c r="AC389" s="102"/>
      <c r="AD389" s="102"/>
      <c r="AE389" s="102"/>
      <c r="AF389" s="109"/>
      <c r="AG389" s="109"/>
    </row>
    <row r="390" spans="4:33" ht="15.75" customHeight="1" x14ac:dyDescent="0.25">
      <c r="D390" s="102"/>
      <c r="E390" s="102"/>
      <c r="F390" s="103"/>
      <c r="U390" s="102"/>
      <c r="V390" s="109"/>
      <c r="W390" s="109"/>
      <c r="X390" s="102"/>
      <c r="Y390" s="102"/>
      <c r="Z390" s="102"/>
      <c r="AA390" s="102"/>
      <c r="AB390" s="137"/>
      <c r="AC390" s="102"/>
      <c r="AD390" s="102"/>
      <c r="AE390" s="102"/>
      <c r="AF390" s="109"/>
      <c r="AG390" s="109"/>
    </row>
    <row r="391" spans="4:33" ht="15.75" customHeight="1" x14ac:dyDescent="0.25">
      <c r="D391" s="102"/>
      <c r="E391" s="102"/>
      <c r="F391" s="103"/>
      <c r="U391" s="102"/>
      <c r="V391" s="109"/>
      <c r="W391" s="109"/>
      <c r="X391" s="102"/>
      <c r="Y391" s="102"/>
      <c r="Z391" s="102"/>
      <c r="AA391" s="102"/>
      <c r="AB391" s="137"/>
      <c r="AC391" s="102"/>
      <c r="AD391" s="102"/>
      <c r="AE391" s="102"/>
      <c r="AF391" s="109"/>
      <c r="AG391" s="109"/>
    </row>
    <row r="392" spans="4:33" ht="15.75" customHeight="1" x14ac:dyDescent="0.25">
      <c r="D392" s="102"/>
      <c r="E392" s="102"/>
      <c r="F392" s="103"/>
      <c r="U392" s="102"/>
      <c r="V392" s="109"/>
      <c r="W392" s="109"/>
      <c r="X392" s="102"/>
      <c r="Y392" s="102"/>
      <c r="Z392" s="102"/>
      <c r="AA392" s="102"/>
      <c r="AB392" s="137"/>
      <c r="AC392" s="102"/>
      <c r="AD392" s="102"/>
      <c r="AE392" s="102"/>
      <c r="AF392" s="109"/>
      <c r="AG392" s="109"/>
    </row>
    <row r="393" spans="4:33" ht="15.75" customHeight="1" x14ac:dyDescent="0.25">
      <c r="D393" s="102"/>
      <c r="E393" s="102"/>
      <c r="F393" s="103"/>
      <c r="U393" s="102"/>
      <c r="V393" s="109"/>
      <c r="W393" s="109"/>
      <c r="X393" s="102"/>
      <c r="Y393" s="102"/>
      <c r="Z393" s="102"/>
      <c r="AA393" s="102"/>
      <c r="AB393" s="137"/>
      <c r="AC393" s="102"/>
      <c r="AD393" s="102"/>
      <c r="AE393" s="102"/>
      <c r="AF393" s="109"/>
      <c r="AG393" s="109"/>
    </row>
    <row r="394" spans="4:33" ht="15.75" customHeight="1" x14ac:dyDescent="0.25">
      <c r="D394" s="102"/>
      <c r="E394" s="102"/>
      <c r="F394" s="103"/>
      <c r="U394" s="102"/>
      <c r="V394" s="109"/>
      <c r="W394" s="109"/>
      <c r="X394" s="102"/>
      <c r="Y394" s="102"/>
      <c r="Z394" s="102"/>
      <c r="AA394" s="102"/>
      <c r="AB394" s="137"/>
      <c r="AC394" s="102"/>
      <c r="AD394" s="102"/>
      <c r="AE394" s="102"/>
      <c r="AF394" s="109"/>
      <c r="AG394" s="109"/>
    </row>
    <row r="395" spans="4:33" ht="15.75" customHeight="1" x14ac:dyDescent="0.25">
      <c r="D395" s="102"/>
      <c r="E395" s="102"/>
      <c r="F395" s="103"/>
      <c r="U395" s="102"/>
      <c r="V395" s="109"/>
      <c r="W395" s="109"/>
      <c r="X395" s="102"/>
      <c r="Y395" s="102"/>
      <c r="Z395" s="102"/>
      <c r="AA395" s="102"/>
      <c r="AB395" s="137"/>
      <c r="AC395" s="102"/>
      <c r="AD395" s="102"/>
      <c r="AE395" s="102"/>
      <c r="AF395" s="109"/>
      <c r="AG395" s="109"/>
    </row>
    <row r="396" spans="4:33" ht="15.75" customHeight="1" x14ac:dyDescent="0.25">
      <c r="D396" s="102"/>
      <c r="E396" s="102"/>
      <c r="F396" s="103"/>
      <c r="U396" s="102"/>
      <c r="V396" s="109"/>
      <c r="W396" s="109"/>
      <c r="X396" s="102"/>
      <c r="Y396" s="102"/>
      <c r="Z396" s="102"/>
      <c r="AA396" s="102"/>
      <c r="AB396" s="137"/>
      <c r="AC396" s="102"/>
      <c r="AD396" s="102"/>
      <c r="AE396" s="102"/>
      <c r="AF396" s="109"/>
      <c r="AG396" s="109"/>
    </row>
    <row r="397" spans="4:33" ht="15.75" customHeight="1" x14ac:dyDescent="0.25">
      <c r="D397" s="102"/>
      <c r="E397" s="102"/>
      <c r="F397" s="103"/>
      <c r="U397" s="102"/>
      <c r="V397" s="109"/>
      <c r="W397" s="109"/>
      <c r="X397" s="102"/>
      <c r="Y397" s="102"/>
      <c r="Z397" s="102"/>
      <c r="AA397" s="102"/>
      <c r="AB397" s="137"/>
      <c r="AC397" s="102"/>
      <c r="AD397" s="102"/>
      <c r="AE397" s="102"/>
      <c r="AF397" s="109"/>
      <c r="AG397" s="109"/>
    </row>
    <row r="398" spans="4:33" ht="15.75" customHeight="1" x14ac:dyDescent="0.25">
      <c r="D398" s="102"/>
      <c r="E398" s="102"/>
      <c r="F398" s="103"/>
      <c r="U398" s="102"/>
      <c r="V398" s="109"/>
      <c r="W398" s="109"/>
      <c r="X398" s="102"/>
      <c r="Y398" s="102"/>
      <c r="Z398" s="102"/>
      <c r="AA398" s="102"/>
      <c r="AB398" s="137"/>
      <c r="AC398" s="102"/>
      <c r="AD398" s="102"/>
      <c r="AE398" s="102"/>
      <c r="AF398" s="109"/>
      <c r="AG398" s="109"/>
    </row>
    <row r="399" spans="4:33" ht="15.75" customHeight="1" x14ac:dyDescent="0.25">
      <c r="D399" s="102"/>
      <c r="E399" s="102"/>
      <c r="F399" s="103"/>
      <c r="U399" s="102"/>
      <c r="V399" s="109"/>
      <c r="W399" s="109"/>
      <c r="X399" s="102"/>
      <c r="Y399" s="102"/>
      <c r="Z399" s="102"/>
      <c r="AA399" s="102"/>
      <c r="AB399" s="137"/>
      <c r="AC399" s="102"/>
      <c r="AD399" s="102"/>
      <c r="AE399" s="102"/>
      <c r="AF399" s="109"/>
      <c r="AG399" s="109"/>
    </row>
    <row r="400" spans="4:33" ht="15.75" customHeight="1" x14ac:dyDescent="0.25">
      <c r="D400" s="102"/>
      <c r="E400" s="102"/>
      <c r="F400" s="103"/>
      <c r="AB400" s="138"/>
    </row>
    <row r="401" spans="1:96" ht="15.75" customHeight="1" x14ac:dyDescent="0.25">
      <c r="D401" s="102"/>
      <c r="E401" s="102"/>
      <c r="F401" s="103"/>
      <c r="AB401" s="138"/>
    </row>
    <row r="402" spans="1:96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72"/>
      <c r="O402" s="108"/>
      <c r="P402" s="108"/>
      <c r="Q402" s="108"/>
      <c r="S402" s="108"/>
      <c r="T402" s="108"/>
      <c r="V402" s="108"/>
      <c r="W402" s="108"/>
      <c r="AB402" s="138"/>
      <c r="AF402" s="108"/>
      <c r="AG402" s="108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</row>
    <row r="403" spans="1:96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72"/>
      <c r="O403" s="108"/>
      <c r="P403" s="108"/>
      <c r="Q403" s="108"/>
      <c r="S403" s="108"/>
      <c r="T403" s="108"/>
      <c r="V403" s="108"/>
      <c r="W403" s="108"/>
      <c r="AB403" s="138"/>
      <c r="AF403" s="108"/>
      <c r="AG403" s="108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</row>
    <row r="404" spans="1:96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72"/>
      <c r="O404" s="108"/>
      <c r="P404" s="108"/>
      <c r="Q404" s="108"/>
      <c r="S404" s="108"/>
      <c r="T404" s="108"/>
      <c r="V404" s="108"/>
      <c r="W404" s="108"/>
      <c r="AB404" s="138"/>
      <c r="AF404" s="108"/>
      <c r="AG404" s="108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</row>
    <row r="405" spans="1:96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72"/>
      <c r="O405" s="108"/>
      <c r="P405" s="108"/>
      <c r="Q405" s="108"/>
      <c r="S405" s="108"/>
      <c r="T405" s="108"/>
      <c r="V405" s="108"/>
      <c r="W405" s="108"/>
      <c r="AB405" s="138"/>
      <c r="AF405" s="108"/>
      <c r="AG405" s="108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</row>
    <row r="406" spans="1:96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72"/>
      <c r="O406" s="108"/>
      <c r="P406" s="108"/>
      <c r="Q406" s="108"/>
      <c r="S406" s="108"/>
      <c r="T406" s="108"/>
      <c r="V406" s="108"/>
      <c r="W406" s="108"/>
      <c r="AB406" s="138"/>
      <c r="AF406" s="108"/>
      <c r="AG406" s="108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</row>
    <row r="407" spans="1:96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72"/>
      <c r="O407" s="108"/>
      <c r="P407" s="108"/>
      <c r="Q407" s="108"/>
      <c r="S407" s="108"/>
      <c r="T407" s="108"/>
      <c r="V407" s="108"/>
      <c r="W407" s="108"/>
      <c r="AB407" s="138"/>
      <c r="AF407" s="108"/>
      <c r="AG407" s="108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</row>
    <row r="408" spans="1:96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72"/>
      <c r="O408" s="108"/>
      <c r="P408" s="108"/>
      <c r="Q408" s="108"/>
      <c r="S408" s="108"/>
      <c r="T408" s="108"/>
      <c r="V408" s="108"/>
      <c r="W408" s="108"/>
      <c r="AB408" s="138"/>
      <c r="AF408" s="108"/>
      <c r="AG408" s="108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</row>
    <row r="409" spans="1:96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72"/>
      <c r="O409" s="108"/>
      <c r="P409" s="108"/>
      <c r="Q409" s="108"/>
      <c r="S409" s="108"/>
      <c r="T409" s="108"/>
      <c r="V409" s="108"/>
      <c r="W409" s="108"/>
      <c r="AB409" s="138"/>
      <c r="AF409" s="108"/>
      <c r="AG409" s="108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</row>
    <row r="410" spans="1:96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72"/>
      <c r="O410" s="108"/>
      <c r="P410" s="108"/>
      <c r="Q410" s="108"/>
      <c r="S410" s="108"/>
      <c r="T410" s="108"/>
      <c r="V410" s="108"/>
      <c r="W410" s="108"/>
      <c r="AB410" s="138"/>
      <c r="AF410" s="108"/>
      <c r="AG410" s="108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</row>
    <row r="411" spans="1:96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72"/>
      <c r="O411" s="108"/>
      <c r="P411" s="108"/>
      <c r="Q411" s="108"/>
      <c r="S411" s="108"/>
      <c r="T411" s="108"/>
      <c r="V411" s="108"/>
      <c r="W411" s="108"/>
      <c r="AB411" s="138"/>
      <c r="AF411" s="108"/>
      <c r="AG411" s="108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</row>
    <row r="412" spans="1:96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72"/>
      <c r="O412" s="108"/>
      <c r="P412" s="108"/>
      <c r="Q412" s="108"/>
      <c r="S412" s="108"/>
      <c r="T412" s="108"/>
      <c r="V412" s="108"/>
      <c r="W412" s="108"/>
      <c r="AB412" s="138"/>
      <c r="AF412" s="108"/>
      <c r="AG412" s="108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</row>
    <row r="413" spans="1:96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72"/>
      <c r="O413" s="108"/>
      <c r="P413" s="108"/>
      <c r="Q413" s="108"/>
      <c r="S413" s="108"/>
      <c r="T413" s="108"/>
      <c r="V413" s="108"/>
      <c r="W413" s="108"/>
      <c r="AB413" s="138"/>
      <c r="AF413" s="108"/>
      <c r="AG413" s="108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</row>
    <row r="414" spans="1:96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72"/>
      <c r="O414" s="108"/>
      <c r="P414" s="108"/>
      <c r="Q414" s="108"/>
      <c r="S414" s="108"/>
      <c r="T414" s="108"/>
      <c r="V414" s="108"/>
      <c r="W414" s="108"/>
      <c r="AB414" s="138"/>
      <c r="AF414" s="108"/>
      <c r="AG414" s="108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</row>
    <row r="415" spans="1:96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72"/>
      <c r="O415" s="108"/>
      <c r="P415" s="108"/>
      <c r="Q415" s="108"/>
      <c r="S415" s="108"/>
      <c r="T415" s="108"/>
      <c r="V415" s="108"/>
      <c r="W415" s="108"/>
      <c r="AB415" s="138"/>
      <c r="AF415" s="108"/>
      <c r="AG415" s="108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</row>
    <row r="416" spans="1:96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72"/>
      <c r="O416" s="108"/>
      <c r="P416" s="108"/>
      <c r="Q416" s="108"/>
      <c r="S416" s="108"/>
      <c r="T416" s="108"/>
      <c r="V416" s="108"/>
      <c r="W416" s="108"/>
      <c r="AB416" s="138"/>
      <c r="AF416" s="108"/>
      <c r="AG416" s="108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</row>
    <row r="417" spans="1:96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72"/>
      <c r="O417" s="108"/>
      <c r="P417" s="108"/>
      <c r="Q417" s="108"/>
      <c r="S417" s="108"/>
      <c r="T417" s="108"/>
      <c r="V417" s="108"/>
      <c r="W417" s="108"/>
      <c r="AB417" s="138"/>
      <c r="AF417" s="108"/>
      <c r="AG417" s="108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</row>
    <row r="418" spans="1:96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72"/>
      <c r="O418" s="108"/>
      <c r="P418" s="108"/>
      <c r="Q418" s="108"/>
      <c r="S418" s="108"/>
      <c r="T418" s="108"/>
      <c r="V418" s="108"/>
      <c r="W418" s="108"/>
      <c r="AB418" s="138"/>
      <c r="AF418" s="108"/>
      <c r="AG418" s="108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</row>
    <row r="419" spans="1:96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72"/>
      <c r="O419" s="108"/>
      <c r="P419" s="108"/>
      <c r="Q419" s="108"/>
      <c r="S419" s="108"/>
      <c r="T419" s="108"/>
      <c r="V419" s="108"/>
      <c r="W419" s="108"/>
      <c r="AB419" s="138"/>
      <c r="AF419" s="108"/>
      <c r="AG419" s="108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</row>
    <row r="420" spans="1:96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72"/>
      <c r="O420" s="108"/>
      <c r="P420" s="108"/>
      <c r="Q420" s="108"/>
      <c r="S420" s="108"/>
      <c r="T420" s="108"/>
      <c r="V420" s="108"/>
      <c r="W420" s="108"/>
      <c r="AB420" s="138"/>
      <c r="AF420" s="108"/>
      <c r="AG420" s="108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</row>
    <row r="421" spans="1:96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72"/>
      <c r="O421" s="108"/>
      <c r="P421" s="108"/>
      <c r="Q421" s="108"/>
      <c r="S421" s="108"/>
      <c r="T421" s="108"/>
      <c r="V421" s="108"/>
      <c r="W421" s="108"/>
      <c r="AB421" s="138"/>
      <c r="AF421" s="108"/>
      <c r="AG421" s="108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</row>
    <row r="422" spans="1:96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72"/>
      <c r="O422" s="108"/>
      <c r="P422" s="108"/>
      <c r="Q422" s="108"/>
      <c r="S422" s="108"/>
      <c r="T422" s="108"/>
      <c r="V422" s="108"/>
      <c r="W422" s="108"/>
      <c r="AB422" s="138"/>
      <c r="AF422" s="108"/>
      <c r="AG422" s="108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</row>
    <row r="423" spans="1:96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72"/>
      <c r="O423" s="108"/>
      <c r="P423" s="108"/>
      <c r="Q423" s="108"/>
      <c r="S423" s="108"/>
      <c r="T423" s="108"/>
      <c r="V423" s="108"/>
      <c r="W423" s="108"/>
      <c r="AB423" s="138"/>
      <c r="AF423" s="108"/>
      <c r="AG423" s="108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</row>
    <row r="424" spans="1:96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72"/>
      <c r="O424" s="108"/>
      <c r="P424" s="108"/>
      <c r="Q424" s="108"/>
      <c r="S424" s="108"/>
      <c r="T424" s="108"/>
      <c r="V424" s="108"/>
      <c r="W424" s="108"/>
      <c r="AB424" s="138"/>
      <c r="AF424" s="108"/>
      <c r="AG424" s="108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</row>
    <row r="425" spans="1:96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72"/>
      <c r="O425" s="108"/>
      <c r="P425" s="108"/>
      <c r="Q425" s="108"/>
      <c r="S425" s="108"/>
      <c r="T425" s="108"/>
      <c r="V425" s="108"/>
      <c r="W425" s="108"/>
      <c r="AB425" s="138"/>
      <c r="AF425" s="108"/>
      <c r="AG425" s="108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</row>
    <row r="426" spans="1:96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72"/>
      <c r="O426" s="108"/>
      <c r="P426" s="108"/>
      <c r="Q426" s="108"/>
      <c r="S426" s="108"/>
      <c r="T426" s="108"/>
      <c r="V426" s="108"/>
      <c r="W426" s="108"/>
      <c r="AB426" s="138"/>
      <c r="AF426" s="108"/>
      <c r="AG426" s="108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</row>
    <row r="427" spans="1:96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72"/>
      <c r="O427" s="108"/>
      <c r="P427" s="108"/>
      <c r="Q427" s="108"/>
      <c r="S427" s="108"/>
      <c r="T427" s="108"/>
      <c r="V427" s="108"/>
      <c r="W427" s="108"/>
      <c r="AB427" s="138"/>
      <c r="AF427" s="108"/>
      <c r="AG427" s="108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</row>
    <row r="428" spans="1:96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72"/>
      <c r="O428" s="108"/>
      <c r="P428" s="108"/>
      <c r="Q428" s="108"/>
      <c r="S428" s="108"/>
      <c r="T428" s="108"/>
      <c r="V428" s="108"/>
      <c r="W428" s="108"/>
      <c r="AB428" s="138"/>
      <c r="AF428" s="108"/>
      <c r="AG428" s="108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</row>
    <row r="429" spans="1:96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72"/>
      <c r="O429" s="108"/>
      <c r="P429" s="108"/>
      <c r="Q429" s="108"/>
      <c r="S429" s="108"/>
      <c r="T429" s="108"/>
      <c r="V429" s="108"/>
      <c r="W429" s="108"/>
      <c r="AB429" s="138"/>
      <c r="AF429" s="108"/>
      <c r="AG429" s="108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</row>
    <row r="430" spans="1:96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72"/>
      <c r="O430" s="108"/>
      <c r="P430" s="108"/>
      <c r="Q430" s="108"/>
      <c r="S430" s="108"/>
      <c r="T430" s="108"/>
      <c r="V430" s="108"/>
      <c r="W430" s="108"/>
      <c r="AB430" s="138"/>
      <c r="AF430" s="108"/>
      <c r="AG430" s="108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</row>
    <row r="431" spans="1:96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72"/>
      <c r="O431" s="108"/>
      <c r="P431" s="108"/>
      <c r="Q431" s="108"/>
      <c r="S431" s="108"/>
      <c r="T431" s="108"/>
      <c r="V431" s="108"/>
      <c r="W431" s="108"/>
      <c r="AB431" s="138"/>
      <c r="AF431" s="108"/>
      <c r="AG431" s="108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</row>
    <row r="432" spans="1:96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72"/>
      <c r="O432" s="108"/>
      <c r="P432" s="108"/>
      <c r="Q432" s="108"/>
      <c r="S432" s="108"/>
      <c r="T432" s="108"/>
      <c r="V432" s="108"/>
      <c r="W432" s="108"/>
      <c r="AB432" s="138"/>
      <c r="AF432" s="108"/>
      <c r="AG432" s="108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</row>
    <row r="433" spans="1:96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72"/>
      <c r="O433" s="108"/>
      <c r="P433" s="108"/>
      <c r="Q433" s="108"/>
      <c r="S433" s="108"/>
      <c r="T433" s="108"/>
      <c r="V433" s="108"/>
      <c r="W433" s="108"/>
      <c r="AB433" s="138"/>
      <c r="AF433" s="108"/>
      <c r="AG433" s="108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</row>
    <row r="434" spans="1:96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72"/>
      <c r="O434" s="108"/>
      <c r="P434" s="108"/>
      <c r="Q434" s="108"/>
      <c r="S434" s="108"/>
      <c r="T434" s="108"/>
      <c r="V434" s="108"/>
      <c r="W434" s="108"/>
      <c r="AB434" s="138"/>
      <c r="AF434" s="108"/>
      <c r="AG434" s="108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</row>
    <row r="435" spans="1:96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72"/>
      <c r="O435" s="108"/>
      <c r="P435" s="108"/>
      <c r="Q435" s="108"/>
      <c r="S435" s="108"/>
      <c r="T435" s="108"/>
      <c r="V435" s="108"/>
      <c r="W435" s="108"/>
      <c r="AB435" s="138"/>
      <c r="AF435" s="108"/>
      <c r="AG435" s="108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</row>
    <row r="436" spans="1:96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72"/>
      <c r="O436" s="108"/>
      <c r="P436" s="108"/>
      <c r="Q436" s="108"/>
      <c r="S436" s="108"/>
      <c r="T436" s="108"/>
      <c r="V436" s="108"/>
      <c r="W436" s="108"/>
      <c r="AB436" s="138"/>
      <c r="AF436" s="108"/>
      <c r="AG436" s="108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</row>
    <row r="437" spans="1:96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72"/>
      <c r="O437" s="108"/>
      <c r="P437" s="108"/>
      <c r="Q437" s="108"/>
      <c r="S437" s="108"/>
      <c r="T437" s="108"/>
      <c r="V437" s="108"/>
      <c r="W437" s="108"/>
      <c r="AB437" s="138"/>
      <c r="AF437" s="108"/>
      <c r="AG437" s="108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</row>
    <row r="438" spans="1:96" s="106" customFormat="1" ht="15.75" customHeight="1" x14ac:dyDescent="0.25">
      <c r="A438" s="101"/>
      <c r="B438" s="101"/>
      <c r="C438" s="101"/>
      <c r="D438" s="102"/>
      <c r="E438" s="102"/>
      <c r="F438" s="103"/>
      <c r="G438" s="151"/>
      <c r="H438" s="128"/>
      <c r="I438" s="129"/>
      <c r="J438" s="130"/>
      <c r="K438" s="105"/>
      <c r="L438" s="131"/>
      <c r="M438" s="172"/>
      <c r="O438" s="108"/>
      <c r="P438" s="108"/>
      <c r="Q438" s="108"/>
      <c r="S438" s="108"/>
      <c r="T438" s="108"/>
      <c r="V438" s="108"/>
      <c r="W438" s="108"/>
      <c r="AB438" s="138"/>
      <c r="AF438" s="108"/>
      <c r="AG438" s="108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</row>
    <row r="439" spans="1:96" s="106" customFormat="1" ht="15.75" customHeight="1" x14ac:dyDescent="0.25">
      <c r="A439" s="101"/>
      <c r="B439" s="101"/>
      <c r="C439" s="101"/>
      <c r="D439" s="102"/>
      <c r="E439" s="102"/>
      <c r="F439" s="103"/>
      <c r="G439" s="151"/>
      <c r="H439" s="128"/>
      <c r="I439" s="129"/>
      <c r="J439" s="130"/>
      <c r="K439" s="105"/>
      <c r="L439" s="131"/>
      <c r="M439" s="172"/>
      <c r="O439" s="108"/>
      <c r="P439" s="108"/>
      <c r="Q439" s="108"/>
      <c r="S439" s="108"/>
      <c r="T439" s="108"/>
      <c r="V439" s="108"/>
      <c r="W439" s="108"/>
      <c r="AB439" s="138"/>
      <c r="AF439" s="108"/>
      <c r="AG439" s="108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</row>
    <row r="440" spans="1:96" s="106" customFormat="1" ht="15.75" customHeight="1" x14ac:dyDescent="0.25">
      <c r="A440" s="101"/>
      <c r="B440" s="101"/>
      <c r="C440" s="101"/>
      <c r="D440" s="102"/>
      <c r="E440" s="102"/>
      <c r="F440" s="103"/>
      <c r="G440" s="151"/>
      <c r="H440" s="128"/>
      <c r="I440" s="129"/>
      <c r="J440" s="130"/>
      <c r="K440" s="105"/>
      <c r="L440" s="131"/>
      <c r="M440" s="172"/>
      <c r="O440" s="108"/>
      <c r="P440" s="108"/>
      <c r="Q440" s="108"/>
      <c r="S440" s="108"/>
      <c r="T440" s="108"/>
      <c r="V440" s="108"/>
      <c r="W440" s="108"/>
      <c r="AB440" s="138"/>
      <c r="AF440" s="108"/>
      <c r="AG440" s="108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</row>
    <row r="441" spans="1:96" s="106" customFormat="1" ht="15.75" customHeight="1" x14ac:dyDescent="0.25">
      <c r="A441" s="101"/>
      <c r="B441" s="101"/>
      <c r="C441" s="101"/>
      <c r="D441" s="102"/>
      <c r="E441" s="102"/>
      <c r="F441" s="103"/>
      <c r="G441" s="151"/>
      <c r="H441" s="128"/>
      <c r="I441" s="129"/>
      <c r="J441" s="130"/>
      <c r="K441" s="105"/>
      <c r="L441" s="131"/>
      <c r="M441" s="172"/>
      <c r="O441" s="108"/>
      <c r="P441" s="108"/>
      <c r="Q441" s="108"/>
      <c r="S441" s="108"/>
      <c r="T441" s="108"/>
      <c r="V441" s="108"/>
      <c r="W441" s="108"/>
      <c r="AB441" s="138"/>
      <c r="AF441" s="108"/>
      <c r="AG441" s="108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</row>
    <row r="442" spans="1:96" s="106" customFormat="1" ht="15.75" customHeight="1" x14ac:dyDescent="0.25">
      <c r="A442" s="101"/>
      <c r="B442" s="101"/>
      <c r="C442" s="101"/>
      <c r="D442" s="102"/>
      <c r="E442" s="102"/>
      <c r="F442" s="103"/>
      <c r="G442" s="151"/>
      <c r="H442" s="128"/>
      <c r="I442" s="129"/>
      <c r="J442" s="130"/>
      <c r="K442" s="105"/>
      <c r="L442" s="131"/>
      <c r="M442" s="172"/>
      <c r="O442" s="108"/>
      <c r="P442" s="108"/>
      <c r="Q442" s="108"/>
      <c r="S442" s="108"/>
      <c r="T442" s="108"/>
      <c r="V442" s="108"/>
      <c r="W442" s="108"/>
      <c r="AB442" s="138"/>
      <c r="AF442" s="108"/>
      <c r="AG442" s="108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</row>
    <row r="443" spans="1:96" s="106" customFormat="1" ht="15.75" customHeight="1" x14ac:dyDescent="0.25">
      <c r="A443" s="101"/>
      <c r="B443" s="101"/>
      <c r="C443" s="101"/>
      <c r="D443" s="102"/>
      <c r="E443" s="102"/>
      <c r="F443" s="103"/>
      <c r="G443" s="151"/>
      <c r="H443" s="128"/>
      <c r="I443" s="129"/>
      <c r="J443" s="130"/>
      <c r="K443" s="105"/>
      <c r="L443" s="131"/>
      <c r="M443" s="172"/>
      <c r="O443" s="108"/>
      <c r="P443" s="108"/>
      <c r="Q443" s="108"/>
      <c r="S443" s="108"/>
      <c r="T443" s="108"/>
      <c r="V443" s="108"/>
      <c r="W443" s="108"/>
      <c r="AB443" s="138"/>
      <c r="AF443" s="108"/>
      <c r="AG443" s="108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</row>
    <row r="444" spans="1:96" s="106" customFormat="1" ht="15.75" customHeight="1" x14ac:dyDescent="0.25">
      <c r="A444" s="101"/>
      <c r="B444" s="101"/>
      <c r="C444" s="101"/>
      <c r="D444" s="102"/>
      <c r="E444" s="102"/>
      <c r="F444" s="103"/>
      <c r="G444" s="151"/>
      <c r="H444" s="128"/>
      <c r="I444" s="129"/>
      <c r="J444" s="130"/>
      <c r="K444" s="105"/>
      <c r="L444" s="131"/>
      <c r="M444" s="172"/>
      <c r="O444" s="108"/>
      <c r="P444" s="108"/>
      <c r="Q444" s="108"/>
      <c r="S444" s="108"/>
      <c r="T444" s="108"/>
      <c r="V444" s="108"/>
      <c r="W444" s="108"/>
      <c r="AB444" s="138"/>
      <c r="AF444" s="108"/>
      <c r="AG444" s="108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</row>
    <row r="445" spans="1:96" s="106" customFormat="1" ht="15.75" customHeight="1" x14ac:dyDescent="0.25">
      <c r="A445" s="101"/>
      <c r="B445" s="101"/>
      <c r="C445" s="101"/>
      <c r="D445" s="102"/>
      <c r="E445" s="102"/>
      <c r="F445" s="103"/>
      <c r="G445" s="151"/>
      <c r="H445" s="128"/>
      <c r="I445" s="129"/>
      <c r="J445" s="130"/>
      <c r="K445" s="105"/>
      <c r="L445" s="131"/>
      <c r="M445" s="172"/>
      <c r="O445" s="108"/>
      <c r="P445" s="108"/>
      <c r="Q445" s="108"/>
      <c r="S445" s="108"/>
      <c r="T445" s="108"/>
      <c r="V445" s="108"/>
      <c r="W445" s="108"/>
      <c r="AB445" s="138"/>
      <c r="AF445" s="108"/>
      <c r="AG445" s="108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</row>
    <row r="446" spans="1:96" s="106" customFormat="1" ht="15.75" customHeight="1" x14ac:dyDescent="0.25">
      <c r="A446" s="101"/>
      <c r="B446" s="101"/>
      <c r="C446" s="101"/>
      <c r="D446" s="102"/>
      <c r="E446" s="102"/>
      <c r="F446" s="103"/>
      <c r="G446" s="151"/>
      <c r="H446" s="128"/>
      <c r="I446" s="129"/>
      <c r="J446" s="130"/>
      <c r="K446" s="105"/>
      <c r="L446" s="131"/>
      <c r="M446" s="172"/>
      <c r="O446" s="108"/>
      <c r="P446" s="108"/>
      <c r="Q446" s="108"/>
      <c r="S446" s="108"/>
      <c r="T446" s="108"/>
      <c r="V446" s="108"/>
      <c r="W446" s="108"/>
      <c r="AB446" s="138"/>
      <c r="AF446" s="108"/>
      <c r="AG446" s="108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</row>
    <row r="447" spans="1:96" s="106" customFormat="1" ht="15.75" customHeight="1" x14ac:dyDescent="0.25">
      <c r="A447" s="101"/>
      <c r="B447" s="101"/>
      <c r="C447" s="101"/>
      <c r="D447" s="102"/>
      <c r="E447" s="102"/>
      <c r="F447" s="103"/>
      <c r="G447" s="151"/>
      <c r="H447" s="128"/>
      <c r="I447" s="129"/>
      <c r="J447" s="130"/>
      <c r="K447" s="105"/>
      <c r="L447" s="131"/>
      <c r="M447" s="172"/>
      <c r="O447" s="108"/>
      <c r="P447" s="108"/>
      <c r="Q447" s="108"/>
      <c r="S447" s="108"/>
      <c r="T447" s="108"/>
      <c r="V447" s="108"/>
      <c r="W447" s="108"/>
      <c r="AB447" s="138"/>
      <c r="AF447" s="108"/>
      <c r="AG447" s="108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</row>
    <row r="448" spans="1:96" s="106" customFormat="1" ht="15.75" customHeight="1" x14ac:dyDescent="0.25">
      <c r="A448" s="101"/>
      <c r="B448" s="101"/>
      <c r="C448" s="101"/>
      <c r="D448" s="102"/>
      <c r="E448" s="102"/>
      <c r="F448" s="103"/>
      <c r="G448" s="151"/>
      <c r="H448" s="128"/>
      <c r="I448" s="129"/>
      <c r="J448" s="130"/>
      <c r="K448" s="105"/>
      <c r="L448" s="131"/>
      <c r="M448" s="172"/>
      <c r="O448" s="108"/>
      <c r="P448" s="108"/>
      <c r="Q448" s="108"/>
      <c r="S448" s="108"/>
      <c r="T448" s="108"/>
      <c r="V448" s="108"/>
      <c r="W448" s="108"/>
      <c r="AB448" s="138"/>
      <c r="AF448" s="108"/>
      <c r="AG448" s="108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</row>
    <row r="449" spans="1:96" s="106" customFormat="1" ht="15.75" customHeight="1" x14ac:dyDescent="0.25">
      <c r="A449" s="101"/>
      <c r="B449" s="101"/>
      <c r="C449" s="101"/>
      <c r="D449" s="102"/>
      <c r="E449" s="102"/>
      <c r="F449" s="103"/>
      <c r="G449" s="151"/>
      <c r="H449" s="128"/>
      <c r="I449" s="129"/>
      <c r="J449" s="130"/>
      <c r="K449" s="105"/>
      <c r="L449" s="131"/>
      <c r="M449" s="172"/>
      <c r="O449" s="108"/>
      <c r="P449" s="108"/>
      <c r="Q449" s="108"/>
      <c r="S449" s="108"/>
      <c r="T449" s="108"/>
      <c r="V449" s="108"/>
      <c r="W449" s="108"/>
      <c r="AB449" s="138"/>
      <c r="AF449" s="108"/>
      <c r="AG449" s="108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</row>
    <row r="450" spans="1:96" s="106" customFormat="1" ht="15.75" customHeight="1" x14ac:dyDescent="0.25">
      <c r="A450" s="101"/>
      <c r="B450" s="101"/>
      <c r="C450" s="101"/>
      <c r="D450" s="102"/>
      <c r="E450" s="102"/>
      <c r="F450" s="103"/>
      <c r="G450" s="151"/>
      <c r="H450" s="128"/>
      <c r="I450" s="129"/>
      <c r="J450" s="130"/>
      <c r="K450" s="105"/>
      <c r="L450" s="131"/>
      <c r="M450" s="172"/>
      <c r="O450" s="108"/>
      <c r="P450" s="108"/>
      <c r="Q450" s="108"/>
      <c r="S450" s="108"/>
      <c r="T450" s="108"/>
      <c r="V450" s="108"/>
      <c r="W450" s="108"/>
      <c r="AB450" s="138"/>
      <c r="AF450" s="108"/>
      <c r="AG450" s="108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</row>
    <row r="451" spans="1:96" s="106" customFormat="1" ht="15.75" customHeight="1" x14ac:dyDescent="0.25">
      <c r="A451" s="101"/>
      <c r="B451" s="101"/>
      <c r="C451" s="101"/>
      <c r="D451" s="102"/>
      <c r="E451" s="102"/>
      <c r="F451" s="103"/>
      <c r="G451" s="151"/>
      <c r="H451" s="128"/>
      <c r="I451" s="129"/>
      <c r="J451" s="130"/>
      <c r="K451" s="105"/>
      <c r="L451" s="131"/>
      <c r="M451" s="172"/>
      <c r="O451" s="108"/>
      <c r="P451" s="108"/>
      <c r="Q451" s="108"/>
      <c r="S451" s="108"/>
      <c r="T451" s="108"/>
      <c r="V451" s="108"/>
      <c r="W451" s="108"/>
      <c r="AB451" s="138"/>
      <c r="AF451" s="108"/>
      <c r="AG451" s="108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</row>
    <row r="452" spans="1:96" s="106" customFormat="1" ht="15.75" customHeight="1" x14ac:dyDescent="0.25">
      <c r="A452" s="101"/>
      <c r="B452" s="101"/>
      <c r="C452" s="101"/>
      <c r="D452" s="102"/>
      <c r="E452" s="102"/>
      <c r="F452" s="103"/>
      <c r="G452" s="151"/>
      <c r="H452" s="128"/>
      <c r="I452" s="129"/>
      <c r="J452" s="130"/>
      <c r="K452" s="105"/>
      <c r="L452" s="131"/>
      <c r="M452" s="172"/>
      <c r="O452" s="108"/>
      <c r="P452" s="108"/>
      <c r="Q452" s="108"/>
      <c r="S452" s="108"/>
      <c r="T452" s="108"/>
      <c r="V452" s="108"/>
      <c r="W452" s="108"/>
      <c r="AB452" s="138"/>
      <c r="AF452" s="108"/>
      <c r="AG452" s="108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</row>
    <row r="453" spans="1:96" s="106" customFormat="1" ht="15.75" customHeight="1" x14ac:dyDescent="0.25">
      <c r="A453" s="101"/>
      <c r="B453" s="101"/>
      <c r="C453" s="101"/>
      <c r="D453" s="102"/>
      <c r="E453" s="102"/>
      <c r="F453" s="103"/>
      <c r="G453" s="151"/>
      <c r="H453" s="128"/>
      <c r="I453" s="129"/>
      <c r="J453" s="130"/>
      <c r="K453" s="105"/>
      <c r="L453" s="131"/>
      <c r="M453" s="172"/>
      <c r="O453" s="108"/>
      <c r="P453" s="108"/>
      <c r="Q453" s="108"/>
      <c r="S453" s="108"/>
      <c r="T453" s="108"/>
      <c r="V453" s="108"/>
      <c r="W453" s="108"/>
      <c r="AB453" s="138"/>
      <c r="AF453" s="108"/>
      <c r="AG453" s="108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</row>
    <row r="454" spans="1:96" s="106" customFormat="1" ht="15.75" customHeight="1" x14ac:dyDescent="0.25">
      <c r="A454" s="101"/>
      <c r="B454" s="101"/>
      <c r="C454" s="101"/>
      <c r="D454" s="102"/>
      <c r="E454" s="102"/>
      <c r="F454" s="103"/>
      <c r="G454" s="151"/>
      <c r="H454" s="128"/>
      <c r="I454" s="129"/>
      <c r="J454" s="130"/>
      <c r="K454" s="105"/>
      <c r="L454" s="131"/>
      <c r="M454" s="172"/>
      <c r="O454" s="108"/>
      <c r="P454" s="108"/>
      <c r="Q454" s="108"/>
      <c r="S454" s="108"/>
      <c r="T454" s="108"/>
      <c r="V454" s="108"/>
      <c r="W454" s="108"/>
      <c r="AB454" s="138"/>
      <c r="AF454" s="108"/>
      <c r="AG454" s="108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</row>
    <row r="455" spans="1:96" s="106" customFormat="1" ht="15.75" customHeight="1" x14ac:dyDescent="0.25">
      <c r="A455" s="101"/>
      <c r="B455" s="101"/>
      <c r="C455" s="101"/>
      <c r="D455" s="102"/>
      <c r="E455" s="102"/>
      <c r="F455" s="103"/>
      <c r="G455" s="151"/>
      <c r="H455" s="128"/>
      <c r="I455" s="129"/>
      <c r="J455" s="130"/>
      <c r="K455" s="105"/>
      <c r="L455" s="131"/>
      <c r="M455" s="172"/>
      <c r="O455" s="108"/>
      <c r="P455" s="108"/>
      <c r="Q455" s="108"/>
      <c r="S455" s="108"/>
      <c r="T455" s="108"/>
      <c r="V455" s="108"/>
      <c r="W455" s="108"/>
      <c r="AB455" s="138"/>
      <c r="AF455" s="108"/>
      <c r="AG455" s="108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</row>
    <row r="456" spans="1:96" s="106" customFormat="1" ht="15.75" customHeight="1" x14ac:dyDescent="0.25">
      <c r="A456" s="101"/>
      <c r="B456" s="101"/>
      <c r="C456" s="101"/>
      <c r="D456" s="102"/>
      <c r="E456" s="102"/>
      <c r="F456" s="103"/>
      <c r="G456" s="151"/>
      <c r="H456" s="128"/>
      <c r="I456" s="129"/>
      <c r="J456" s="130"/>
      <c r="K456" s="105"/>
      <c r="L456" s="131"/>
      <c r="M456" s="172"/>
      <c r="O456" s="108"/>
      <c r="P456" s="108"/>
      <c r="Q456" s="108"/>
      <c r="S456" s="108"/>
      <c r="T456" s="108"/>
      <c r="V456" s="108"/>
      <c r="W456" s="108"/>
      <c r="AB456" s="138"/>
      <c r="AF456" s="108"/>
      <c r="AG456" s="108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</row>
    <row r="457" spans="1:96" s="106" customFormat="1" ht="15.75" customHeight="1" x14ac:dyDescent="0.25">
      <c r="A457" s="101"/>
      <c r="B457" s="101"/>
      <c r="C457" s="101"/>
      <c r="D457" s="102"/>
      <c r="E457" s="102"/>
      <c r="F457" s="103"/>
      <c r="G457" s="151"/>
      <c r="H457" s="128"/>
      <c r="I457" s="129"/>
      <c r="J457" s="130"/>
      <c r="K457" s="105"/>
      <c r="L457" s="131"/>
      <c r="M457" s="172"/>
      <c r="O457" s="108"/>
      <c r="P457" s="108"/>
      <c r="Q457" s="108"/>
      <c r="S457" s="108"/>
      <c r="T457" s="108"/>
      <c r="V457" s="108"/>
      <c r="W457" s="108"/>
      <c r="AB457" s="138"/>
      <c r="AF457" s="108"/>
      <c r="AG457" s="108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</row>
    <row r="458" spans="1:96" s="106" customFormat="1" ht="15.75" customHeight="1" x14ac:dyDescent="0.25">
      <c r="A458" s="101"/>
      <c r="B458" s="101"/>
      <c r="C458" s="101"/>
      <c r="D458" s="102"/>
      <c r="E458" s="102"/>
      <c r="F458" s="103"/>
      <c r="G458" s="151"/>
      <c r="H458" s="128"/>
      <c r="I458" s="129"/>
      <c r="J458" s="130"/>
      <c r="K458" s="105"/>
      <c r="L458" s="131"/>
      <c r="M458" s="172"/>
      <c r="O458" s="108"/>
      <c r="P458" s="108"/>
      <c r="Q458" s="108"/>
      <c r="S458" s="108"/>
      <c r="T458" s="108"/>
      <c r="V458" s="108"/>
      <c r="W458" s="108"/>
      <c r="AB458" s="138"/>
      <c r="AF458" s="108"/>
      <c r="AG458" s="108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</row>
    <row r="459" spans="1:96" s="106" customFormat="1" ht="15.75" customHeight="1" x14ac:dyDescent="0.25">
      <c r="A459" s="101"/>
      <c r="B459" s="101"/>
      <c r="C459" s="101"/>
      <c r="D459" s="102"/>
      <c r="E459" s="102"/>
      <c r="F459" s="103"/>
      <c r="G459" s="151"/>
      <c r="H459" s="128"/>
      <c r="I459" s="129"/>
      <c r="J459" s="130"/>
      <c r="K459" s="105"/>
      <c r="L459" s="131"/>
      <c r="M459" s="172"/>
      <c r="O459" s="108"/>
      <c r="P459" s="108"/>
      <c r="Q459" s="108"/>
      <c r="S459" s="108"/>
      <c r="T459" s="108"/>
      <c r="V459" s="108"/>
      <c r="W459" s="108"/>
      <c r="AB459" s="138"/>
      <c r="AF459" s="108"/>
      <c r="AG459" s="108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</row>
    <row r="460" spans="1:96" s="106" customFormat="1" ht="15.75" customHeight="1" x14ac:dyDescent="0.25">
      <c r="A460" s="101"/>
      <c r="B460" s="101"/>
      <c r="C460" s="101"/>
      <c r="D460" s="102"/>
      <c r="E460" s="102"/>
      <c r="F460" s="103"/>
      <c r="G460" s="151"/>
      <c r="H460" s="128"/>
      <c r="I460" s="129"/>
      <c r="J460" s="130"/>
      <c r="K460" s="105"/>
      <c r="L460" s="131"/>
      <c r="M460" s="172"/>
      <c r="O460" s="108"/>
      <c r="P460" s="108"/>
      <c r="Q460" s="108"/>
      <c r="S460" s="108"/>
      <c r="T460" s="108"/>
      <c r="V460" s="108"/>
      <c r="W460" s="108"/>
      <c r="AB460" s="138"/>
      <c r="AF460" s="108"/>
      <c r="AG460" s="108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</row>
    <row r="461" spans="1:96" s="106" customFormat="1" ht="15.75" customHeight="1" x14ac:dyDescent="0.25">
      <c r="A461" s="101"/>
      <c r="B461" s="101"/>
      <c r="C461" s="101"/>
      <c r="D461" s="102"/>
      <c r="E461" s="102"/>
      <c r="F461" s="103"/>
      <c r="G461" s="151"/>
      <c r="H461" s="128"/>
      <c r="I461" s="129"/>
      <c r="J461" s="130"/>
      <c r="K461" s="105"/>
      <c r="L461" s="131"/>
      <c r="M461" s="172"/>
      <c r="O461" s="108"/>
      <c r="P461" s="108"/>
      <c r="Q461" s="108"/>
      <c r="S461" s="108"/>
      <c r="T461" s="108"/>
      <c r="V461" s="108"/>
      <c r="W461" s="108"/>
      <c r="AB461" s="138"/>
      <c r="AF461" s="108"/>
      <c r="AG461" s="108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</row>
    <row r="462" spans="1:96" s="106" customFormat="1" ht="15.75" customHeight="1" x14ac:dyDescent="0.25">
      <c r="A462" s="101"/>
      <c r="B462" s="101"/>
      <c r="C462" s="101"/>
      <c r="D462" s="102"/>
      <c r="E462" s="102"/>
      <c r="F462" s="103"/>
      <c r="G462" s="151"/>
      <c r="H462" s="128"/>
      <c r="I462" s="129"/>
      <c r="J462" s="130"/>
      <c r="K462" s="105"/>
      <c r="L462" s="131"/>
      <c r="M462" s="172"/>
      <c r="O462" s="108"/>
      <c r="P462" s="108"/>
      <c r="Q462" s="108"/>
      <c r="S462" s="108"/>
      <c r="T462" s="108"/>
      <c r="V462" s="108"/>
      <c r="W462" s="108"/>
      <c r="AB462" s="138"/>
      <c r="AF462" s="108"/>
      <c r="AG462" s="108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</row>
    <row r="463" spans="1:96" s="106" customFormat="1" ht="15.75" customHeight="1" x14ac:dyDescent="0.25">
      <c r="A463" s="101"/>
      <c r="B463" s="101"/>
      <c r="C463" s="101"/>
      <c r="D463" s="102"/>
      <c r="E463" s="102"/>
      <c r="F463" s="103"/>
      <c r="G463" s="151"/>
      <c r="H463" s="128"/>
      <c r="I463" s="129"/>
      <c r="J463" s="130"/>
      <c r="K463" s="105"/>
      <c r="L463" s="131"/>
      <c r="M463" s="172"/>
      <c r="O463" s="108"/>
      <c r="P463" s="108"/>
      <c r="Q463" s="108"/>
      <c r="S463" s="108"/>
      <c r="T463" s="108"/>
      <c r="V463" s="108"/>
      <c r="W463" s="108"/>
      <c r="AB463" s="138"/>
      <c r="AF463" s="108"/>
      <c r="AG463" s="108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</row>
    <row r="464" spans="1:96" s="106" customFormat="1" ht="15.75" customHeight="1" x14ac:dyDescent="0.25">
      <c r="A464" s="101"/>
      <c r="B464" s="101"/>
      <c r="C464" s="101"/>
      <c r="D464" s="102"/>
      <c r="E464" s="102"/>
      <c r="F464" s="103"/>
      <c r="G464" s="151"/>
      <c r="H464" s="128"/>
      <c r="I464" s="129"/>
      <c r="J464" s="130"/>
      <c r="K464" s="105"/>
      <c r="L464" s="131"/>
      <c r="M464" s="172"/>
      <c r="O464" s="108"/>
      <c r="P464" s="108"/>
      <c r="Q464" s="108"/>
      <c r="S464" s="108"/>
      <c r="T464" s="108"/>
      <c r="V464" s="108"/>
      <c r="W464" s="108"/>
      <c r="AB464" s="138"/>
      <c r="AF464" s="108"/>
      <c r="AG464" s="108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</row>
    <row r="465" spans="1:96" s="106" customFormat="1" ht="15.75" customHeight="1" x14ac:dyDescent="0.25">
      <c r="A465" s="101"/>
      <c r="B465" s="101"/>
      <c r="C465" s="101"/>
      <c r="D465" s="102"/>
      <c r="E465" s="102"/>
      <c r="F465" s="103"/>
      <c r="G465" s="151"/>
      <c r="H465" s="128"/>
      <c r="I465" s="129"/>
      <c r="J465" s="130"/>
      <c r="K465" s="105"/>
      <c r="L465" s="131"/>
      <c r="M465" s="172"/>
      <c r="O465" s="108"/>
      <c r="P465" s="108"/>
      <c r="Q465" s="108"/>
      <c r="S465" s="108"/>
      <c r="T465" s="108"/>
      <c r="V465" s="108"/>
      <c r="W465" s="108"/>
      <c r="AB465" s="138"/>
      <c r="AF465" s="108"/>
      <c r="AG465" s="108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</row>
    <row r="466" spans="1:96" s="106" customFormat="1" ht="15.75" customHeight="1" x14ac:dyDescent="0.25">
      <c r="A466" s="101"/>
      <c r="B466" s="101"/>
      <c r="C466" s="101"/>
      <c r="D466" s="102"/>
      <c r="E466" s="102"/>
      <c r="F466" s="103"/>
      <c r="G466" s="151"/>
      <c r="H466" s="128"/>
      <c r="I466" s="129"/>
      <c r="J466" s="130"/>
      <c r="K466" s="105"/>
      <c r="L466" s="131"/>
      <c r="M466" s="172"/>
      <c r="O466" s="108"/>
      <c r="P466" s="108"/>
      <c r="Q466" s="108"/>
      <c r="S466" s="108"/>
      <c r="T466" s="108"/>
      <c r="V466" s="108"/>
      <c r="W466" s="108"/>
      <c r="AB466" s="138"/>
      <c r="AF466" s="108"/>
      <c r="AG466" s="108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</row>
    <row r="467" spans="1:96" s="106" customFormat="1" ht="15.75" customHeight="1" x14ac:dyDescent="0.25">
      <c r="A467" s="101"/>
      <c r="B467" s="101"/>
      <c r="C467" s="101"/>
      <c r="D467" s="102"/>
      <c r="E467" s="102"/>
      <c r="F467" s="103"/>
      <c r="G467" s="151"/>
      <c r="H467" s="128"/>
      <c r="I467" s="129"/>
      <c r="J467" s="130"/>
      <c r="K467" s="105"/>
      <c r="L467" s="131"/>
      <c r="M467" s="172"/>
      <c r="O467" s="108"/>
      <c r="P467" s="108"/>
      <c r="Q467" s="108"/>
      <c r="S467" s="108"/>
      <c r="T467" s="108"/>
      <c r="V467" s="108"/>
      <c r="W467" s="108"/>
      <c r="AB467" s="138"/>
      <c r="AF467" s="108"/>
      <c r="AG467" s="108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</row>
    <row r="468" spans="1:96" s="106" customFormat="1" ht="15.75" customHeight="1" x14ac:dyDescent="0.25">
      <c r="A468" s="101"/>
      <c r="B468" s="101"/>
      <c r="C468" s="101"/>
      <c r="D468" s="102"/>
      <c r="E468" s="102"/>
      <c r="F468" s="103"/>
      <c r="G468" s="151"/>
      <c r="H468" s="128"/>
      <c r="I468" s="129"/>
      <c r="J468" s="130"/>
      <c r="K468" s="105"/>
      <c r="L468" s="131"/>
      <c r="M468" s="172"/>
      <c r="O468" s="108"/>
      <c r="P468" s="108"/>
      <c r="Q468" s="108"/>
      <c r="S468" s="108"/>
      <c r="T468" s="108"/>
      <c r="V468" s="108"/>
      <c r="W468" s="108"/>
      <c r="AB468" s="138"/>
      <c r="AF468" s="108"/>
      <c r="AG468" s="108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</row>
    <row r="469" spans="1:96" s="106" customFormat="1" ht="15.75" customHeight="1" x14ac:dyDescent="0.25">
      <c r="A469" s="101"/>
      <c r="B469" s="101"/>
      <c r="C469" s="101"/>
      <c r="D469" s="102"/>
      <c r="E469" s="102"/>
      <c r="F469" s="103"/>
      <c r="G469" s="151"/>
      <c r="H469" s="128"/>
      <c r="I469" s="129"/>
      <c r="J469" s="130"/>
      <c r="K469" s="105"/>
      <c r="L469" s="131"/>
      <c r="M469" s="172"/>
      <c r="O469" s="108"/>
      <c r="P469" s="108"/>
      <c r="Q469" s="108"/>
      <c r="S469" s="108"/>
      <c r="T469" s="108"/>
      <c r="V469" s="108"/>
      <c r="W469" s="108"/>
      <c r="AB469" s="138"/>
      <c r="AF469" s="108"/>
      <c r="AG469" s="108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</row>
    <row r="470" spans="1:96" s="106" customFormat="1" ht="15.75" customHeight="1" x14ac:dyDescent="0.25">
      <c r="A470" s="101"/>
      <c r="B470" s="101"/>
      <c r="C470" s="101"/>
      <c r="D470" s="102"/>
      <c r="E470" s="102"/>
      <c r="F470" s="103"/>
      <c r="G470" s="151"/>
      <c r="H470" s="128"/>
      <c r="I470" s="129"/>
      <c r="J470" s="130"/>
      <c r="K470" s="105"/>
      <c r="L470" s="131"/>
      <c r="M470" s="172"/>
      <c r="O470" s="108"/>
      <c r="P470" s="108"/>
      <c r="Q470" s="108"/>
      <c r="S470" s="108"/>
      <c r="T470" s="108"/>
      <c r="V470" s="108"/>
      <c r="W470" s="108"/>
      <c r="AB470" s="138"/>
      <c r="AF470" s="108"/>
      <c r="AG470" s="108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</row>
    <row r="471" spans="1:96" s="106" customFormat="1" ht="15.75" customHeight="1" x14ac:dyDescent="0.25">
      <c r="A471" s="101"/>
      <c r="B471" s="101"/>
      <c r="C471" s="101"/>
      <c r="D471" s="102"/>
      <c r="E471" s="102"/>
      <c r="F471" s="103"/>
      <c r="G471" s="151"/>
      <c r="H471" s="128"/>
      <c r="I471" s="129"/>
      <c r="J471" s="130"/>
      <c r="K471" s="105"/>
      <c r="L471" s="131"/>
      <c r="M471" s="172"/>
      <c r="O471" s="108"/>
      <c r="P471" s="108"/>
      <c r="Q471" s="108"/>
      <c r="S471" s="108"/>
      <c r="T471" s="108"/>
      <c r="V471" s="108"/>
      <c r="W471" s="108"/>
      <c r="AB471" s="138"/>
      <c r="AF471" s="108"/>
      <c r="AG471" s="108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</row>
    <row r="472" spans="1:96" s="106" customFormat="1" ht="15.75" customHeight="1" x14ac:dyDescent="0.25">
      <c r="A472" s="101"/>
      <c r="B472" s="101"/>
      <c r="C472" s="101"/>
      <c r="D472" s="102"/>
      <c r="E472" s="102"/>
      <c r="F472" s="103"/>
      <c r="G472" s="151"/>
      <c r="H472" s="128"/>
      <c r="I472" s="129"/>
      <c r="J472" s="130"/>
      <c r="K472" s="105"/>
      <c r="L472" s="131"/>
      <c r="M472" s="172"/>
      <c r="O472" s="108"/>
      <c r="P472" s="108"/>
      <c r="Q472" s="108"/>
      <c r="S472" s="108"/>
      <c r="T472" s="108"/>
      <c r="V472" s="108"/>
      <c r="W472" s="108"/>
      <c r="AB472" s="138"/>
      <c r="AF472" s="108"/>
      <c r="AG472" s="108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</row>
    <row r="473" spans="1:96" s="106" customFormat="1" ht="15.75" customHeight="1" x14ac:dyDescent="0.25">
      <c r="A473" s="101"/>
      <c r="B473" s="101"/>
      <c r="C473" s="101"/>
      <c r="D473" s="102"/>
      <c r="E473" s="102"/>
      <c r="F473" s="103"/>
      <c r="G473" s="151"/>
      <c r="H473" s="128"/>
      <c r="I473" s="129"/>
      <c r="J473" s="130"/>
      <c r="K473" s="105"/>
      <c r="L473" s="131"/>
      <c r="M473" s="172"/>
      <c r="O473" s="108"/>
      <c r="P473" s="108"/>
      <c r="Q473" s="108"/>
      <c r="S473" s="108"/>
      <c r="T473" s="108"/>
      <c r="V473" s="108"/>
      <c r="W473" s="108"/>
      <c r="AB473" s="138"/>
      <c r="AF473" s="108"/>
      <c r="AG473" s="108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</row>
    <row r="474" spans="1:96" s="106" customFormat="1" ht="15.75" customHeight="1" x14ac:dyDescent="0.25">
      <c r="A474" s="101"/>
      <c r="B474" s="101"/>
      <c r="C474" s="101"/>
      <c r="D474" s="102"/>
      <c r="E474" s="102"/>
      <c r="F474" s="103"/>
      <c r="G474" s="151"/>
      <c r="H474" s="128"/>
      <c r="I474" s="129"/>
      <c r="J474" s="130"/>
      <c r="K474" s="105"/>
      <c r="L474" s="131"/>
      <c r="M474" s="172"/>
      <c r="O474" s="108"/>
      <c r="P474" s="108"/>
      <c r="Q474" s="108"/>
      <c r="S474" s="108"/>
      <c r="T474" s="108"/>
      <c r="V474" s="108"/>
      <c r="W474" s="108"/>
      <c r="AB474" s="138"/>
      <c r="AF474" s="108"/>
      <c r="AG474" s="108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</row>
    <row r="475" spans="1:96" s="106" customFormat="1" ht="15.75" customHeight="1" x14ac:dyDescent="0.25">
      <c r="A475" s="101"/>
      <c r="B475" s="101"/>
      <c r="C475" s="101"/>
      <c r="D475" s="102"/>
      <c r="E475" s="102"/>
      <c r="F475" s="103"/>
      <c r="G475" s="151"/>
      <c r="H475" s="128"/>
      <c r="I475" s="129"/>
      <c r="J475" s="130"/>
      <c r="K475" s="105"/>
      <c r="L475" s="131"/>
      <c r="M475" s="172"/>
      <c r="O475" s="108"/>
      <c r="P475" s="108"/>
      <c r="Q475" s="108"/>
      <c r="S475" s="108"/>
      <c r="T475" s="108"/>
      <c r="V475" s="108"/>
      <c r="W475" s="108"/>
      <c r="AB475" s="138"/>
      <c r="AF475" s="108"/>
      <c r="AG475" s="108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</row>
    <row r="476" spans="1:96" s="106" customFormat="1" ht="15.75" customHeight="1" x14ac:dyDescent="0.25">
      <c r="A476" s="101"/>
      <c r="B476" s="101"/>
      <c r="C476" s="101"/>
      <c r="D476" s="102"/>
      <c r="E476" s="102"/>
      <c r="F476" s="103"/>
      <c r="G476" s="151"/>
      <c r="H476" s="128"/>
      <c r="I476" s="129"/>
      <c r="J476" s="130"/>
      <c r="K476" s="105"/>
      <c r="L476" s="131"/>
      <c r="M476" s="172"/>
      <c r="O476" s="108"/>
      <c r="P476" s="108"/>
      <c r="Q476" s="108"/>
      <c r="S476" s="108"/>
      <c r="T476" s="108"/>
      <c r="V476" s="108"/>
      <c r="W476" s="108"/>
      <c r="AB476" s="138"/>
      <c r="AF476" s="108"/>
      <c r="AG476" s="108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</row>
    <row r="477" spans="1:96" s="106" customFormat="1" ht="15.75" customHeight="1" x14ac:dyDescent="0.25">
      <c r="A477" s="101"/>
      <c r="B477" s="101"/>
      <c r="C477" s="101"/>
      <c r="D477" s="102"/>
      <c r="E477" s="102"/>
      <c r="F477" s="103"/>
      <c r="G477" s="151"/>
      <c r="H477" s="128"/>
      <c r="I477" s="129"/>
      <c r="J477" s="130"/>
      <c r="K477" s="105"/>
      <c r="L477" s="131"/>
      <c r="M477" s="172"/>
      <c r="O477" s="108"/>
      <c r="P477" s="108"/>
      <c r="Q477" s="108"/>
      <c r="S477" s="108"/>
      <c r="T477" s="108"/>
      <c r="V477" s="108"/>
      <c r="W477" s="108"/>
      <c r="AB477" s="138"/>
      <c r="AF477" s="108"/>
      <c r="AG477" s="108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</row>
    <row r="478" spans="1:96" s="106" customFormat="1" ht="15.75" customHeight="1" x14ac:dyDescent="0.25">
      <c r="A478" s="101"/>
      <c r="B478" s="101"/>
      <c r="C478" s="101"/>
      <c r="D478" s="102"/>
      <c r="E478" s="102"/>
      <c r="F478" s="103"/>
      <c r="G478" s="151"/>
      <c r="H478" s="128"/>
      <c r="I478" s="129"/>
      <c r="J478" s="130"/>
      <c r="K478" s="105"/>
      <c r="L478" s="131"/>
      <c r="M478" s="172"/>
      <c r="O478" s="108"/>
      <c r="P478" s="108"/>
      <c r="Q478" s="108"/>
      <c r="S478" s="108"/>
      <c r="T478" s="108"/>
      <c r="V478" s="108"/>
      <c r="W478" s="108"/>
      <c r="AB478" s="138"/>
      <c r="AF478" s="108"/>
      <c r="AG478" s="108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</row>
    <row r="479" spans="1:96" s="106" customFormat="1" ht="15.75" customHeight="1" x14ac:dyDescent="0.25">
      <c r="A479" s="101"/>
      <c r="B479" s="101"/>
      <c r="C479" s="101"/>
      <c r="D479" s="102"/>
      <c r="E479" s="102"/>
      <c r="F479" s="103"/>
      <c r="G479" s="151"/>
      <c r="H479" s="128"/>
      <c r="I479" s="129"/>
      <c r="J479" s="130"/>
      <c r="K479" s="105"/>
      <c r="L479" s="131"/>
      <c r="M479" s="172"/>
      <c r="O479" s="108"/>
      <c r="P479" s="108"/>
      <c r="Q479" s="108"/>
      <c r="S479" s="108"/>
      <c r="T479" s="108"/>
      <c r="V479" s="108"/>
      <c r="W479" s="108"/>
      <c r="AB479" s="138"/>
      <c r="AF479" s="108"/>
      <c r="AG479" s="108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</row>
    <row r="480" spans="1:96" s="106" customFormat="1" ht="15.75" customHeight="1" x14ac:dyDescent="0.25">
      <c r="A480" s="101"/>
      <c r="B480" s="101"/>
      <c r="C480" s="101"/>
      <c r="D480" s="102"/>
      <c r="E480" s="102"/>
      <c r="F480" s="103"/>
      <c r="G480" s="151"/>
      <c r="H480" s="128"/>
      <c r="I480" s="129"/>
      <c r="J480" s="130"/>
      <c r="K480" s="105"/>
      <c r="L480" s="131"/>
      <c r="M480" s="172"/>
      <c r="O480" s="108"/>
      <c r="P480" s="108"/>
      <c r="Q480" s="108"/>
      <c r="S480" s="108"/>
      <c r="T480" s="108"/>
      <c r="V480" s="108"/>
      <c r="W480" s="108"/>
      <c r="AB480" s="138"/>
      <c r="AF480" s="108"/>
      <c r="AG480" s="108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</row>
    <row r="481" spans="1:96" s="106" customFormat="1" ht="15.75" customHeight="1" x14ac:dyDescent="0.25">
      <c r="A481" s="101"/>
      <c r="B481" s="101"/>
      <c r="C481" s="101"/>
      <c r="D481" s="102"/>
      <c r="E481" s="102"/>
      <c r="F481" s="103"/>
      <c r="G481" s="151"/>
      <c r="H481" s="128"/>
      <c r="I481" s="129"/>
      <c r="J481" s="130"/>
      <c r="K481" s="105"/>
      <c r="L481" s="131"/>
      <c r="M481" s="172"/>
      <c r="O481" s="108"/>
      <c r="P481" s="108"/>
      <c r="Q481" s="108"/>
      <c r="S481" s="108"/>
      <c r="T481" s="108"/>
      <c r="V481" s="108"/>
      <c r="W481" s="108"/>
      <c r="AB481" s="138"/>
      <c r="AF481" s="108"/>
      <c r="AG481" s="108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</row>
    <row r="482" spans="1:96" s="106" customFormat="1" ht="15.75" customHeight="1" x14ac:dyDescent="0.25">
      <c r="A482" s="101"/>
      <c r="B482" s="101"/>
      <c r="C482" s="101"/>
      <c r="D482" s="102"/>
      <c r="E482" s="102"/>
      <c r="F482" s="103"/>
      <c r="G482" s="151"/>
      <c r="H482" s="128"/>
      <c r="I482" s="129"/>
      <c r="J482" s="130"/>
      <c r="K482" s="105"/>
      <c r="L482" s="131"/>
      <c r="M482" s="172"/>
      <c r="O482" s="108"/>
      <c r="P482" s="108"/>
      <c r="Q482" s="108"/>
      <c r="S482" s="108"/>
      <c r="T482" s="108"/>
      <c r="V482" s="108"/>
      <c r="W482" s="108"/>
      <c r="AB482" s="138"/>
      <c r="AF482" s="108"/>
      <c r="AG482" s="108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</row>
    <row r="483" spans="1:96" s="106" customFormat="1" ht="15.75" customHeight="1" x14ac:dyDescent="0.25">
      <c r="A483" s="101"/>
      <c r="B483" s="101"/>
      <c r="C483" s="101"/>
      <c r="D483" s="102"/>
      <c r="E483" s="102"/>
      <c r="F483" s="103"/>
      <c r="G483" s="151"/>
      <c r="H483" s="128"/>
      <c r="I483" s="129"/>
      <c r="J483" s="130"/>
      <c r="K483" s="105"/>
      <c r="L483" s="131"/>
      <c r="M483" s="172"/>
      <c r="O483" s="108"/>
      <c r="P483" s="108"/>
      <c r="Q483" s="108"/>
      <c r="S483" s="108"/>
      <c r="T483" s="108"/>
      <c r="V483" s="108"/>
      <c r="W483" s="108"/>
      <c r="AB483" s="138"/>
      <c r="AF483" s="108"/>
      <c r="AG483" s="108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</row>
    <row r="484" spans="1:96" s="106" customFormat="1" ht="15.75" customHeight="1" x14ac:dyDescent="0.25">
      <c r="A484" s="101"/>
      <c r="B484" s="101"/>
      <c r="C484" s="101"/>
      <c r="D484" s="102"/>
      <c r="E484" s="102"/>
      <c r="F484" s="103"/>
      <c r="G484" s="151"/>
      <c r="H484" s="128"/>
      <c r="I484" s="129"/>
      <c r="J484" s="130"/>
      <c r="K484" s="105"/>
      <c r="L484" s="131"/>
      <c r="M484" s="172"/>
      <c r="O484" s="108"/>
      <c r="P484" s="108"/>
      <c r="Q484" s="108"/>
      <c r="S484" s="108"/>
      <c r="T484" s="108"/>
      <c r="V484" s="108"/>
      <c r="W484" s="108"/>
      <c r="AB484" s="138"/>
      <c r="AF484" s="108"/>
      <c r="AG484" s="108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</row>
    <row r="485" spans="1:96" s="106" customFormat="1" ht="15.75" customHeight="1" x14ac:dyDescent="0.25">
      <c r="A485" s="101"/>
      <c r="B485" s="101"/>
      <c r="C485" s="101"/>
      <c r="D485" s="102"/>
      <c r="E485" s="102"/>
      <c r="F485" s="103"/>
      <c r="G485" s="151"/>
      <c r="H485" s="128"/>
      <c r="I485" s="129"/>
      <c r="J485" s="130"/>
      <c r="K485" s="105"/>
      <c r="L485" s="131"/>
      <c r="M485" s="172"/>
      <c r="O485" s="108"/>
      <c r="P485" s="108"/>
      <c r="Q485" s="108"/>
      <c r="S485" s="108"/>
      <c r="T485" s="108"/>
      <c r="V485" s="108"/>
      <c r="W485" s="108"/>
      <c r="AB485" s="138"/>
      <c r="AF485" s="108"/>
      <c r="AG485" s="108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</row>
    <row r="486" spans="1:96" s="106" customFormat="1" ht="15.75" customHeight="1" x14ac:dyDescent="0.25">
      <c r="A486" s="101"/>
      <c r="B486" s="101"/>
      <c r="C486" s="101"/>
      <c r="D486" s="102"/>
      <c r="E486" s="102"/>
      <c r="F486" s="103"/>
      <c r="G486" s="151"/>
      <c r="H486" s="128"/>
      <c r="I486" s="129"/>
      <c r="J486" s="130"/>
      <c r="K486" s="105"/>
      <c r="L486" s="131"/>
      <c r="M486" s="172"/>
      <c r="O486" s="108"/>
      <c r="P486" s="108"/>
      <c r="Q486" s="108"/>
      <c r="S486" s="108"/>
      <c r="T486" s="108"/>
      <c r="V486" s="108"/>
      <c r="W486" s="108"/>
      <c r="AB486" s="138"/>
      <c r="AF486" s="108"/>
      <c r="AG486" s="108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</row>
    <row r="487" spans="1:96" s="106" customFormat="1" ht="15.75" customHeight="1" x14ac:dyDescent="0.25">
      <c r="A487" s="101"/>
      <c r="B487" s="101"/>
      <c r="C487" s="101"/>
      <c r="D487" s="102"/>
      <c r="E487" s="102"/>
      <c r="F487" s="103"/>
      <c r="G487" s="151"/>
      <c r="H487" s="128"/>
      <c r="I487" s="129"/>
      <c r="J487" s="130"/>
      <c r="K487" s="105"/>
      <c r="L487" s="131"/>
      <c r="M487" s="172"/>
      <c r="O487" s="108"/>
      <c r="P487" s="108"/>
      <c r="Q487" s="108"/>
      <c r="S487" s="108"/>
      <c r="T487" s="108"/>
      <c r="V487" s="108"/>
      <c r="W487" s="108"/>
      <c r="AB487" s="138"/>
      <c r="AF487" s="108"/>
      <c r="AG487" s="108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</row>
    <row r="488" spans="1:96" s="106" customFormat="1" ht="15.75" customHeight="1" x14ac:dyDescent="0.25">
      <c r="A488" s="101"/>
      <c r="B488" s="101"/>
      <c r="C488" s="101"/>
      <c r="D488" s="102"/>
      <c r="E488" s="102"/>
      <c r="F488" s="103"/>
      <c r="G488" s="151"/>
      <c r="H488" s="128"/>
      <c r="I488" s="129"/>
      <c r="J488" s="130"/>
      <c r="K488" s="105"/>
      <c r="L488" s="131"/>
      <c r="M488" s="172"/>
      <c r="O488" s="108"/>
      <c r="P488" s="108"/>
      <c r="Q488" s="108"/>
      <c r="S488" s="108"/>
      <c r="T488" s="108"/>
      <c r="V488" s="108"/>
      <c r="W488" s="108"/>
      <c r="AB488" s="138"/>
      <c r="AF488" s="108"/>
      <c r="AG488" s="108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</row>
    <row r="489" spans="1:96" s="106" customFormat="1" ht="15.75" customHeight="1" x14ac:dyDescent="0.25">
      <c r="A489" s="101"/>
      <c r="B489" s="101"/>
      <c r="C489" s="101"/>
      <c r="D489" s="102"/>
      <c r="E489" s="102"/>
      <c r="F489" s="103"/>
      <c r="G489" s="151"/>
      <c r="H489" s="128"/>
      <c r="I489" s="129"/>
      <c r="J489" s="130"/>
      <c r="K489" s="105"/>
      <c r="L489" s="131"/>
      <c r="M489" s="172"/>
      <c r="O489" s="108"/>
      <c r="P489" s="108"/>
      <c r="Q489" s="108"/>
      <c r="S489" s="108"/>
      <c r="T489" s="108"/>
      <c r="V489" s="108"/>
      <c r="W489" s="108"/>
      <c r="AB489" s="138"/>
      <c r="AF489" s="108"/>
      <c r="AG489" s="108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</row>
    <row r="490" spans="1:96" s="106" customFormat="1" ht="15.75" customHeight="1" x14ac:dyDescent="0.25">
      <c r="A490" s="101"/>
      <c r="B490" s="101"/>
      <c r="C490" s="101"/>
      <c r="D490" s="102"/>
      <c r="E490" s="102"/>
      <c r="F490" s="103"/>
      <c r="G490" s="151"/>
      <c r="H490" s="128"/>
      <c r="I490" s="129"/>
      <c r="J490" s="130"/>
      <c r="K490" s="105"/>
      <c r="L490" s="131"/>
      <c r="M490" s="172"/>
      <c r="O490" s="108"/>
      <c r="P490" s="108"/>
      <c r="Q490" s="108"/>
      <c r="S490" s="108"/>
      <c r="T490" s="108"/>
      <c r="V490" s="108"/>
      <c r="W490" s="108"/>
      <c r="AB490" s="138"/>
      <c r="AF490" s="108"/>
      <c r="AG490" s="108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</row>
    <row r="491" spans="1:96" s="106" customFormat="1" ht="15.75" customHeight="1" x14ac:dyDescent="0.25">
      <c r="A491" s="101"/>
      <c r="B491" s="101"/>
      <c r="C491" s="101"/>
      <c r="D491" s="102"/>
      <c r="E491" s="102"/>
      <c r="F491" s="103"/>
      <c r="G491" s="151"/>
      <c r="H491" s="128"/>
      <c r="I491" s="129"/>
      <c r="J491" s="130"/>
      <c r="K491" s="105"/>
      <c r="L491" s="131"/>
      <c r="M491" s="172"/>
      <c r="O491" s="108"/>
      <c r="P491" s="108"/>
      <c r="Q491" s="108"/>
      <c r="S491" s="108"/>
      <c r="T491" s="108"/>
      <c r="V491" s="108"/>
      <c r="W491" s="108"/>
      <c r="AB491" s="138"/>
      <c r="AF491" s="108"/>
      <c r="AG491" s="108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</row>
    <row r="492" spans="1:96" s="106" customFormat="1" ht="15.75" customHeight="1" x14ac:dyDescent="0.25">
      <c r="A492" s="101"/>
      <c r="B492" s="101"/>
      <c r="C492" s="101"/>
      <c r="D492" s="102"/>
      <c r="E492" s="102"/>
      <c r="F492" s="103"/>
      <c r="G492" s="151"/>
      <c r="H492" s="128"/>
      <c r="I492" s="129"/>
      <c r="J492" s="130"/>
      <c r="K492" s="105"/>
      <c r="L492" s="131"/>
      <c r="M492" s="172"/>
      <c r="O492" s="108"/>
      <c r="P492" s="108"/>
      <c r="Q492" s="108"/>
      <c r="S492" s="108"/>
      <c r="T492" s="108"/>
      <c r="V492" s="108"/>
      <c r="W492" s="108"/>
      <c r="AB492" s="138"/>
      <c r="AF492" s="108"/>
      <c r="AG492" s="108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</row>
    <row r="493" spans="1:96" s="106" customFormat="1" ht="15.75" customHeight="1" x14ac:dyDescent="0.25">
      <c r="A493" s="101"/>
      <c r="B493" s="101"/>
      <c r="C493" s="101"/>
      <c r="D493" s="102"/>
      <c r="E493" s="102"/>
      <c r="F493" s="103"/>
      <c r="G493" s="151"/>
      <c r="H493" s="128"/>
      <c r="I493" s="129"/>
      <c r="J493" s="130"/>
      <c r="K493" s="105"/>
      <c r="L493" s="131"/>
      <c r="M493" s="172"/>
      <c r="O493" s="108"/>
      <c r="P493" s="108"/>
      <c r="Q493" s="108"/>
      <c r="S493" s="108"/>
      <c r="T493" s="108"/>
      <c r="V493" s="108"/>
      <c r="W493" s="108"/>
      <c r="AB493" s="138"/>
      <c r="AF493" s="108"/>
      <c r="AG493" s="108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</row>
    <row r="494" spans="1:96" s="106" customFormat="1" ht="15.75" customHeight="1" x14ac:dyDescent="0.25">
      <c r="A494" s="101"/>
      <c r="B494" s="101"/>
      <c r="C494" s="101"/>
      <c r="D494" s="102"/>
      <c r="E494" s="102"/>
      <c r="F494" s="103"/>
      <c r="G494" s="151"/>
      <c r="H494" s="128"/>
      <c r="I494" s="129"/>
      <c r="J494" s="130"/>
      <c r="K494" s="105"/>
      <c r="L494" s="131"/>
      <c r="M494" s="172"/>
      <c r="O494" s="108"/>
      <c r="P494" s="108"/>
      <c r="Q494" s="108"/>
      <c r="S494" s="108"/>
      <c r="T494" s="108"/>
      <c r="V494" s="108"/>
      <c r="W494" s="108"/>
      <c r="AB494" s="138"/>
      <c r="AF494" s="108"/>
      <c r="AG494" s="108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</row>
    <row r="495" spans="1:96" s="106" customFormat="1" ht="15.75" customHeight="1" x14ac:dyDescent="0.25">
      <c r="A495" s="101"/>
      <c r="B495" s="101"/>
      <c r="C495" s="101"/>
      <c r="D495" s="102"/>
      <c r="E495" s="102"/>
      <c r="F495" s="103"/>
      <c r="G495" s="151"/>
      <c r="H495" s="128"/>
      <c r="I495" s="129"/>
      <c r="J495" s="130"/>
      <c r="K495" s="105"/>
      <c r="L495" s="131"/>
      <c r="M495" s="172"/>
      <c r="O495" s="108"/>
      <c r="P495" s="108"/>
      <c r="Q495" s="108"/>
      <c r="S495" s="108"/>
      <c r="T495" s="108"/>
      <c r="V495" s="108"/>
      <c r="W495" s="108"/>
      <c r="AB495" s="138"/>
      <c r="AF495" s="108"/>
      <c r="AG495" s="108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</row>
    <row r="496" spans="1:96" s="106" customFormat="1" ht="15.75" customHeight="1" x14ac:dyDescent="0.25">
      <c r="A496" s="101"/>
      <c r="B496" s="101"/>
      <c r="C496" s="101"/>
      <c r="D496" s="102"/>
      <c r="E496" s="102"/>
      <c r="F496" s="103"/>
      <c r="G496" s="151"/>
      <c r="H496" s="128"/>
      <c r="I496" s="129"/>
      <c r="J496" s="130"/>
      <c r="K496" s="105"/>
      <c r="L496" s="131"/>
      <c r="M496" s="172"/>
      <c r="O496" s="108"/>
      <c r="P496" s="108"/>
      <c r="Q496" s="108"/>
      <c r="S496" s="108"/>
      <c r="T496" s="108"/>
      <c r="V496" s="108"/>
      <c r="W496" s="108"/>
      <c r="AB496" s="138"/>
      <c r="AF496" s="108"/>
      <c r="AG496" s="108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</row>
    <row r="497" spans="1:96" s="106" customFormat="1" ht="15.75" customHeight="1" x14ac:dyDescent="0.25">
      <c r="A497" s="101"/>
      <c r="B497" s="101"/>
      <c r="C497" s="101"/>
      <c r="D497" s="102"/>
      <c r="E497" s="102"/>
      <c r="F497" s="103"/>
      <c r="G497" s="151"/>
      <c r="H497" s="128"/>
      <c r="I497" s="129"/>
      <c r="J497" s="130"/>
      <c r="K497" s="105"/>
      <c r="L497" s="131"/>
      <c r="M497" s="172"/>
      <c r="O497" s="108"/>
      <c r="P497" s="108"/>
      <c r="Q497" s="108"/>
      <c r="S497" s="108"/>
      <c r="T497" s="108"/>
      <c r="V497" s="108"/>
      <c r="W497" s="108"/>
      <c r="AB497" s="138"/>
      <c r="AF497" s="108"/>
      <c r="AG497" s="108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</row>
    <row r="498" spans="1:96" s="106" customFormat="1" ht="15.75" customHeight="1" x14ac:dyDescent="0.25">
      <c r="A498" s="101"/>
      <c r="B498" s="101"/>
      <c r="C498" s="101"/>
      <c r="D498" s="102"/>
      <c r="E498" s="102"/>
      <c r="F498" s="103"/>
      <c r="G498" s="151"/>
      <c r="H498" s="128"/>
      <c r="I498" s="129"/>
      <c r="J498" s="130"/>
      <c r="K498" s="105"/>
      <c r="L498" s="131"/>
      <c r="M498" s="172"/>
      <c r="O498" s="108"/>
      <c r="P498" s="108"/>
      <c r="Q498" s="108"/>
      <c r="S498" s="108"/>
      <c r="T498" s="108"/>
      <c r="V498" s="108"/>
      <c r="W498" s="108"/>
      <c r="AB498" s="138"/>
      <c r="AF498" s="108"/>
      <c r="AG498" s="108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</row>
    <row r="499" spans="1:96" s="106" customFormat="1" ht="15.75" customHeight="1" x14ac:dyDescent="0.25">
      <c r="A499" s="101"/>
      <c r="B499" s="101"/>
      <c r="C499" s="101"/>
      <c r="D499" s="102"/>
      <c r="E499" s="102"/>
      <c r="F499" s="103"/>
      <c r="G499" s="151"/>
      <c r="H499" s="128"/>
      <c r="I499" s="129"/>
      <c r="J499" s="130"/>
      <c r="K499" s="105"/>
      <c r="L499" s="131"/>
      <c r="M499" s="172"/>
      <c r="O499" s="108"/>
      <c r="P499" s="108"/>
      <c r="Q499" s="108"/>
      <c r="S499" s="108"/>
      <c r="T499" s="108"/>
      <c r="V499" s="108"/>
      <c r="W499" s="108"/>
      <c r="AB499" s="138"/>
      <c r="AF499" s="108"/>
      <c r="AG499" s="108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</row>
    <row r="500" spans="1:96" s="106" customFormat="1" ht="15.75" customHeight="1" x14ac:dyDescent="0.25">
      <c r="A500" s="101"/>
      <c r="B500" s="101"/>
      <c r="C500" s="101"/>
      <c r="D500" s="102"/>
      <c r="E500" s="102"/>
      <c r="F500" s="103"/>
      <c r="G500" s="151"/>
      <c r="H500" s="128"/>
      <c r="I500" s="129"/>
      <c r="J500" s="130"/>
      <c r="K500" s="105"/>
      <c r="L500" s="131"/>
      <c r="M500" s="172"/>
      <c r="O500" s="108"/>
      <c r="P500" s="108"/>
      <c r="Q500" s="108"/>
      <c r="S500" s="108"/>
      <c r="T500" s="108"/>
      <c r="V500" s="108"/>
      <c r="W500" s="108"/>
      <c r="AB500" s="138"/>
      <c r="AF500" s="108"/>
      <c r="AG500" s="108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</row>
    <row r="501" spans="1:96" s="106" customFormat="1" ht="15.75" customHeight="1" x14ac:dyDescent="0.25">
      <c r="A501" s="101"/>
      <c r="B501" s="101"/>
      <c r="C501" s="101"/>
      <c r="D501" s="102"/>
      <c r="E501" s="102"/>
      <c r="F501" s="103"/>
      <c r="G501" s="151"/>
      <c r="H501" s="128"/>
      <c r="I501" s="129"/>
      <c r="J501" s="130"/>
      <c r="K501" s="105"/>
      <c r="L501" s="131"/>
      <c r="M501" s="172"/>
      <c r="O501" s="108"/>
      <c r="P501" s="108"/>
      <c r="Q501" s="108"/>
      <c r="S501" s="108"/>
      <c r="T501" s="108"/>
      <c r="V501" s="108"/>
      <c r="W501" s="108"/>
      <c r="AB501" s="138"/>
      <c r="AF501" s="108"/>
      <c r="AG501" s="108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</row>
    <row r="502" spans="1:96" s="106" customFormat="1" ht="15.75" customHeight="1" x14ac:dyDescent="0.25">
      <c r="A502" s="101"/>
      <c r="B502" s="101"/>
      <c r="C502" s="101"/>
      <c r="D502" s="102"/>
      <c r="E502" s="102"/>
      <c r="F502" s="103"/>
      <c r="G502" s="151"/>
      <c r="H502" s="128"/>
      <c r="I502" s="129"/>
      <c r="J502" s="130"/>
      <c r="K502" s="105"/>
      <c r="L502" s="131"/>
      <c r="M502" s="172"/>
      <c r="O502" s="108"/>
      <c r="P502" s="108"/>
      <c r="Q502" s="108"/>
      <c r="S502" s="108"/>
      <c r="T502" s="108"/>
      <c r="V502" s="108"/>
      <c r="W502" s="108"/>
      <c r="AB502" s="138"/>
      <c r="AF502" s="108"/>
      <c r="AG502" s="108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</row>
    <row r="503" spans="1:96" s="106" customFormat="1" ht="15.75" customHeight="1" x14ac:dyDescent="0.25">
      <c r="A503" s="101"/>
      <c r="B503" s="101"/>
      <c r="C503" s="101"/>
      <c r="D503" s="102"/>
      <c r="E503" s="102"/>
      <c r="F503" s="103"/>
      <c r="G503" s="151"/>
      <c r="H503" s="128"/>
      <c r="I503" s="129"/>
      <c r="J503" s="130"/>
      <c r="K503" s="105"/>
      <c r="L503" s="131"/>
      <c r="M503" s="172"/>
      <c r="O503" s="108"/>
      <c r="P503" s="108"/>
      <c r="Q503" s="108"/>
      <c r="S503" s="108"/>
      <c r="T503" s="108"/>
      <c r="V503" s="108"/>
      <c r="W503" s="108"/>
      <c r="AB503" s="138"/>
      <c r="AF503" s="108"/>
      <c r="AG503" s="108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</row>
    <row r="504" spans="1:96" s="106" customFormat="1" ht="15.75" customHeight="1" x14ac:dyDescent="0.25">
      <c r="A504" s="101"/>
      <c r="B504" s="101"/>
      <c r="C504" s="101"/>
      <c r="D504" s="102"/>
      <c r="E504" s="102"/>
      <c r="F504" s="103"/>
      <c r="G504" s="151"/>
      <c r="H504" s="128"/>
      <c r="I504" s="129"/>
      <c r="J504" s="130"/>
      <c r="K504" s="105"/>
      <c r="L504" s="131"/>
      <c r="M504" s="172"/>
      <c r="O504" s="108"/>
      <c r="P504" s="108"/>
      <c r="Q504" s="108"/>
      <c r="S504" s="108"/>
      <c r="T504" s="108"/>
      <c r="V504" s="108"/>
      <c r="W504" s="108"/>
      <c r="AB504" s="138"/>
      <c r="AF504" s="108"/>
      <c r="AG504" s="108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</row>
    <row r="505" spans="1:96" s="106" customFormat="1" ht="15.75" customHeight="1" x14ac:dyDescent="0.25">
      <c r="A505" s="101"/>
      <c r="B505" s="101"/>
      <c r="C505" s="101"/>
      <c r="D505" s="102"/>
      <c r="E505" s="102"/>
      <c r="F505" s="103"/>
      <c r="G505" s="151"/>
      <c r="H505" s="128"/>
      <c r="I505" s="129"/>
      <c r="J505" s="130"/>
      <c r="K505" s="105"/>
      <c r="L505" s="131"/>
      <c r="M505" s="172"/>
      <c r="O505" s="108"/>
      <c r="P505" s="108"/>
      <c r="Q505" s="108"/>
      <c r="S505" s="108"/>
      <c r="T505" s="108"/>
      <c r="V505" s="108"/>
      <c r="W505" s="108"/>
      <c r="AB505" s="138"/>
      <c r="AF505" s="108"/>
      <c r="AG505" s="108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</row>
    <row r="506" spans="1:96" s="106" customFormat="1" ht="15.75" customHeight="1" x14ac:dyDescent="0.25">
      <c r="A506" s="101"/>
      <c r="B506" s="101"/>
      <c r="C506" s="101"/>
      <c r="D506" s="102"/>
      <c r="E506" s="102"/>
      <c r="F506" s="103"/>
      <c r="G506" s="151"/>
      <c r="H506" s="128"/>
      <c r="I506" s="129"/>
      <c r="J506" s="130"/>
      <c r="K506" s="105"/>
      <c r="L506" s="131"/>
      <c r="M506" s="172"/>
      <c r="O506" s="108"/>
      <c r="P506" s="108"/>
      <c r="Q506" s="108"/>
      <c r="S506" s="108"/>
      <c r="T506" s="108"/>
      <c r="V506" s="108"/>
      <c r="W506" s="108"/>
      <c r="AB506" s="138"/>
      <c r="AF506" s="108"/>
      <c r="AG506" s="108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</row>
    <row r="507" spans="1:96" s="106" customFormat="1" ht="15.75" customHeight="1" x14ac:dyDescent="0.25">
      <c r="A507" s="101"/>
      <c r="B507" s="101"/>
      <c r="C507" s="101"/>
      <c r="D507" s="102"/>
      <c r="E507" s="102"/>
      <c r="F507" s="103"/>
      <c r="G507" s="151"/>
      <c r="H507" s="128"/>
      <c r="I507" s="129"/>
      <c r="J507" s="130"/>
      <c r="K507" s="105"/>
      <c r="L507" s="131"/>
      <c r="M507" s="172"/>
      <c r="O507" s="108"/>
      <c r="P507" s="108"/>
      <c r="Q507" s="108"/>
      <c r="S507" s="108"/>
      <c r="T507" s="108"/>
      <c r="V507" s="108"/>
      <c r="W507" s="108"/>
      <c r="AB507" s="138"/>
      <c r="AF507" s="108"/>
      <c r="AG507" s="108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</row>
    <row r="508" spans="1:96" s="106" customFormat="1" ht="15.75" customHeight="1" x14ac:dyDescent="0.25">
      <c r="A508" s="101"/>
      <c r="B508" s="101"/>
      <c r="C508" s="101"/>
      <c r="D508" s="102"/>
      <c r="E508" s="102"/>
      <c r="F508" s="103"/>
      <c r="G508" s="151"/>
      <c r="H508" s="128"/>
      <c r="I508" s="129"/>
      <c r="J508" s="130"/>
      <c r="K508" s="105"/>
      <c r="L508" s="131"/>
      <c r="M508" s="172"/>
      <c r="O508" s="108"/>
      <c r="P508" s="108"/>
      <c r="Q508" s="108"/>
      <c r="S508" s="108"/>
      <c r="T508" s="108"/>
      <c r="V508" s="108"/>
      <c r="W508" s="108"/>
      <c r="AB508" s="138"/>
      <c r="AF508" s="108"/>
      <c r="AG508" s="108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</row>
    <row r="509" spans="1:96" s="106" customFormat="1" ht="15.75" customHeight="1" x14ac:dyDescent="0.25">
      <c r="A509" s="101"/>
      <c r="B509" s="101"/>
      <c r="C509" s="101"/>
      <c r="D509" s="102"/>
      <c r="E509" s="102"/>
      <c r="F509" s="103"/>
      <c r="G509" s="151"/>
      <c r="H509" s="128"/>
      <c r="I509" s="129"/>
      <c r="J509" s="130"/>
      <c r="K509" s="105"/>
      <c r="L509" s="131"/>
      <c r="M509" s="172"/>
      <c r="O509" s="108"/>
      <c r="P509" s="108"/>
      <c r="Q509" s="108"/>
      <c r="S509" s="108"/>
      <c r="T509" s="108"/>
      <c r="V509" s="108"/>
      <c r="W509" s="108"/>
      <c r="AB509" s="138"/>
      <c r="AF509" s="108"/>
      <c r="AG509" s="108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</row>
    <row r="510" spans="1:96" s="106" customFormat="1" ht="15.75" customHeight="1" x14ac:dyDescent="0.25">
      <c r="A510" s="101"/>
      <c r="B510" s="101"/>
      <c r="C510" s="101"/>
      <c r="D510" s="102"/>
      <c r="E510" s="102"/>
      <c r="F510" s="103"/>
      <c r="G510" s="151"/>
      <c r="H510" s="128"/>
      <c r="I510" s="129"/>
      <c r="J510" s="130"/>
      <c r="K510" s="105"/>
      <c r="L510" s="131"/>
      <c r="M510" s="172"/>
      <c r="O510" s="108"/>
      <c r="P510" s="108"/>
      <c r="Q510" s="108"/>
      <c r="S510" s="108"/>
      <c r="T510" s="108"/>
      <c r="V510" s="108"/>
      <c r="W510" s="108"/>
      <c r="AB510" s="138"/>
      <c r="AF510" s="108"/>
      <c r="AG510" s="108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</row>
    <row r="511" spans="1:96" s="106" customFormat="1" ht="15.75" customHeight="1" x14ac:dyDescent="0.25">
      <c r="A511" s="101"/>
      <c r="B511" s="101"/>
      <c r="C511" s="101"/>
      <c r="D511" s="102"/>
      <c r="E511" s="102"/>
      <c r="F511" s="103"/>
      <c r="G511" s="151"/>
      <c r="H511" s="128"/>
      <c r="I511" s="129"/>
      <c r="J511" s="130"/>
      <c r="K511" s="105"/>
      <c r="L511" s="131"/>
      <c r="M511" s="172"/>
      <c r="O511" s="108"/>
      <c r="P511" s="108"/>
      <c r="Q511" s="108"/>
      <c r="S511" s="108"/>
      <c r="T511" s="108"/>
      <c r="V511" s="108"/>
      <c r="W511" s="108"/>
      <c r="AB511" s="138"/>
      <c r="AF511" s="108"/>
      <c r="AG511" s="108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</row>
    <row r="512" spans="1:96" s="106" customFormat="1" ht="15.75" customHeight="1" x14ac:dyDescent="0.25">
      <c r="A512" s="101"/>
      <c r="B512" s="101"/>
      <c r="C512" s="101"/>
      <c r="D512" s="102"/>
      <c r="E512" s="102"/>
      <c r="F512" s="103"/>
      <c r="G512" s="151"/>
      <c r="H512" s="128"/>
      <c r="I512" s="129"/>
      <c r="J512" s="130"/>
      <c r="K512" s="105"/>
      <c r="L512" s="131"/>
      <c r="M512" s="172"/>
      <c r="O512" s="108"/>
      <c r="P512" s="108"/>
      <c r="Q512" s="108"/>
      <c r="S512" s="108"/>
      <c r="T512" s="108"/>
      <c r="V512" s="108"/>
      <c r="W512" s="108"/>
      <c r="AB512" s="138"/>
      <c r="AF512" s="108"/>
      <c r="AG512" s="108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</row>
    <row r="513" spans="1:96" s="106" customFormat="1" ht="15.75" customHeight="1" x14ac:dyDescent="0.25">
      <c r="A513" s="101"/>
      <c r="B513" s="101"/>
      <c r="C513" s="101"/>
      <c r="D513" s="102"/>
      <c r="E513" s="102"/>
      <c r="F513" s="103"/>
      <c r="G513" s="151"/>
      <c r="H513" s="128"/>
      <c r="I513" s="129"/>
      <c r="J513" s="130"/>
      <c r="K513" s="105"/>
      <c r="L513" s="131"/>
      <c r="M513" s="172"/>
      <c r="O513" s="108"/>
      <c r="P513" s="108"/>
      <c r="Q513" s="108"/>
      <c r="S513" s="108"/>
      <c r="T513" s="108"/>
      <c r="V513" s="108"/>
      <c r="W513" s="108"/>
      <c r="AB513" s="138"/>
      <c r="AF513" s="108"/>
      <c r="AG513" s="108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</row>
    <row r="514" spans="1:96" s="106" customFormat="1" ht="15.75" customHeight="1" x14ac:dyDescent="0.25">
      <c r="A514" s="101"/>
      <c r="B514" s="101"/>
      <c r="C514" s="101"/>
      <c r="D514" s="102"/>
      <c r="E514" s="102"/>
      <c r="F514" s="103"/>
      <c r="G514" s="151"/>
      <c r="H514" s="128"/>
      <c r="I514" s="129"/>
      <c r="J514" s="130"/>
      <c r="K514" s="105"/>
      <c r="L514" s="131"/>
      <c r="M514" s="172"/>
      <c r="O514" s="108"/>
      <c r="P514" s="108"/>
      <c r="Q514" s="108"/>
      <c r="S514" s="108"/>
      <c r="T514" s="108"/>
      <c r="V514" s="108"/>
      <c r="W514" s="108"/>
      <c r="AB514" s="138"/>
      <c r="AF514" s="108"/>
      <c r="AG514" s="108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</row>
    <row r="515" spans="1:96" s="106" customFormat="1" ht="15.75" customHeight="1" x14ac:dyDescent="0.25">
      <c r="A515" s="101"/>
      <c r="B515" s="101"/>
      <c r="C515" s="101"/>
      <c r="D515" s="102"/>
      <c r="E515" s="102"/>
      <c r="F515" s="103"/>
      <c r="G515" s="151"/>
      <c r="H515" s="128"/>
      <c r="I515" s="129"/>
      <c r="J515" s="130"/>
      <c r="K515" s="105"/>
      <c r="L515" s="131"/>
      <c r="M515" s="172"/>
      <c r="O515" s="108"/>
      <c r="P515" s="108"/>
      <c r="Q515" s="108"/>
      <c r="S515" s="108"/>
      <c r="T515" s="108"/>
      <c r="V515" s="108"/>
      <c r="W515" s="108"/>
      <c r="AB515" s="138"/>
      <c r="AF515" s="108"/>
      <c r="AG515" s="108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</row>
    <row r="516" spans="1:96" s="106" customFormat="1" ht="15.75" customHeight="1" x14ac:dyDescent="0.25">
      <c r="A516" s="101"/>
      <c r="B516" s="101"/>
      <c r="C516" s="101"/>
      <c r="D516" s="102"/>
      <c r="E516" s="102"/>
      <c r="F516" s="103"/>
      <c r="G516" s="151"/>
      <c r="H516" s="128"/>
      <c r="I516" s="129"/>
      <c r="J516" s="130"/>
      <c r="K516" s="105"/>
      <c r="L516" s="131"/>
      <c r="M516" s="172"/>
      <c r="O516" s="108"/>
      <c r="P516" s="108"/>
      <c r="Q516" s="108"/>
      <c r="S516" s="108"/>
      <c r="T516" s="108"/>
      <c r="V516" s="108"/>
      <c r="W516" s="108"/>
      <c r="AB516" s="138"/>
      <c r="AF516" s="108"/>
      <c r="AG516" s="108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</row>
    <row r="517" spans="1:96" s="106" customFormat="1" ht="15.75" customHeight="1" x14ac:dyDescent="0.25">
      <c r="A517" s="101"/>
      <c r="B517" s="101"/>
      <c r="C517" s="101"/>
      <c r="D517" s="102"/>
      <c r="E517" s="102"/>
      <c r="F517" s="103"/>
      <c r="G517" s="151"/>
      <c r="H517" s="128"/>
      <c r="I517" s="129"/>
      <c r="J517" s="130"/>
      <c r="K517" s="105"/>
      <c r="L517" s="131"/>
      <c r="M517" s="172"/>
      <c r="O517" s="108"/>
      <c r="P517" s="108"/>
      <c r="Q517" s="108"/>
      <c r="S517" s="108"/>
      <c r="T517" s="108"/>
      <c r="V517" s="108"/>
      <c r="W517" s="108"/>
      <c r="AB517" s="138"/>
      <c r="AF517" s="108"/>
      <c r="AG517" s="108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</row>
    <row r="518" spans="1:96" s="106" customFormat="1" ht="15.75" customHeight="1" x14ac:dyDescent="0.25">
      <c r="A518" s="101"/>
      <c r="B518" s="101"/>
      <c r="C518" s="101"/>
      <c r="D518" s="102"/>
      <c r="E518" s="102"/>
      <c r="F518" s="103"/>
      <c r="G518" s="151"/>
      <c r="H518" s="128"/>
      <c r="I518" s="129"/>
      <c r="J518" s="130"/>
      <c r="K518" s="105"/>
      <c r="L518" s="131"/>
      <c r="M518" s="172"/>
      <c r="O518" s="108"/>
      <c r="P518" s="108"/>
      <c r="Q518" s="108"/>
      <c r="S518" s="108"/>
      <c r="T518" s="108"/>
      <c r="V518" s="108"/>
      <c r="W518" s="108"/>
      <c r="AB518" s="138"/>
      <c r="AF518" s="108"/>
      <c r="AG518" s="108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</row>
    <row r="519" spans="1:96" s="106" customFormat="1" ht="15.75" customHeight="1" x14ac:dyDescent="0.25">
      <c r="A519" s="101"/>
      <c r="B519" s="101"/>
      <c r="C519" s="101"/>
      <c r="D519" s="102"/>
      <c r="E519" s="102"/>
      <c r="F519" s="103"/>
      <c r="G519" s="151"/>
      <c r="H519" s="128"/>
      <c r="I519" s="129"/>
      <c r="J519" s="130"/>
      <c r="K519" s="105"/>
      <c r="L519" s="131"/>
      <c r="M519" s="172"/>
      <c r="O519" s="108"/>
      <c r="P519" s="108"/>
      <c r="Q519" s="108"/>
      <c r="S519" s="108"/>
      <c r="T519" s="108"/>
      <c r="V519" s="108"/>
      <c r="W519" s="108"/>
      <c r="AB519" s="138"/>
      <c r="AF519" s="108"/>
      <c r="AG519" s="108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</row>
    <row r="520" spans="1:96" s="106" customFormat="1" ht="15.75" customHeight="1" x14ac:dyDescent="0.25">
      <c r="A520" s="101"/>
      <c r="B520" s="101"/>
      <c r="C520" s="101"/>
      <c r="D520" s="102"/>
      <c r="E520" s="102"/>
      <c r="F520" s="103"/>
      <c r="G520" s="151"/>
      <c r="H520" s="128"/>
      <c r="I520" s="129"/>
      <c r="J520" s="130"/>
      <c r="K520" s="105"/>
      <c r="L520" s="131"/>
      <c r="M520" s="172"/>
      <c r="O520" s="108"/>
      <c r="P520" s="108"/>
      <c r="Q520" s="108"/>
      <c r="S520" s="108"/>
      <c r="T520" s="108"/>
      <c r="V520" s="108"/>
      <c r="W520" s="108"/>
      <c r="AB520" s="138"/>
      <c r="AF520" s="108"/>
      <c r="AG520" s="108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</row>
    <row r="521" spans="1:96" s="106" customFormat="1" ht="15.75" customHeight="1" x14ac:dyDescent="0.25">
      <c r="A521" s="101"/>
      <c r="B521" s="101"/>
      <c r="C521" s="101"/>
      <c r="D521" s="102"/>
      <c r="E521" s="102"/>
      <c r="F521" s="103"/>
      <c r="G521" s="151"/>
      <c r="H521" s="128"/>
      <c r="I521" s="129"/>
      <c r="J521" s="130"/>
      <c r="K521" s="105"/>
      <c r="L521" s="131"/>
      <c r="M521" s="172"/>
      <c r="O521" s="108"/>
      <c r="P521" s="108"/>
      <c r="Q521" s="108"/>
      <c r="S521" s="108"/>
      <c r="T521" s="108"/>
      <c r="V521" s="108"/>
      <c r="W521" s="108"/>
      <c r="AB521" s="138"/>
      <c r="AF521" s="108"/>
      <c r="AG521" s="108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</row>
    <row r="522" spans="1:96" s="106" customFormat="1" ht="15.75" customHeight="1" x14ac:dyDescent="0.25">
      <c r="A522" s="101"/>
      <c r="B522" s="101"/>
      <c r="C522" s="101"/>
      <c r="D522" s="102"/>
      <c r="E522" s="102"/>
      <c r="F522" s="103"/>
      <c r="G522" s="151"/>
      <c r="H522" s="128"/>
      <c r="I522" s="129"/>
      <c r="J522" s="130"/>
      <c r="K522" s="105"/>
      <c r="L522" s="131"/>
      <c r="M522" s="172"/>
      <c r="O522" s="108"/>
      <c r="P522" s="108"/>
      <c r="Q522" s="108"/>
      <c r="S522" s="108"/>
      <c r="T522" s="108"/>
      <c r="V522" s="108"/>
      <c r="W522" s="108"/>
      <c r="AB522" s="138"/>
      <c r="AF522" s="108"/>
      <c r="AG522" s="108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</row>
    <row r="523" spans="1:96" s="106" customFormat="1" ht="15.75" customHeight="1" x14ac:dyDescent="0.25">
      <c r="A523" s="101"/>
      <c r="B523" s="101"/>
      <c r="C523" s="101"/>
      <c r="D523" s="102"/>
      <c r="E523" s="102"/>
      <c r="F523" s="103"/>
      <c r="G523" s="151"/>
      <c r="H523" s="128"/>
      <c r="I523" s="129"/>
      <c r="J523" s="130"/>
      <c r="K523" s="105"/>
      <c r="L523" s="131"/>
      <c r="M523" s="172"/>
      <c r="O523" s="108"/>
      <c r="P523" s="108"/>
      <c r="Q523" s="108"/>
      <c r="S523" s="108"/>
      <c r="T523" s="108"/>
      <c r="V523" s="108"/>
      <c r="W523" s="108"/>
      <c r="AB523" s="138"/>
      <c r="AF523" s="108"/>
      <c r="AG523" s="108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</row>
    <row r="524" spans="1:96" s="106" customFormat="1" ht="15.75" customHeight="1" x14ac:dyDescent="0.25">
      <c r="A524" s="101"/>
      <c r="B524" s="101"/>
      <c r="C524" s="101"/>
      <c r="D524" s="102"/>
      <c r="E524" s="102"/>
      <c r="F524" s="103"/>
      <c r="G524" s="151"/>
      <c r="H524" s="128"/>
      <c r="I524" s="129"/>
      <c r="J524" s="130"/>
      <c r="K524" s="105"/>
      <c r="L524" s="131"/>
      <c r="M524" s="172"/>
      <c r="O524" s="108"/>
      <c r="P524" s="108"/>
      <c r="Q524" s="108"/>
      <c r="S524" s="108"/>
      <c r="T524" s="108"/>
      <c r="V524" s="108"/>
      <c r="W524" s="108"/>
      <c r="AB524" s="138"/>
      <c r="AF524" s="108"/>
      <c r="AG524" s="108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</row>
    <row r="525" spans="1:96" s="106" customFormat="1" ht="15.75" customHeight="1" x14ac:dyDescent="0.25">
      <c r="A525" s="101"/>
      <c r="B525" s="101"/>
      <c r="C525" s="101"/>
      <c r="D525" s="102"/>
      <c r="E525" s="102"/>
      <c r="F525" s="103"/>
      <c r="G525" s="151"/>
      <c r="H525" s="128"/>
      <c r="I525" s="129"/>
      <c r="J525" s="130"/>
      <c r="K525" s="105"/>
      <c r="L525" s="131"/>
      <c r="M525" s="172"/>
      <c r="O525" s="108"/>
      <c r="P525" s="108"/>
      <c r="Q525" s="108"/>
      <c r="S525" s="108"/>
      <c r="T525" s="108"/>
      <c r="V525" s="108"/>
      <c r="W525" s="108"/>
      <c r="AB525" s="138"/>
      <c r="AF525" s="108"/>
      <c r="AG525" s="108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</row>
    <row r="526" spans="1:96" s="106" customFormat="1" ht="15.75" customHeight="1" x14ac:dyDescent="0.25">
      <c r="A526" s="101"/>
      <c r="B526" s="101"/>
      <c r="C526" s="101"/>
      <c r="D526" s="102"/>
      <c r="E526" s="102"/>
      <c r="F526" s="103"/>
      <c r="G526" s="151"/>
      <c r="H526" s="128"/>
      <c r="I526" s="129"/>
      <c r="J526" s="130"/>
      <c r="K526" s="105"/>
      <c r="L526" s="131"/>
      <c r="M526" s="172"/>
      <c r="O526" s="108"/>
      <c r="P526" s="108"/>
      <c r="Q526" s="108"/>
      <c r="S526" s="108"/>
      <c r="T526" s="108"/>
      <c r="V526" s="108"/>
      <c r="W526" s="108"/>
      <c r="AB526" s="138"/>
      <c r="AF526" s="108"/>
      <c r="AG526" s="108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</row>
    <row r="527" spans="1:96" s="106" customFormat="1" ht="15.75" customHeight="1" x14ac:dyDescent="0.25">
      <c r="A527" s="101"/>
      <c r="B527" s="101"/>
      <c r="C527" s="101"/>
      <c r="D527" s="102"/>
      <c r="E527" s="102"/>
      <c r="F527" s="103"/>
      <c r="G527" s="151"/>
      <c r="H527" s="128"/>
      <c r="I527" s="129"/>
      <c r="J527" s="130"/>
      <c r="K527" s="105"/>
      <c r="L527" s="131"/>
      <c r="M527" s="172"/>
      <c r="O527" s="108"/>
      <c r="P527" s="108"/>
      <c r="Q527" s="108"/>
      <c r="S527" s="108"/>
      <c r="T527" s="108"/>
      <c r="V527" s="108"/>
      <c r="W527" s="108"/>
      <c r="AB527" s="138"/>
      <c r="AF527" s="108"/>
      <c r="AG527" s="108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</row>
    <row r="528" spans="1:96" s="106" customFormat="1" ht="15.75" customHeight="1" x14ac:dyDescent="0.25">
      <c r="A528" s="101"/>
      <c r="B528" s="101"/>
      <c r="C528" s="101"/>
      <c r="D528" s="102"/>
      <c r="E528" s="102"/>
      <c r="F528" s="103"/>
      <c r="G528" s="151"/>
      <c r="H528" s="128"/>
      <c r="I528" s="129"/>
      <c r="J528" s="130"/>
      <c r="K528" s="105"/>
      <c r="L528" s="131"/>
      <c r="M528" s="172"/>
      <c r="O528" s="108"/>
      <c r="P528" s="108"/>
      <c r="Q528" s="108"/>
      <c r="S528" s="108"/>
      <c r="T528" s="108"/>
      <c r="V528" s="108"/>
      <c r="W528" s="108"/>
      <c r="AB528" s="138"/>
      <c r="AF528" s="108"/>
      <c r="AG528" s="108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</row>
    <row r="529" spans="1:96" s="106" customFormat="1" ht="15.75" customHeight="1" x14ac:dyDescent="0.25">
      <c r="A529" s="101"/>
      <c r="B529" s="101"/>
      <c r="C529" s="101"/>
      <c r="D529" s="102"/>
      <c r="E529" s="102"/>
      <c r="F529" s="103"/>
      <c r="G529" s="151"/>
      <c r="H529" s="128"/>
      <c r="I529" s="129"/>
      <c r="J529" s="130"/>
      <c r="K529" s="105"/>
      <c r="L529" s="131"/>
      <c r="M529" s="172"/>
      <c r="O529" s="108"/>
      <c r="P529" s="108"/>
      <c r="Q529" s="108"/>
      <c r="S529" s="108"/>
      <c r="T529" s="108"/>
      <c r="V529" s="108"/>
      <c r="W529" s="108"/>
      <c r="AB529" s="138"/>
      <c r="AF529" s="108"/>
      <c r="AG529" s="108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</row>
    <row r="530" spans="1:96" s="106" customFormat="1" ht="15.75" customHeight="1" x14ac:dyDescent="0.25">
      <c r="A530" s="101"/>
      <c r="B530" s="101"/>
      <c r="C530" s="101"/>
      <c r="D530" s="102"/>
      <c r="E530" s="102"/>
      <c r="F530" s="103"/>
      <c r="G530" s="151"/>
      <c r="H530" s="128"/>
      <c r="I530" s="129"/>
      <c r="J530" s="130"/>
      <c r="K530" s="105"/>
      <c r="L530" s="131"/>
      <c r="M530" s="172"/>
      <c r="O530" s="108"/>
      <c r="P530" s="108"/>
      <c r="Q530" s="108"/>
      <c r="S530" s="108"/>
      <c r="T530" s="108"/>
      <c r="V530" s="108"/>
      <c r="W530" s="108"/>
      <c r="AB530" s="138"/>
      <c r="AF530" s="108"/>
      <c r="AG530" s="108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</row>
    <row r="531" spans="1:96" s="106" customFormat="1" ht="15.75" customHeight="1" x14ac:dyDescent="0.25">
      <c r="A531" s="101"/>
      <c r="B531" s="101"/>
      <c r="C531" s="101"/>
      <c r="D531" s="102"/>
      <c r="E531" s="102"/>
      <c r="F531" s="103"/>
      <c r="G531" s="151"/>
      <c r="H531" s="128"/>
      <c r="I531" s="129"/>
      <c r="J531" s="130"/>
      <c r="K531" s="105"/>
      <c r="L531" s="131"/>
      <c r="M531" s="172"/>
      <c r="O531" s="108"/>
      <c r="P531" s="108"/>
      <c r="Q531" s="108"/>
      <c r="S531" s="108"/>
      <c r="T531" s="108"/>
      <c r="V531" s="108"/>
      <c r="W531" s="108"/>
      <c r="AB531" s="138"/>
      <c r="AF531" s="108"/>
      <c r="AG531" s="108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</row>
    <row r="532" spans="1:96" s="106" customFormat="1" ht="15.75" customHeight="1" x14ac:dyDescent="0.25">
      <c r="A532" s="101"/>
      <c r="B532" s="101"/>
      <c r="C532" s="101"/>
      <c r="D532" s="102"/>
      <c r="E532" s="102"/>
      <c r="F532" s="103"/>
      <c r="G532" s="151"/>
      <c r="H532" s="128"/>
      <c r="I532" s="129"/>
      <c r="J532" s="130"/>
      <c r="K532" s="105"/>
      <c r="L532" s="131"/>
      <c r="M532" s="172"/>
      <c r="O532" s="108"/>
      <c r="P532" s="108"/>
      <c r="Q532" s="108"/>
      <c r="S532" s="108"/>
      <c r="T532" s="108"/>
      <c r="V532" s="108"/>
      <c r="W532" s="108"/>
      <c r="AB532" s="138"/>
      <c r="AF532" s="108"/>
      <c r="AG532" s="108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</row>
    <row r="533" spans="1:96" s="106" customFormat="1" ht="15.75" customHeight="1" x14ac:dyDescent="0.25">
      <c r="A533" s="101"/>
      <c r="B533" s="101"/>
      <c r="C533" s="101"/>
      <c r="D533" s="102"/>
      <c r="E533" s="102"/>
      <c r="F533" s="103"/>
      <c r="G533" s="151"/>
      <c r="H533" s="128"/>
      <c r="I533" s="129"/>
      <c r="J533" s="130"/>
      <c r="K533" s="105"/>
      <c r="L533" s="131"/>
      <c r="M533" s="172"/>
      <c r="O533" s="108"/>
      <c r="P533" s="108"/>
      <c r="Q533" s="108"/>
      <c r="S533" s="108"/>
      <c r="T533" s="108"/>
      <c r="V533" s="108"/>
      <c r="W533" s="108"/>
      <c r="AB533" s="138"/>
      <c r="AF533" s="108"/>
      <c r="AG533" s="108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</row>
    <row r="534" spans="1:96" s="106" customFormat="1" ht="15.75" customHeight="1" x14ac:dyDescent="0.25">
      <c r="A534" s="101"/>
      <c r="B534" s="101"/>
      <c r="C534" s="101"/>
      <c r="D534" s="102"/>
      <c r="E534" s="102"/>
      <c r="F534" s="103"/>
      <c r="G534" s="151"/>
      <c r="H534" s="128"/>
      <c r="I534" s="129"/>
      <c r="J534" s="130"/>
      <c r="K534" s="105"/>
      <c r="L534" s="131"/>
      <c r="M534" s="172"/>
      <c r="O534" s="108"/>
      <c r="P534" s="108"/>
      <c r="Q534" s="108"/>
      <c r="S534" s="108"/>
      <c r="T534" s="108"/>
      <c r="V534" s="108"/>
      <c r="W534" s="108"/>
      <c r="AB534" s="138"/>
      <c r="AF534" s="108"/>
      <c r="AG534" s="108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</row>
    <row r="535" spans="1:96" s="106" customFormat="1" ht="15.75" customHeight="1" x14ac:dyDescent="0.25">
      <c r="A535" s="101"/>
      <c r="B535" s="101"/>
      <c r="C535" s="101"/>
      <c r="D535" s="102"/>
      <c r="E535" s="102"/>
      <c r="F535" s="103"/>
      <c r="G535" s="151"/>
      <c r="H535" s="128"/>
      <c r="I535" s="129"/>
      <c r="J535" s="130"/>
      <c r="K535" s="105"/>
      <c r="L535" s="131"/>
      <c r="M535" s="172"/>
      <c r="O535" s="108"/>
      <c r="P535" s="108"/>
      <c r="Q535" s="108"/>
      <c r="S535" s="108"/>
      <c r="T535" s="108"/>
      <c r="V535" s="108"/>
      <c r="W535" s="108"/>
      <c r="AB535" s="138"/>
      <c r="AF535" s="108"/>
      <c r="AG535" s="108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</row>
    <row r="536" spans="1:96" s="106" customFormat="1" ht="15.75" customHeight="1" x14ac:dyDescent="0.25">
      <c r="A536" s="101"/>
      <c r="B536" s="101"/>
      <c r="C536" s="101"/>
      <c r="D536" s="102"/>
      <c r="E536" s="102"/>
      <c r="F536" s="103"/>
      <c r="G536" s="151"/>
      <c r="H536" s="128"/>
      <c r="I536" s="129"/>
      <c r="J536" s="130"/>
      <c r="K536" s="105"/>
      <c r="L536" s="131"/>
      <c r="M536" s="172"/>
      <c r="O536" s="108"/>
      <c r="P536" s="108"/>
      <c r="Q536" s="108"/>
      <c r="S536" s="108"/>
      <c r="T536" s="108"/>
      <c r="V536" s="108"/>
      <c r="W536" s="108"/>
      <c r="AB536" s="138"/>
      <c r="AF536" s="108"/>
      <c r="AG536" s="108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</row>
    <row r="537" spans="1:96" s="106" customFormat="1" ht="15.75" customHeight="1" x14ac:dyDescent="0.25">
      <c r="A537" s="101"/>
      <c r="B537" s="101"/>
      <c r="C537" s="101"/>
      <c r="D537" s="102"/>
      <c r="E537" s="102"/>
      <c r="F537" s="103"/>
      <c r="G537" s="151"/>
      <c r="H537" s="128"/>
      <c r="I537" s="129"/>
      <c r="J537" s="130"/>
      <c r="K537" s="105"/>
      <c r="L537" s="131"/>
      <c r="M537" s="172"/>
      <c r="O537" s="108"/>
      <c r="P537" s="108"/>
      <c r="Q537" s="108"/>
      <c r="S537" s="108"/>
      <c r="T537" s="108"/>
      <c r="V537" s="108"/>
      <c r="W537" s="108"/>
      <c r="AB537" s="138"/>
      <c r="AF537" s="108"/>
      <c r="AG537" s="108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</row>
    <row r="538" spans="1:96" s="106" customFormat="1" ht="15.75" customHeight="1" x14ac:dyDescent="0.25">
      <c r="A538" s="101"/>
      <c r="B538" s="101"/>
      <c r="C538" s="101"/>
      <c r="D538" s="102"/>
      <c r="E538" s="102"/>
      <c r="F538" s="103"/>
      <c r="G538" s="151"/>
      <c r="H538" s="128"/>
      <c r="I538" s="129"/>
      <c r="J538" s="130"/>
      <c r="K538" s="105"/>
      <c r="L538" s="131"/>
      <c r="M538" s="172"/>
      <c r="O538" s="108"/>
      <c r="P538" s="108"/>
      <c r="Q538" s="108"/>
      <c r="S538" s="108"/>
      <c r="T538" s="108"/>
      <c r="V538" s="108"/>
      <c r="W538" s="108"/>
      <c r="AB538" s="138"/>
      <c r="AF538" s="108"/>
      <c r="AG538" s="108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</row>
    <row r="539" spans="1:96" s="106" customFormat="1" ht="15.75" customHeight="1" x14ac:dyDescent="0.25">
      <c r="A539" s="101"/>
      <c r="B539" s="101"/>
      <c r="C539" s="101"/>
      <c r="D539" s="102"/>
      <c r="E539" s="102"/>
      <c r="F539" s="103"/>
      <c r="G539" s="151"/>
      <c r="H539" s="128"/>
      <c r="I539" s="129"/>
      <c r="J539" s="130"/>
      <c r="K539" s="105"/>
      <c r="L539" s="131"/>
      <c r="M539" s="172"/>
      <c r="O539" s="108"/>
      <c r="P539" s="108"/>
      <c r="Q539" s="108"/>
      <c r="S539" s="108"/>
      <c r="T539" s="108"/>
      <c r="V539" s="108"/>
      <c r="W539" s="108"/>
      <c r="AB539" s="138"/>
      <c r="AF539" s="108"/>
      <c r="AG539" s="108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</row>
    <row r="540" spans="1:96" s="106" customFormat="1" ht="15.75" customHeight="1" x14ac:dyDescent="0.25">
      <c r="A540" s="101"/>
      <c r="B540" s="101"/>
      <c r="C540" s="101"/>
      <c r="D540" s="102"/>
      <c r="E540" s="102"/>
      <c r="F540" s="103"/>
      <c r="G540" s="151"/>
      <c r="H540" s="128"/>
      <c r="I540" s="129"/>
      <c r="J540" s="130"/>
      <c r="K540" s="105"/>
      <c r="L540" s="131"/>
      <c r="M540" s="172"/>
      <c r="O540" s="108"/>
      <c r="P540" s="108"/>
      <c r="Q540" s="108"/>
      <c r="S540" s="108"/>
      <c r="T540" s="108"/>
      <c r="V540" s="108"/>
      <c r="W540" s="108"/>
      <c r="AB540" s="138"/>
      <c r="AF540" s="108"/>
      <c r="AG540" s="108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</row>
    <row r="541" spans="1:96" s="106" customFormat="1" ht="15.75" customHeight="1" x14ac:dyDescent="0.25">
      <c r="A541" s="101"/>
      <c r="B541" s="101"/>
      <c r="C541" s="101"/>
      <c r="D541" s="102"/>
      <c r="E541" s="102"/>
      <c r="F541" s="103"/>
      <c r="G541" s="151"/>
      <c r="H541" s="128"/>
      <c r="I541" s="129"/>
      <c r="J541" s="130"/>
      <c r="K541" s="105"/>
      <c r="L541" s="131"/>
      <c r="M541" s="172"/>
      <c r="O541" s="108"/>
      <c r="P541" s="108"/>
      <c r="Q541" s="108"/>
      <c r="S541" s="108"/>
      <c r="T541" s="108"/>
      <c r="V541" s="108"/>
      <c r="W541" s="108"/>
      <c r="AB541" s="138"/>
      <c r="AF541" s="108"/>
      <c r="AG541" s="108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</row>
    <row r="542" spans="1:96" s="106" customFormat="1" ht="15.75" customHeight="1" x14ac:dyDescent="0.25">
      <c r="A542" s="101"/>
      <c r="B542" s="101"/>
      <c r="C542" s="101"/>
      <c r="D542" s="102"/>
      <c r="E542" s="102"/>
      <c r="F542" s="103"/>
      <c r="G542" s="151"/>
      <c r="H542" s="128"/>
      <c r="I542" s="129"/>
      <c r="J542" s="130"/>
      <c r="K542" s="105"/>
      <c r="L542" s="131"/>
      <c r="M542" s="172"/>
      <c r="O542" s="108"/>
      <c r="P542" s="108"/>
      <c r="Q542" s="108"/>
      <c r="S542" s="108"/>
      <c r="T542" s="108"/>
      <c r="V542" s="108"/>
      <c r="W542" s="108"/>
      <c r="AB542" s="138"/>
      <c r="AF542" s="108"/>
      <c r="AG542" s="108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</row>
    <row r="543" spans="1:96" s="106" customFormat="1" ht="15.75" customHeight="1" x14ac:dyDescent="0.25">
      <c r="A543" s="101"/>
      <c r="B543" s="101"/>
      <c r="C543" s="101"/>
      <c r="D543" s="102"/>
      <c r="E543" s="102"/>
      <c r="F543" s="103"/>
      <c r="G543" s="151"/>
      <c r="H543" s="128"/>
      <c r="I543" s="129"/>
      <c r="J543" s="130"/>
      <c r="K543" s="105"/>
      <c r="L543" s="131"/>
      <c r="M543" s="172"/>
      <c r="O543" s="108"/>
      <c r="P543" s="108"/>
      <c r="Q543" s="108"/>
      <c r="S543" s="108"/>
      <c r="T543" s="108"/>
      <c r="V543" s="108"/>
      <c r="W543" s="108"/>
      <c r="AB543" s="138"/>
      <c r="AF543" s="108"/>
      <c r="AG543" s="108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</row>
    <row r="544" spans="1:96" s="106" customFormat="1" ht="15.75" customHeight="1" x14ac:dyDescent="0.25">
      <c r="A544" s="101"/>
      <c r="B544" s="101"/>
      <c r="C544" s="101"/>
      <c r="D544" s="102"/>
      <c r="E544" s="102"/>
      <c r="F544" s="103"/>
      <c r="G544" s="151"/>
      <c r="H544" s="128"/>
      <c r="I544" s="129"/>
      <c r="J544" s="130"/>
      <c r="K544" s="105"/>
      <c r="L544" s="131"/>
      <c r="M544" s="172"/>
      <c r="O544" s="108"/>
      <c r="P544" s="108"/>
      <c r="Q544" s="108"/>
      <c r="S544" s="108"/>
      <c r="T544" s="108"/>
      <c r="V544" s="108"/>
      <c r="W544" s="108"/>
      <c r="AB544" s="138"/>
      <c r="AF544" s="108"/>
      <c r="AG544" s="108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</row>
    <row r="545" spans="1:96" s="106" customFormat="1" ht="15.75" customHeight="1" x14ac:dyDescent="0.25">
      <c r="A545" s="101"/>
      <c r="B545" s="101"/>
      <c r="C545" s="101"/>
      <c r="D545" s="102"/>
      <c r="E545" s="102"/>
      <c r="F545" s="103"/>
      <c r="G545" s="151"/>
      <c r="H545" s="128"/>
      <c r="I545" s="129"/>
      <c r="J545" s="130"/>
      <c r="K545" s="105"/>
      <c r="L545" s="131"/>
      <c r="M545" s="172"/>
      <c r="O545" s="108"/>
      <c r="P545" s="108"/>
      <c r="Q545" s="108"/>
      <c r="S545" s="108"/>
      <c r="T545" s="108"/>
      <c r="V545" s="108"/>
      <c r="W545" s="108"/>
      <c r="AB545" s="138"/>
      <c r="AF545" s="108"/>
      <c r="AG545" s="108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</row>
    <row r="546" spans="1:96" s="106" customFormat="1" ht="15.75" customHeight="1" x14ac:dyDescent="0.25">
      <c r="A546" s="101"/>
      <c r="B546" s="101"/>
      <c r="C546" s="101"/>
      <c r="D546" s="102"/>
      <c r="E546" s="102"/>
      <c r="F546" s="103"/>
      <c r="G546" s="151"/>
      <c r="H546" s="128"/>
      <c r="I546" s="129"/>
      <c r="J546" s="130"/>
      <c r="K546" s="105"/>
      <c r="L546" s="131"/>
      <c r="M546" s="172"/>
      <c r="O546" s="108"/>
      <c r="P546" s="108"/>
      <c r="Q546" s="108"/>
      <c r="S546" s="108"/>
      <c r="T546" s="108"/>
      <c r="V546" s="108"/>
      <c r="W546" s="108"/>
      <c r="AB546" s="138"/>
      <c r="AF546" s="108"/>
      <c r="AG546" s="108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</row>
    <row r="547" spans="1:96" s="106" customFormat="1" ht="15.75" customHeight="1" x14ac:dyDescent="0.25">
      <c r="A547" s="101"/>
      <c r="B547" s="101"/>
      <c r="C547" s="101"/>
      <c r="D547" s="102"/>
      <c r="E547" s="102"/>
      <c r="F547" s="103"/>
      <c r="G547" s="151"/>
      <c r="H547" s="128"/>
      <c r="I547" s="129"/>
      <c r="J547" s="130"/>
      <c r="K547" s="105"/>
      <c r="L547" s="131"/>
      <c r="M547" s="172"/>
      <c r="O547" s="108"/>
      <c r="P547" s="108"/>
      <c r="Q547" s="108"/>
      <c r="S547" s="108"/>
      <c r="T547" s="108"/>
      <c r="V547" s="108"/>
      <c r="W547" s="108"/>
      <c r="AB547" s="138"/>
      <c r="AF547" s="108"/>
      <c r="AG547" s="108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</row>
    <row r="548" spans="1:96" s="106" customFormat="1" ht="15.75" customHeight="1" x14ac:dyDescent="0.25">
      <c r="A548" s="101"/>
      <c r="B548" s="101"/>
      <c r="C548" s="101"/>
      <c r="D548" s="102"/>
      <c r="E548" s="102"/>
      <c r="F548" s="103"/>
      <c r="G548" s="151"/>
      <c r="H548" s="128"/>
      <c r="I548" s="129"/>
      <c r="J548" s="130"/>
      <c r="K548" s="105"/>
      <c r="L548" s="131"/>
      <c r="M548" s="172"/>
      <c r="O548" s="108"/>
      <c r="P548" s="108"/>
      <c r="Q548" s="108"/>
      <c r="S548" s="108"/>
      <c r="T548" s="108"/>
      <c r="V548" s="108"/>
      <c r="W548" s="108"/>
      <c r="AB548" s="138"/>
      <c r="AF548" s="108"/>
      <c r="AG548" s="108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</row>
    <row r="549" spans="1:96" s="106" customFormat="1" ht="15.75" customHeight="1" x14ac:dyDescent="0.25">
      <c r="A549" s="101"/>
      <c r="B549" s="101"/>
      <c r="C549" s="101"/>
      <c r="D549" s="102"/>
      <c r="E549" s="102"/>
      <c r="F549" s="103"/>
      <c r="G549" s="151"/>
      <c r="H549" s="128"/>
      <c r="I549" s="129"/>
      <c r="J549" s="130"/>
      <c r="K549" s="105"/>
      <c r="L549" s="131"/>
      <c r="M549" s="172"/>
      <c r="O549" s="108"/>
      <c r="P549" s="108"/>
      <c r="Q549" s="108"/>
      <c r="S549" s="108"/>
      <c r="T549" s="108"/>
      <c r="V549" s="108"/>
      <c r="W549" s="108"/>
      <c r="AB549" s="138"/>
      <c r="AF549" s="108"/>
      <c r="AG549" s="108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</row>
    <row r="550" spans="1:96" s="106" customFormat="1" ht="15.75" customHeight="1" x14ac:dyDescent="0.25">
      <c r="A550" s="101"/>
      <c r="B550" s="101"/>
      <c r="C550" s="101"/>
      <c r="D550" s="102"/>
      <c r="E550" s="102"/>
      <c r="F550" s="103"/>
      <c r="G550" s="151"/>
      <c r="H550" s="128"/>
      <c r="I550" s="129"/>
      <c r="J550" s="130"/>
      <c r="K550" s="105"/>
      <c r="L550" s="131"/>
      <c r="M550" s="172"/>
      <c r="O550" s="108"/>
      <c r="P550" s="108"/>
      <c r="Q550" s="108"/>
      <c r="S550" s="108"/>
      <c r="T550" s="108"/>
      <c r="V550" s="108"/>
      <c r="W550" s="108"/>
      <c r="AB550" s="138"/>
      <c r="AF550" s="108"/>
      <c r="AG550" s="108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</row>
    <row r="551" spans="1:96" s="106" customFormat="1" ht="15.75" customHeight="1" x14ac:dyDescent="0.25">
      <c r="A551" s="101"/>
      <c r="B551" s="101"/>
      <c r="C551" s="101"/>
      <c r="D551" s="102"/>
      <c r="E551" s="102"/>
      <c r="F551" s="103"/>
      <c r="G551" s="151"/>
      <c r="H551" s="128"/>
      <c r="I551" s="129"/>
      <c r="J551" s="130"/>
      <c r="K551" s="105"/>
      <c r="L551" s="131"/>
      <c r="M551" s="172"/>
      <c r="O551" s="108"/>
      <c r="P551" s="108"/>
      <c r="Q551" s="108"/>
      <c r="S551" s="108"/>
      <c r="T551" s="108"/>
      <c r="V551" s="108"/>
      <c r="W551" s="108"/>
      <c r="AB551" s="138"/>
      <c r="AF551" s="108"/>
      <c r="AG551" s="108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</row>
    <row r="552" spans="1:96" s="106" customFormat="1" ht="15.75" customHeight="1" x14ac:dyDescent="0.25">
      <c r="A552" s="101"/>
      <c r="B552" s="101"/>
      <c r="C552" s="101"/>
      <c r="D552" s="102"/>
      <c r="E552" s="102"/>
      <c r="F552" s="103"/>
      <c r="G552" s="151"/>
      <c r="H552" s="128"/>
      <c r="I552" s="129"/>
      <c r="J552" s="130"/>
      <c r="K552" s="105"/>
      <c r="L552" s="131"/>
      <c r="M552" s="172"/>
      <c r="O552" s="108"/>
      <c r="P552" s="108"/>
      <c r="Q552" s="108"/>
      <c r="S552" s="108"/>
      <c r="T552" s="108"/>
      <c r="V552" s="108"/>
      <c r="W552" s="108"/>
      <c r="AB552" s="138"/>
      <c r="AF552" s="108"/>
      <c r="AG552" s="108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</row>
    <row r="553" spans="1:96" s="106" customFormat="1" ht="15.75" customHeight="1" x14ac:dyDescent="0.25">
      <c r="A553" s="101"/>
      <c r="B553" s="101"/>
      <c r="C553" s="101"/>
      <c r="D553" s="102"/>
      <c r="E553" s="102"/>
      <c r="F553" s="103"/>
      <c r="G553" s="151"/>
      <c r="H553" s="128"/>
      <c r="I553" s="129"/>
      <c r="J553" s="130"/>
      <c r="K553" s="105"/>
      <c r="L553" s="131"/>
      <c r="M553" s="172"/>
      <c r="O553" s="108"/>
      <c r="P553" s="108"/>
      <c r="Q553" s="108"/>
      <c r="S553" s="108"/>
      <c r="T553" s="108"/>
      <c r="V553" s="108"/>
      <c r="W553" s="108"/>
      <c r="AB553" s="138"/>
      <c r="AF553" s="108"/>
      <c r="AG553" s="108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</row>
    <row r="554" spans="1:96" s="106" customFormat="1" ht="15.75" customHeight="1" x14ac:dyDescent="0.25">
      <c r="A554" s="101"/>
      <c r="B554" s="101"/>
      <c r="C554" s="101"/>
      <c r="D554" s="102"/>
      <c r="E554" s="102"/>
      <c r="F554" s="103"/>
      <c r="G554" s="151"/>
      <c r="H554" s="128"/>
      <c r="I554" s="129"/>
      <c r="J554" s="130"/>
      <c r="K554" s="105"/>
      <c r="L554" s="131"/>
      <c r="M554" s="172"/>
      <c r="O554" s="108"/>
      <c r="P554" s="108"/>
      <c r="Q554" s="108"/>
      <c r="S554" s="108"/>
      <c r="T554" s="108"/>
      <c r="V554" s="108"/>
      <c r="W554" s="108"/>
      <c r="AB554" s="138"/>
      <c r="AF554" s="108"/>
      <c r="AG554" s="108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</row>
    <row r="555" spans="1:96" s="106" customFormat="1" ht="15.75" customHeight="1" x14ac:dyDescent="0.25">
      <c r="A555" s="101"/>
      <c r="B555" s="101"/>
      <c r="C555" s="101"/>
      <c r="D555" s="102"/>
      <c r="E555" s="102"/>
      <c r="F555" s="103"/>
      <c r="G555" s="151"/>
      <c r="H555" s="128"/>
      <c r="I555" s="129"/>
      <c r="J555" s="130"/>
      <c r="K555" s="105"/>
      <c r="L555" s="131"/>
      <c r="M555" s="172"/>
      <c r="O555" s="108"/>
      <c r="P555" s="108"/>
      <c r="Q555" s="108"/>
      <c r="S555" s="108"/>
      <c r="T555" s="108"/>
      <c r="V555" s="108"/>
      <c r="W555" s="108"/>
      <c r="AB555" s="138"/>
      <c r="AF555" s="108"/>
      <c r="AG555" s="108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</row>
    <row r="556" spans="1:96" s="106" customFormat="1" ht="15.75" customHeight="1" x14ac:dyDescent="0.25">
      <c r="A556" s="101"/>
      <c r="B556" s="101"/>
      <c r="C556" s="101"/>
      <c r="D556" s="102"/>
      <c r="E556" s="102"/>
      <c r="F556" s="103"/>
      <c r="G556" s="151"/>
      <c r="H556" s="128"/>
      <c r="I556" s="129"/>
      <c r="J556" s="130"/>
      <c r="K556" s="105"/>
      <c r="L556" s="131"/>
      <c r="M556" s="172"/>
      <c r="O556" s="108"/>
      <c r="P556" s="108"/>
      <c r="Q556" s="108"/>
      <c r="S556" s="108"/>
      <c r="T556" s="108"/>
      <c r="V556" s="108"/>
      <c r="W556" s="108"/>
      <c r="AB556" s="138"/>
      <c r="AF556" s="108"/>
      <c r="AG556" s="108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</row>
    <row r="557" spans="1:96" s="106" customFormat="1" ht="15.75" customHeight="1" x14ac:dyDescent="0.25">
      <c r="A557" s="101"/>
      <c r="B557" s="101"/>
      <c r="C557" s="101"/>
      <c r="D557" s="102"/>
      <c r="E557" s="102"/>
      <c r="F557" s="103"/>
      <c r="G557" s="151"/>
      <c r="H557" s="128"/>
      <c r="I557" s="129"/>
      <c r="J557" s="130"/>
      <c r="K557" s="105"/>
      <c r="L557" s="131"/>
      <c r="M557" s="172"/>
      <c r="O557" s="108"/>
      <c r="P557" s="108"/>
      <c r="Q557" s="108"/>
      <c r="S557" s="108"/>
      <c r="T557" s="108"/>
      <c r="V557" s="108"/>
      <c r="W557" s="108"/>
      <c r="AB557" s="138"/>
      <c r="AF557" s="108"/>
      <c r="AG557" s="108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</row>
    <row r="558" spans="1:96" s="106" customFormat="1" ht="15.75" customHeight="1" x14ac:dyDescent="0.25">
      <c r="A558" s="101"/>
      <c r="B558" s="101"/>
      <c r="C558" s="101"/>
      <c r="D558" s="102"/>
      <c r="E558" s="102"/>
      <c r="F558" s="103"/>
      <c r="G558" s="151"/>
      <c r="H558" s="128"/>
      <c r="I558" s="129"/>
      <c r="J558" s="130"/>
      <c r="K558" s="105"/>
      <c r="L558" s="131"/>
      <c r="M558" s="172"/>
      <c r="O558" s="108"/>
      <c r="P558" s="108"/>
      <c r="Q558" s="108"/>
      <c r="S558" s="108"/>
      <c r="T558" s="108"/>
      <c r="V558" s="108"/>
      <c r="W558" s="108"/>
      <c r="AB558" s="138"/>
      <c r="AF558" s="108"/>
      <c r="AG558" s="108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/>
      <c r="CR558" s="111"/>
    </row>
    <row r="559" spans="1:96" s="106" customFormat="1" ht="15.75" customHeight="1" x14ac:dyDescent="0.25">
      <c r="A559" s="101"/>
      <c r="B559" s="101"/>
      <c r="C559" s="101"/>
      <c r="D559" s="102"/>
      <c r="E559" s="102"/>
      <c r="F559" s="103"/>
      <c r="G559" s="151"/>
      <c r="H559" s="128"/>
      <c r="I559" s="129"/>
      <c r="J559" s="130"/>
      <c r="K559" s="105"/>
      <c r="L559" s="131"/>
      <c r="M559" s="172"/>
      <c r="O559" s="108"/>
      <c r="P559" s="108"/>
      <c r="Q559" s="108"/>
      <c r="S559" s="108"/>
      <c r="T559" s="108"/>
      <c r="V559" s="108"/>
      <c r="W559" s="108"/>
      <c r="AB559" s="138"/>
      <c r="AF559" s="108"/>
      <c r="AG559" s="108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</row>
    <row r="560" spans="1:96" s="106" customFormat="1" ht="15.75" customHeight="1" x14ac:dyDescent="0.25">
      <c r="A560" s="101"/>
      <c r="B560" s="101"/>
      <c r="C560" s="101"/>
      <c r="D560" s="102"/>
      <c r="E560" s="102"/>
      <c r="F560" s="103"/>
      <c r="G560" s="151"/>
      <c r="H560" s="128"/>
      <c r="I560" s="129"/>
      <c r="J560" s="130"/>
      <c r="K560" s="105"/>
      <c r="L560" s="131"/>
      <c r="M560" s="172"/>
      <c r="O560" s="108"/>
      <c r="P560" s="108"/>
      <c r="Q560" s="108"/>
      <c r="S560" s="108"/>
      <c r="T560" s="108"/>
      <c r="V560" s="108"/>
      <c r="W560" s="108"/>
      <c r="AB560" s="138"/>
      <c r="AF560" s="108"/>
      <c r="AG560" s="108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  <c r="BW560" s="111"/>
      <c r="BX560" s="111"/>
      <c r="BY560" s="111"/>
      <c r="BZ560" s="111"/>
      <c r="CA560" s="111"/>
      <c r="CB560" s="111"/>
      <c r="CC560" s="111"/>
      <c r="CD560" s="111"/>
      <c r="CE560" s="111"/>
      <c r="CF560" s="111"/>
      <c r="CG560" s="111"/>
      <c r="CH560" s="111"/>
      <c r="CI560" s="111"/>
      <c r="CJ560" s="111"/>
      <c r="CK560" s="111"/>
      <c r="CL560" s="111"/>
      <c r="CM560" s="111"/>
      <c r="CN560" s="111"/>
      <c r="CO560" s="111"/>
      <c r="CP560" s="111"/>
      <c r="CQ560" s="111"/>
      <c r="CR560" s="111"/>
    </row>
    <row r="561" spans="1:96" s="106" customFormat="1" ht="15.75" customHeight="1" x14ac:dyDescent="0.25">
      <c r="A561" s="101"/>
      <c r="B561" s="101"/>
      <c r="C561" s="101"/>
      <c r="D561" s="102"/>
      <c r="E561" s="102"/>
      <c r="F561" s="103"/>
      <c r="G561" s="151"/>
      <c r="H561" s="128"/>
      <c r="I561" s="129"/>
      <c r="J561" s="130"/>
      <c r="K561" s="105"/>
      <c r="L561" s="131"/>
      <c r="M561" s="172"/>
      <c r="O561" s="108"/>
      <c r="P561" s="108"/>
      <c r="Q561" s="108"/>
      <c r="S561" s="108"/>
      <c r="T561" s="108"/>
      <c r="V561" s="108"/>
      <c r="W561" s="108"/>
      <c r="AB561" s="138"/>
      <c r="AF561" s="108"/>
      <c r="AG561" s="108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  <c r="BW561" s="111"/>
      <c r="BX561" s="111"/>
      <c r="BY561" s="111"/>
      <c r="BZ561" s="111"/>
      <c r="CA561" s="111"/>
      <c r="CB561" s="111"/>
      <c r="CC561" s="111"/>
      <c r="CD561" s="111"/>
      <c r="CE561" s="111"/>
      <c r="CF561" s="111"/>
      <c r="CG561" s="111"/>
      <c r="CH561" s="111"/>
      <c r="CI561" s="111"/>
      <c r="CJ561" s="111"/>
      <c r="CK561" s="111"/>
      <c r="CL561" s="111"/>
      <c r="CM561" s="111"/>
      <c r="CN561" s="111"/>
      <c r="CO561" s="111"/>
      <c r="CP561" s="111"/>
      <c r="CQ561" s="111"/>
      <c r="CR561" s="111"/>
    </row>
    <row r="562" spans="1:96" s="106" customFormat="1" ht="15.75" customHeight="1" x14ac:dyDescent="0.25">
      <c r="A562" s="101"/>
      <c r="B562" s="101"/>
      <c r="C562" s="101"/>
      <c r="D562" s="102"/>
      <c r="E562" s="102"/>
      <c r="F562" s="103"/>
      <c r="G562" s="151"/>
      <c r="H562" s="128"/>
      <c r="I562" s="129"/>
      <c r="J562" s="130"/>
      <c r="K562" s="105"/>
      <c r="L562" s="131"/>
      <c r="M562" s="172"/>
      <c r="O562" s="108"/>
      <c r="P562" s="108"/>
      <c r="Q562" s="108"/>
      <c r="S562" s="108"/>
      <c r="T562" s="108"/>
      <c r="V562" s="108"/>
      <c r="W562" s="108"/>
      <c r="AB562" s="138"/>
      <c r="AF562" s="108"/>
      <c r="AG562" s="108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  <c r="BW562" s="111"/>
      <c r="BX562" s="111"/>
      <c r="BY562" s="111"/>
      <c r="BZ562" s="111"/>
      <c r="CA562" s="111"/>
      <c r="CB562" s="111"/>
      <c r="CC562" s="111"/>
      <c r="CD562" s="111"/>
      <c r="CE562" s="111"/>
      <c r="CF562" s="111"/>
      <c r="CG562" s="111"/>
      <c r="CH562" s="111"/>
      <c r="CI562" s="111"/>
      <c r="CJ562" s="111"/>
      <c r="CK562" s="111"/>
      <c r="CL562" s="111"/>
      <c r="CM562" s="111"/>
      <c r="CN562" s="111"/>
      <c r="CO562" s="111"/>
      <c r="CP562" s="111"/>
      <c r="CQ562" s="111"/>
      <c r="CR562" s="111"/>
    </row>
    <row r="563" spans="1:96" s="106" customFormat="1" ht="15.75" customHeight="1" x14ac:dyDescent="0.25">
      <c r="A563" s="101"/>
      <c r="B563" s="101"/>
      <c r="C563" s="101"/>
      <c r="D563" s="102"/>
      <c r="E563" s="102"/>
      <c r="F563" s="103"/>
      <c r="G563" s="151"/>
      <c r="H563" s="128"/>
      <c r="I563" s="129"/>
      <c r="J563" s="130"/>
      <c r="K563" s="105"/>
      <c r="L563" s="131"/>
      <c r="M563" s="172"/>
      <c r="O563" s="108"/>
      <c r="P563" s="108"/>
      <c r="Q563" s="108"/>
      <c r="S563" s="108"/>
      <c r="T563" s="108"/>
      <c r="V563" s="108"/>
      <c r="W563" s="108"/>
      <c r="AB563" s="138"/>
      <c r="AF563" s="108"/>
      <c r="AG563" s="108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  <c r="BW563" s="111"/>
      <c r="BX563" s="111"/>
      <c r="BY563" s="111"/>
      <c r="BZ563" s="111"/>
      <c r="CA563" s="111"/>
      <c r="CB563" s="111"/>
      <c r="CC563" s="111"/>
      <c r="CD563" s="111"/>
      <c r="CE563" s="111"/>
      <c r="CF563" s="111"/>
      <c r="CG563" s="111"/>
      <c r="CH563" s="111"/>
      <c r="CI563" s="111"/>
      <c r="CJ563" s="111"/>
      <c r="CK563" s="111"/>
      <c r="CL563" s="111"/>
      <c r="CM563" s="111"/>
      <c r="CN563" s="111"/>
      <c r="CO563" s="111"/>
      <c r="CP563" s="111"/>
      <c r="CQ563" s="111"/>
      <c r="CR563" s="111"/>
    </row>
    <row r="564" spans="1:96" s="106" customFormat="1" ht="15.75" customHeight="1" x14ac:dyDescent="0.25">
      <c r="A564" s="101"/>
      <c r="B564" s="101"/>
      <c r="C564" s="101"/>
      <c r="D564" s="102"/>
      <c r="E564" s="102"/>
      <c r="F564" s="103"/>
      <c r="G564" s="151"/>
      <c r="H564" s="128"/>
      <c r="I564" s="129"/>
      <c r="J564" s="130"/>
      <c r="K564" s="105"/>
      <c r="L564" s="131"/>
      <c r="M564" s="172"/>
      <c r="O564" s="108"/>
      <c r="P564" s="108"/>
      <c r="Q564" s="108"/>
      <c r="S564" s="108"/>
      <c r="T564" s="108"/>
      <c r="V564" s="108"/>
      <c r="W564" s="108"/>
      <c r="AB564" s="138"/>
      <c r="AF564" s="108"/>
      <c r="AG564" s="108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  <c r="BW564" s="111"/>
      <c r="BX564" s="111"/>
      <c r="BY564" s="111"/>
      <c r="BZ564" s="111"/>
      <c r="CA564" s="111"/>
      <c r="CB564" s="111"/>
      <c r="CC564" s="111"/>
      <c r="CD564" s="111"/>
      <c r="CE564" s="111"/>
      <c r="CF564" s="111"/>
      <c r="CG564" s="111"/>
      <c r="CH564" s="111"/>
      <c r="CI564" s="111"/>
      <c r="CJ564" s="111"/>
      <c r="CK564" s="111"/>
      <c r="CL564" s="111"/>
      <c r="CM564" s="111"/>
      <c r="CN564" s="111"/>
      <c r="CO564" s="111"/>
      <c r="CP564" s="111"/>
      <c r="CQ564" s="111"/>
      <c r="CR564" s="111"/>
    </row>
    <row r="565" spans="1:96" s="106" customFormat="1" ht="15.75" customHeight="1" x14ac:dyDescent="0.25">
      <c r="A565" s="101"/>
      <c r="B565" s="101"/>
      <c r="C565" s="101"/>
      <c r="D565" s="102"/>
      <c r="E565" s="102"/>
      <c r="F565" s="103"/>
      <c r="G565" s="151"/>
      <c r="H565" s="128"/>
      <c r="I565" s="129"/>
      <c r="J565" s="130"/>
      <c r="K565" s="105"/>
      <c r="L565" s="131"/>
      <c r="M565" s="172"/>
      <c r="O565" s="108"/>
      <c r="P565" s="108"/>
      <c r="Q565" s="108"/>
      <c r="S565" s="108"/>
      <c r="T565" s="108"/>
      <c r="V565" s="108"/>
      <c r="W565" s="108"/>
      <c r="AB565" s="138"/>
      <c r="AF565" s="108"/>
      <c r="AG565" s="108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/>
      <c r="BO565" s="111"/>
      <c r="BP565" s="111"/>
      <c r="BQ565" s="111"/>
      <c r="BR565" s="111"/>
      <c r="BS565" s="111"/>
      <c r="BT565" s="111"/>
      <c r="BU565" s="111"/>
      <c r="BV565" s="111"/>
      <c r="BW565" s="111"/>
      <c r="BX565" s="111"/>
      <c r="BY565" s="111"/>
      <c r="BZ565" s="111"/>
      <c r="CA565" s="111"/>
      <c r="CB565" s="111"/>
      <c r="CC565" s="111"/>
      <c r="CD565" s="111"/>
      <c r="CE565" s="111"/>
      <c r="CF565" s="111"/>
      <c r="CG565" s="111"/>
      <c r="CH565" s="111"/>
      <c r="CI565" s="111"/>
      <c r="CJ565" s="111"/>
      <c r="CK565" s="111"/>
      <c r="CL565" s="111"/>
      <c r="CM565" s="111"/>
      <c r="CN565" s="111"/>
      <c r="CO565" s="111"/>
      <c r="CP565" s="111"/>
      <c r="CQ565" s="111"/>
      <c r="CR565" s="111"/>
    </row>
    <row r="566" spans="1:96" s="106" customFormat="1" ht="15.75" customHeight="1" x14ac:dyDescent="0.25">
      <c r="A566" s="101"/>
      <c r="B566" s="101"/>
      <c r="C566" s="101"/>
      <c r="D566" s="102"/>
      <c r="E566" s="102"/>
      <c r="F566" s="103"/>
      <c r="G566" s="151"/>
      <c r="H566" s="128"/>
      <c r="I566" s="129"/>
      <c r="J566" s="130"/>
      <c r="K566" s="105"/>
      <c r="L566" s="131"/>
      <c r="M566" s="172"/>
      <c r="O566" s="108"/>
      <c r="P566" s="108"/>
      <c r="Q566" s="108"/>
      <c r="S566" s="108"/>
      <c r="T566" s="108"/>
      <c r="V566" s="108"/>
      <c r="W566" s="108"/>
      <c r="AB566" s="138"/>
      <c r="AF566" s="108"/>
      <c r="AG566" s="108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  <c r="BW566" s="111"/>
      <c r="BX566" s="111"/>
      <c r="BY566" s="111"/>
      <c r="BZ566" s="111"/>
      <c r="CA566" s="111"/>
      <c r="CB566" s="111"/>
      <c r="CC566" s="111"/>
      <c r="CD566" s="111"/>
      <c r="CE566" s="111"/>
      <c r="CF566" s="111"/>
      <c r="CG566" s="111"/>
      <c r="CH566" s="111"/>
      <c r="CI566" s="111"/>
      <c r="CJ566" s="111"/>
      <c r="CK566" s="111"/>
      <c r="CL566" s="111"/>
      <c r="CM566" s="111"/>
      <c r="CN566" s="111"/>
      <c r="CO566" s="111"/>
      <c r="CP566" s="111"/>
      <c r="CQ566" s="111"/>
      <c r="CR566" s="111"/>
    </row>
    <row r="567" spans="1:96" s="106" customFormat="1" ht="15.75" customHeight="1" x14ac:dyDescent="0.25">
      <c r="A567" s="101"/>
      <c r="B567" s="101"/>
      <c r="C567" s="101"/>
      <c r="D567" s="102"/>
      <c r="E567" s="102"/>
      <c r="F567" s="103"/>
      <c r="G567" s="151"/>
      <c r="H567" s="128"/>
      <c r="I567" s="129"/>
      <c r="J567" s="130"/>
      <c r="K567" s="105"/>
      <c r="L567" s="131"/>
      <c r="M567" s="172"/>
      <c r="O567" s="108"/>
      <c r="P567" s="108"/>
      <c r="Q567" s="108"/>
      <c r="S567" s="108"/>
      <c r="T567" s="108"/>
      <c r="V567" s="108"/>
      <c r="W567" s="108"/>
      <c r="AB567" s="138"/>
      <c r="AF567" s="108"/>
      <c r="AG567" s="108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11"/>
      <c r="BN567" s="111"/>
      <c r="BO567" s="111"/>
      <c r="BP567" s="111"/>
      <c r="BQ567" s="111"/>
      <c r="BR567" s="111"/>
      <c r="BS567" s="111"/>
      <c r="BT567" s="111"/>
      <c r="BU567" s="111"/>
      <c r="BV567" s="111"/>
      <c r="BW567" s="111"/>
      <c r="BX567" s="111"/>
      <c r="BY567" s="111"/>
      <c r="BZ567" s="111"/>
      <c r="CA567" s="111"/>
      <c r="CB567" s="111"/>
      <c r="CC567" s="111"/>
      <c r="CD567" s="111"/>
      <c r="CE567" s="111"/>
      <c r="CF567" s="111"/>
      <c r="CG567" s="111"/>
      <c r="CH567" s="111"/>
      <c r="CI567" s="111"/>
      <c r="CJ567" s="111"/>
      <c r="CK567" s="111"/>
      <c r="CL567" s="111"/>
      <c r="CM567" s="111"/>
      <c r="CN567" s="111"/>
      <c r="CO567" s="111"/>
      <c r="CP567" s="111"/>
      <c r="CQ567" s="111"/>
      <c r="CR567" s="111"/>
    </row>
    <row r="568" spans="1:96" s="106" customFormat="1" ht="15.75" customHeight="1" x14ac:dyDescent="0.25">
      <c r="A568" s="101"/>
      <c r="B568" s="101"/>
      <c r="C568" s="101"/>
      <c r="D568" s="102"/>
      <c r="E568" s="102"/>
      <c r="F568" s="103"/>
      <c r="G568" s="151"/>
      <c r="H568" s="128"/>
      <c r="I568" s="129"/>
      <c r="J568" s="130"/>
      <c r="K568" s="105"/>
      <c r="L568" s="131"/>
      <c r="M568" s="172"/>
      <c r="O568" s="108"/>
      <c r="P568" s="108"/>
      <c r="Q568" s="108"/>
      <c r="S568" s="108"/>
      <c r="T568" s="108"/>
      <c r="V568" s="108"/>
      <c r="W568" s="108"/>
      <c r="AB568" s="138"/>
      <c r="AF568" s="108"/>
      <c r="AG568" s="108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11"/>
      <c r="BN568" s="111"/>
      <c r="BO568" s="111"/>
      <c r="BP568" s="111"/>
      <c r="BQ568" s="111"/>
      <c r="BR568" s="111"/>
      <c r="BS568" s="111"/>
      <c r="BT568" s="111"/>
      <c r="BU568" s="111"/>
      <c r="BV568" s="111"/>
      <c r="BW568" s="111"/>
      <c r="BX568" s="111"/>
      <c r="BY568" s="111"/>
      <c r="BZ568" s="111"/>
      <c r="CA568" s="111"/>
      <c r="CB568" s="111"/>
      <c r="CC568" s="111"/>
      <c r="CD568" s="111"/>
      <c r="CE568" s="111"/>
      <c r="CF568" s="111"/>
      <c r="CG568" s="111"/>
      <c r="CH568" s="111"/>
      <c r="CI568" s="111"/>
      <c r="CJ568" s="111"/>
      <c r="CK568" s="111"/>
      <c r="CL568" s="111"/>
      <c r="CM568" s="111"/>
      <c r="CN568" s="111"/>
      <c r="CO568" s="111"/>
      <c r="CP568" s="111"/>
      <c r="CQ568" s="111"/>
      <c r="CR568" s="111"/>
    </row>
    <row r="569" spans="1:96" s="106" customFormat="1" ht="15.75" customHeight="1" x14ac:dyDescent="0.25">
      <c r="A569" s="101"/>
      <c r="B569" s="101"/>
      <c r="C569" s="101"/>
      <c r="D569" s="102"/>
      <c r="E569" s="102"/>
      <c r="F569" s="103"/>
      <c r="G569" s="151"/>
      <c r="H569" s="128"/>
      <c r="I569" s="129"/>
      <c r="J569" s="130"/>
      <c r="K569" s="105"/>
      <c r="L569" s="131"/>
      <c r="M569" s="172"/>
      <c r="O569" s="108"/>
      <c r="P569" s="108"/>
      <c r="Q569" s="108"/>
      <c r="S569" s="108"/>
      <c r="T569" s="108"/>
      <c r="V569" s="108"/>
      <c r="W569" s="108"/>
      <c r="AB569" s="138"/>
      <c r="AF569" s="108"/>
      <c r="AG569" s="108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11"/>
      <c r="BN569" s="111"/>
      <c r="BO569" s="111"/>
      <c r="BP569" s="111"/>
      <c r="BQ569" s="111"/>
      <c r="BR569" s="111"/>
      <c r="BS569" s="111"/>
      <c r="BT569" s="111"/>
      <c r="BU569" s="111"/>
      <c r="BV569" s="111"/>
      <c r="BW569" s="111"/>
      <c r="BX569" s="111"/>
      <c r="BY569" s="111"/>
      <c r="BZ569" s="111"/>
      <c r="CA569" s="111"/>
      <c r="CB569" s="111"/>
      <c r="CC569" s="111"/>
      <c r="CD569" s="111"/>
      <c r="CE569" s="111"/>
      <c r="CF569" s="111"/>
      <c r="CG569" s="111"/>
      <c r="CH569" s="111"/>
      <c r="CI569" s="111"/>
      <c r="CJ569" s="111"/>
      <c r="CK569" s="111"/>
      <c r="CL569" s="111"/>
      <c r="CM569" s="111"/>
      <c r="CN569" s="111"/>
      <c r="CO569" s="111"/>
      <c r="CP569" s="111"/>
      <c r="CQ569" s="111"/>
      <c r="CR569" s="111"/>
    </row>
    <row r="570" spans="1:96" s="106" customFormat="1" ht="15.75" customHeight="1" x14ac:dyDescent="0.25">
      <c r="A570" s="101"/>
      <c r="B570" s="101"/>
      <c r="C570" s="101"/>
      <c r="D570" s="102"/>
      <c r="E570" s="102"/>
      <c r="F570" s="103"/>
      <c r="G570" s="151"/>
      <c r="H570" s="128"/>
      <c r="I570" s="129"/>
      <c r="J570" s="130"/>
      <c r="K570" s="105"/>
      <c r="L570" s="131"/>
      <c r="M570" s="172"/>
      <c r="O570" s="108"/>
      <c r="P570" s="108"/>
      <c r="Q570" s="108"/>
      <c r="S570" s="108"/>
      <c r="T570" s="108"/>
      <c r="V570" s="108"/>
      <c r="W570" s="108"/>
      <c r="AB570" s="138"/>
      <c r="AF570" s="108"/>
      <c r="AG570" s="108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11"/>
      <c r="BN570" s="111"/>
      <c r="BO570" s="111"/>
      <c r="BP570" s="111"/>
      <c r="BQ570" s="111"/>
      <c r="BR570" s="111"/>
      <c r="BS570" s="111"/>
      <c r="BT570" s="111"/>
      <c r="BU570" s="111"/>
      <c r="BV570" s="111"/>
      <c r="BW570" s="111"/>
      <c r="BX570" s="111"/>
      <c r="BY570" s="111"/>
      <c r="BZ570" s="111"/>
      <c r="CA570" s="111"/>
      <c r="CB570" s="111"/>
      <c r="CC570" s="111"/>
      <c r="CD570" s="111"/>
      <c r="CE570" s="111"/>
      <c r="CF570" s="111"/>
      <c r="CG570" s="111"/>
      <c r="CH570" s="111"/>
      <c r="CI570" s="111"/>
      <c r="CJ570" s="111"/>
      <c r="CK570" s="111"/>
      <c r="CL570" s="111"/>
      <c r="CM570" s="111"/>
      <c r="CN570" s="111"/>
      <c r="CO570" s="111"/>
      <c r="CP570" s="111"/>
      <c r="CQ570" s="111"/>
      <c r="CR570" s="111"/>
    </row>
    <row r="571" spans="1:96" s="106" customFormat="1" ht="15.75" customHeight="1" x14ac:dyDescent="0.25">
      <c r="A571" s="101"/>
      <c r="B571" s="101"/>
      <c r="C571" s="101"/>
      <c r="D571" s="102"/>
      <c r="E571" s="102"/>
      <c r="F571" s="103"/>
      <c r="G571" s="151"/>
      <c r="H571" s="128"/>
      <c r="I571" s="129"/>
      <c r="J571" s="130"/>
      <c r="K571" s="105"/>
      <c r="L571" s="131"/>
      <c r="M571" s="172"/>
      <c r="O571" s="108"/>
      <c r="P571" s="108"/>
      <c r="Q571" s="108"/>
      <c r="S571" s="108"/>
      <c r="T571" s="108"/>
      <c r="V571" s="108"/>
      <c r="W571" s="108"/>
      <c r="AB571" s="138"/>
      <c r="AF571" s="108"/>
      <c r="AG571" s="108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</row>
    <row r="572" spans="1:96" s="106" customFormat="1" ht="15.75" customHeight="1" x14ac:dyDescent="0.25">
      <c r="A572" s="101"/>
      <c r="B572" s="101"/>
      <c r="C572" s="101"/>
      <c r="D572" s="102"/>
      <c r="E572" s="102"/>
      <c r="F572" s="103"/>
      <c r="G572" s="151"/>
      <c r="H572" s="128"/>
      <c r="I572" s="129"/>
      <c r="J572" s="130"/>
      <c r="K572" s="105"/>
      <c r="L572" s="131"/>
      <c r="M572" s="172"/>
      <c r="O572" s="108"/>
      <c r="P572" s="108"/>
      <c r="Q572" s="108"/>
      <c r="S572" s="108"/>
      <c r="T572" s="108"/>
      <c r="V572" s="108"/>
      <c r="W572" s="108"/>
      <c r="AB572" s="138"/>
      <c r="AF572" s="108"/>
      <c r="AG572" s="108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</row>
    <row r="573" spans="1:96" s="106" customFormat="1" ht="15.75" customHeight="1" x14ac:dyDescent="0.25">
      <c r="A573" s="101"/>
      <c r="B573" s="101"/>
      <c r="C573" s="101"/>
      <c r="D573" s="102"/>
      <c r="E573" s="102"/>
      <c r="F573" s="103"/>
      <c r="G573" s="151"/>
      <c r="H573" s="128"/>
      <c r="I573" s="129"/>
      <c r="J573" s="130"/>
      <c r="K573" s="105"/>
      <c r="L573" s="131"/>
      <c r="M573" s="172"/>
      <c r="O573" s="108"/>
      <c r="P573" s="108"/>
      <c r="Q573" s="108"/>
      <c r="S573" s="108"/>
      <c r="T573" s="108"/>
      <c r="V573" s="108"/>
      <c r="W573" s="108"/>
      <c r="AB573" s="138"/>
      <c r="AF573" s="108"/>
      <c r="AG573" s="108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</row>
    <row r="574" spans="1:96" s="106" customFormat="1" ht="15.75" customHeight="1" x14ac:dyDescent="0.25">
      <c r="A574" s="101"/>
      <c r="B574" s="101"/>
      <c r="C574" s="101"/>
      <c r="D574" s="102"/>
      <c r="E574" s="102"/>
      <c r="F574" s="103"/>
      <c r="G574" s="151"/>
      <c r="H574" s="128"/>
      <c r="I574" s="129"/>
      <c r="J574" s="130"/>
      <c r="K574" s="105"/>
      <c r="L574" s="131"/>
      <c r="M574" s="172"/>
      <c r="O574" s="108"/>
      <c r="P574" s="108"/>
      <c r="Q574" s="108"/>
      <c r="S574" s="108"/>
      <c r="T574" s="108"/>
      <c r="V574" s="108"/>
      <c r="W574" s="108"/>
      <c r="AB574" s="138"/>
      <c r="AF574" s="108"/>
      <c r="AG574" s="108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</row>
    <row r="575" spans="1:96" s="106" customFormat="1" ht="15.75" customHeight="1" x14ac:dyDescent="0.25">
      <c r="A575" s="101"/>
      <c r="B575" s="101"/>
      <c r="C575" s="101"/>
      <c r="D575" s="102"/>
      <c r="E575" s="102"/>
      <c r="F575" s="103"/>
      <c r="G575" s="151"/>
      <c r="H575" s="128"/>
      <c r="I575" s="129"/>
      <c r="J575" s="130"/>
      <c r="K575" s="105"/>
      <c r="L575" s="131"/>
      <c r="M575" s="172"/>
      <c r="O575" s="108"/>
      <c r="P575" s="108"/>
      <c r="Q575" s="108"/>
      <c r="S575" s="108"/>
      <c r="T575" s="108"/>
      <c r="V575" s="108"/>
      <c r="W575" s="108"/>
      <c r="AB575" s="138"/>
      <c r="AF575" s="108"/>
      <c r="AG575" s="108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</row>
    <row r="576" spans="1:96" s="106" customFormat="1" ht="15.75" customHeight="1" x14ac:dyDescent="0.25">
      <c r="A576" s="101"/>
      <c r="B576" s="101"/>
      <c r="C576" s="101"/>
      <c r="D576" s="102"/>
      <c r="E576" s="102"/>
      <c r="F576" s="103"/>
      <c r="G576" s="151"/>
      <c r="H576" s="128"/>
      <c r="I576" s="129"/>
      <c r="J576" s="130"/>
      <c r="K576" s="105"/>
      <c r="L576" s="131"/>
      <c r="M576" s="172"/>
      <c r="O576" s="108"/>
      <c r="P576" s="108"/>
      <c r="Q576" s="108"/>
      <c r="S576" s="108"/>
      <c r="T576" s="108"/>
      <c r="V576" s="108"/>
      <c r="W576" s="108"/>
      <c r="AB576" s="138"/>
      <c r="AF576" s="108"/>
      <c r="AG576" s="108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</row>
    <row r="577" spans="1:96" s="106" customFormat="1" ht="15.75" customHeight="1" x14ac:dyDescent="0.25">
      <c r="A577" s="101"/>
      <c r="B577" s="101"/>
      <c r="C577" s="101"/>
      <c r="D577" s="102"/>
      <c r="E577" s="102"/>
      <c r="F577" s="103"/>
      <c r="G577" s="151"/>
      <c r="H577" s="128"/>
      <c r="I577" s="129"/>
      <c r="J577" s="130"/>
      <c r="K577" s="105"/>
      <c r="L577" s="131"/>
      <c r="M577" s="172"/>
      <c r="O577" s="108"/>
      <c r="P577" s="108"/>
      <c r="Q577" s="108"/>
      <c r="S577" s="108"/>
      <c r="T577" s="108"/>
      <c r="V577" s="108"/>
      <c r="W577" s="108"/>
      <c r="AB577" s="138"/>
      <c r="AF577" s="108"/>
      <c r="AG577" s="108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</row>
    <row r="578" spans="1:96" ht="15.75" customHeight="1" x14ac:dyDescent="0.25">
      <c r="D578" s="102"/>
      <c r="E578" s="102"/>
      <c r="F578" s="103"/>
      <c r="AB578" s="138"/>
    </row>
    <row r="579" spans="1:96" ht="15.75" customHeight="1" x14ac:dyDescent="0.25">
      <c r="D579" s="102"/>
      <c r="E579" s="102"/>
      <c r="F579" s="103"/>
      <c r="AB579" s="138"/>
    </row>
    <row r="580" spans="1:96" ht="15.75" customHeight="1" x14ac:dyDescent="0.25">
      <c r="D580" s="102"/>
      <c r="E580" s="102"/>
      <c r="F580" s="103"/>
      <c r="AB580" s="138"/>
    </row>
    <row r="581" spans="1:96" ht="15.75" customHeight="1" x14ac:dyDescent="0.25">
      <c r="D581" s="102"/>
      <c r="E581" s="102"/>
      <c r="F581" s="103"/>
      <c r="AB581" s="138"/>
    </row>
    <row r="582" spans="1:96" ht="15.75" customHeight="1" x14ac:dyDescent="0.25">
      <c r="D582" s="102"/>
      <c r="E582" s="102"/>
      <c r="F582" s="103"/>
      <c r="AB582" s="138"/>
    </row>
    <row r="583" spans="1:96" ht="15.75" customHeight="1" x14ac:dyDescent="0.25">
      <c r="D583" s="102"/>
      <c r="E583" s="102"/>
      <c r="F583" s="103"/>
      <c r="AB583" s="138"/>
    </row>
    <row r="584" spans="1:96" ht="15.75" customHeight="1" x14ac:dyDescent="0.25">
      <c r="D584" s="102"/>
      <c r="E584" s="102"/>
      <c r="F584" s="103"/>
      <c r="AB584" s="138"/>
    </row>
    <row r="585" spans="1:96" ht="15.75" customHeight="1" x14ac:dyDescent="0.25">
      <c r="D585" s="102"/>
      <c r="E585" s="102"/>
      <c r="F585" s="103"/>
      <c r="AB585" s="138"/>
    </row>
    <row r="586" spans="1:96" ht="15.75" customHeight="1" x14ac:dyDescent="0.25">
      <c r="D586" s="102"/>
      <c r="E586" s="102"/>
      <c r="F586" s="103"/>
      <c r="AB586" s="138"/>
    </row>
    <row r="587" spans="1:96" ht="15.75" customHeight="1" x14ac:dyDescent="0.25">
      <c r="D587" s="102"/>
      <c r="E587" s="102"/>
      <c r="F587" s="103"/>
      <c r="AB587" s="138"/>
    </row>
    <row r="588" spans="1:96" ht="15.75" customHeight="1" x14ac:dyDescent="0.25">
      <c r="D588" s="102"/>
      <c r="E588" s="102"/>
      <c r="F588" s="103"/>
      <c r="AB588" s="138"/>
    </row>
    <row r="589" spans="1:96" ht="15.75" customHeight="1" x14ac:dyDescent="0.25">
      <c r="D589" s="102"/>
      <c r="E589" s="102"/>
      <c r="F589" s="103"/>
      <c r="AB589" s="138"/>
    </row>
    <row r="590" spans="1:96" ht="15.75" customHeight="1" x14ac:dyDescent="0.25">
      <c r="D590" s="102"/>
      <c r="E590" s="102"/>
      <c r="F590" s="103"/>
      <c r="AB590" s="138"/>
    </row>
    <row r="591" spans="1:96" s="141" customFormat="1" ht="15" customHeight="1" x14ac:dyDescent="0.25">
      <c r="A591" s="101"/>
      <c r="B591" s="101"/>
      <c r="C591" s="101"/>
      <c r="D591" s="101"/>
      <c r="E591" s="102"/>
      <c r="F591" s="139"/>
      <c r="G591" s="151"/>
      <c r="H591" s="128"/>
      <c r="I591" s="129"/>
      <c r="J591" s="130"/>
      <c r="K591" s="105"/>
      <c r="L591" s="131"/>
      <c r="M591" s="172"/>
      <c r="N591" s="106"/>
      <c r="O591" s="108"/>
      <c r="P591" s="108"/>
      <c r="Q591" s="108"/>
      <c r="R591" s="106"/>
      <c r="S591" s="108"/>
      <c r="T591" s="108"/>
      <c r="U591" s="106"/>
      <c r="V591" s="108"/>
      <c r="W591" s="108"/>
      <c r="X591" s="106"/>
      <c r="Y591" s="106"/>
      <c r="Z591" s="106"/>
      <c r="AA591" s="106"/>
      <c r="AB591" s="138"/>
      <c r="AC591" s="106"/>
      <c r="AD591" s="106"/>
      <c r="AE591" s="106"/>
      <c r="AF591" s="108"/>
      <c r="AG591" s="108"/>
      <c r="AH591" s="140"/>
      <c r="AI591" s="140"/>
      <c r="AJ591" s="140"/>
      <c r="AK591" s="140"/>
      <c r="AL591" s="140"/>
      <c r="AM591" s="140"/>
      <c r="AN591" s="140"/>
      <c r="AO591" s="140"/>
      <c r="AP591" s="140"/>
      <c r="AQ591" s="140"/>
      <c r="AR591" s="140"/>
      <c r="AS591" s="140"/>
      <c r="AT591" s="140"/>
      <c r="AU591" s="140"/>
      <c r="AV591" s="140"/>
      <c r="AW591" s="140"/>
      <c r="AX591" s="140"/>
      <c r="AY591" s="140"/>
      <c r="AZ591" s="140"/>
      <c r="BA591" s="140"/>
      <c r="BB591" s="140"/>
      <c r="BC591" s="140"/>
      <c r="BD591" s="140"/>
      <c r="BE591" s="140"/>
      <c r="BF591" s="140"/>
      <c r="BG591" s="140"/>
      <c r="BH591" s="140"/>
      <c r="BI591" s="140"/>
      <c r="BJ591" s="140"/>
      <c r="BK591" s="140"/>
      <c r="BL591" s="140"/>
      <c r="BM591" s="140"/>
      <c r="BN591" s="140"/>
      <c r="BO591" s="140"/>
      <c r="BP591" s="140"/>
      <c r="BQ591" s="140"/>
      <c r="BR591" s="140"/>
      <c r="BS591" s="140"/>
      <c r="BT591" s="140"/>
      <c r="BU591" s="140"/>
      <c r="BV591" s="140"/>
      <c r="BW591" s="140"/>
      <c r="BX591" s="140"/>
      <c r="BY591" s="140"/>
      <c r="BZ591" s="140"/>
      <c r="CA591" s="140"/>
      <c r="CB591" s="140"/>
      <c r="CC591" s="140"/>
      <c r="CD591" s="140"/>
      <c r="CE591" s="140"/>
      <c r="CF591" s="140"/>
      <c r="CG591" s="140"/>
      <c r="CH591" s="140"/>
      <c r="CI591" s="140"/>
      <c r="CJ591" s="140"/>
      <c r="CK591" s="140"/>
      <c r="CL591" s="140"/>
      <c r="CM591" s="140"/>
      <c r="CN591" s="140"/>
      <c r="CO591" s="140"/>
      <c r="CP591" s="140"/>
      <c r="CQ591" s="140"/>
      <c r="CR591" s="140"/>
    </row>
    <row r="592" spans="1:96" s="141" customFormat="1" ht="15" customHeight="1" x14ac:dyDescent="0.25">
      <c r="A592" s="101"/>
      <c r="B592" s="101"/>
      <c r="C592" s="101"/>
      <c r="D592" s="101"/>
      <c r="E592" s="102"/>
      <c r="F592" s="139"/>
      <c r="G592" s="151"/>
      <c r="H592" s="128"/>
      <c r="I592" s="129"/>
      <c r="J592" s="130"/>
      <c r="K592" s="105"/>
      <c r="L592" s="131"/>
      <c r="M592" s="172"/>
      <c r="N592" s="106"/>
      <c r="O592" s="108"/>
      <c r="P592" s="108"/>
      <c r="Q592" s="108"/>
      <c r="R592" s="106"/>
      <c r="S592" s="108"/>
      <c r="T592" s="108"/>
      <c r="U592" s="106"/>
      <c r="V592" s="108"/>
      <c r="W592" s="108"/>
      <c r="X592" s="106"/>
      <c r="Y592" s="106"/>
      <c r="Z592" s="106"/>
      <c r="AA592" s="106"/>
      <c r="AB592" s="138"/>
      <c r="AC592" s="106"/>
      <c r="AD592" s="106"/>
      <c r="AE592" s="106"/>
      <c r="AF592" s="108"/>
      <c r="AG592" s="108"/>
      <c r="AH592" s="140"/>
      <c r="AI592" s="140"/>
      <c r="AJ592" s="140"/>
      <c r="AK592" s="140"/>
      <c r="AL592" s="140"/>
      <c r="AM592" s="140"/>
      <c r="AN592" s="140"/>
      <c r="AO592" s="140"/>
      <c r="AP592" s="140"/>
      <c r="AQ592" s="140"/>
      <c r="AR592" s="140"/>
      <c r="AS592" s="140"/>
      <c r="AT592" s="140"/>
      <c r="AU592" s="140"/>
      <c r="AV592" s="140"/>
      <c r="AW592" s="140"/>
      <c r="AX592" s="140"/>
      <c r="AY592" s="140"/>
      <c r="AZ592" s="140"/>
      <c r="BA592" s="140"/>
      <c r="BB592" s="140"/>
      <c r="BC592" s="140"/>
      <c r="BD592" s="140"/>
      <c r="BE592" s="140"/>
      <c r="BF592" s="140"/>
      <c r="BG592" s="140"/>
      <c r="BH592" s="140"/>
      <c r="BI592" s="140"/>
      <c r="BJ592" s="140"/>
      <c r="BK592" s="140"/>
      <c r="BL592" s="140"/>
      <c r="BM592" s="140"/>
      <c r="BN592" s="140"/>
      <c r="BO592" s="140"/>
      <c r="BP592" s="140"/>
      <c r="BQ592" s="140"/>
      <c r="BR592" s="140"/>
      <c r="BS592" s="140"/>
      <c r="BT592" s="140"/>
      <c r="BU592" s="140"/>
      <c r="BV592" s="140"/>
      <c r="BW592" s="140"/>
      <c r="BX592" s="140"/>
      <c r="BY592" s="140"/>
      <c r="BZ592" s="140"/>
      <c r="CA592" s="140"/>
      <c r="CB592" s="140"/>
      <c r="CC592" s="140"/>
      <c r="CD592" s="140"/>
      <c r="CE592" s="140"/>
      <c r="CF592" s="140"/>
      <c r="CG592" s="140"/>
      <c r="CH592" s="140"/>
      <c r="CI592" s="140"/>
      <c r="CJ592" s="140"/>
      <c r="CK592" s="140"/>
      <c r="CL592" s="140"/>
      <c r="CM592" s="140"/>
      <c r="CN592" s="140"/>
      <c r="CO592" s="140"/>
      <c r="CP592" s="140"/>
      <c r="CQ592" s="140"/>
      <c r="CR592" s="140"/>
    </row>
    <row r="593" spans="1:96" ht="15" customHeight="1" x14ac:dyDescent="0.25">
      <c r="AB593" s="138"/>
    </row>
    <row r="594" spans="1:96" s="106" customFormat="1" ht="15" customHeight="1" x14ac:dyDescent="0.25">
      <c r="A594" s="101"/>
      <c r="B594" s="101"/>
      <c r="C594" s="101"/>
      <c r="D594" s="101"/>
      <c r="E594" s="111"/>
      <c r="F594" s="139"/>
      <c r="G594" s="151"/>
      <c r="H594" s="128"/>
      <c r="I594" s="129"/>
      <c r="J594" s="130"/>
      <c r="K594" s="105"/>
      <c r="L594" s="131"/>
      <c r="M594" s="172"/>
      <c r="O594" s="108"/>
      <c r="P594" s="108"/>
      <c r="Q594" s="108"/>
      <c r="S594" s="108"/>
      <c r="T594" s="108"/>
      <c r="V594" s="108"/>
      <c r="W594" s="108"/>
      <c r="AB594" s="138"/>
      <c r="AF594" s="108"/>
      <c r="AG594" s="108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</row>
    <row r="595" spans="1:96" s="106" customFormat="1" ht="15" customHeight="1" x14ac:dyDescent="0.25">
      <c r="A595" s="101"/>
      <c r="B595" s="101"/>
      <c r="C595" s="101"/>
      <c r="D595" s="101"/>
      <c r="E595" s="111"/>
      <c r="F595" s="139"/>
      <c r="G595" s="151"/>
      <c r="H595" s="128"/>
      <c r="I595" s="129"/>
      <c r="J595" s="130"/>
      <c r="K595" s="105"/>
      <c r="L595" s="131"/>
      <c r="M595" s="172"/>
      <c r="O595" s="108"/>
      <c r="P595" s="108"/>
      <c r="Q595" s="108"/>
      <c r="S595" s="108"/>
      <c r="T595" s="108"/>
      <c r="V595" s="108"/>
      <c r="W595" s="108"/>
      <c r="AB595" s="138"/>
      <c r="AF595" s="108"/>
      <c r="AG595" s="108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</row>
    <row r="596" spans="1:96" s="106" customFormat="1" ht="15" customHeight="1" x14ac:dyDescent="0.25">
      <c r="A596" s="101"/>
      <c r="B596" s="101"/>
      <c r="C596" s="101"/>
      <c r="D596" s="101"/>
      <c r="E596" s="111"/>
      <c r="F596" s="139"/>
      <c r="G596" s="151"/>
      <c r="H596" s="128"/>
      <c r="I596" s="129"/>
      <c r="J596" s="130"/>
      <c r="K596" s="105"/>
      <c r="L596" s="131"/>
      <c r="M596" s="172"/>
      <c r="O596" s="108"/>
      <c r="P596" s="108"/>
      <c r="Q596" s="108"/>
      <c r="S596" s="108"/>
      <c r="T596" s="108"/>
      <c r="V596" s="108"/>
      <c r="W596" s="108"/>
      <c r="AB596" s="138"/>
      <c r="AF596" s="108"/>
      <c r="AG596" s="108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/>
      <c r="CD596" s="111"/>
      <c r="CE596" s="111"/>
      <c r="CF596" s="111"/>
      <c r="CG596" s="111"/>
      <c r="CH596" s="111"/>
      <c r="CI596" s="111"/>
      <c r="CJ596" s="111"/>
      <c r="CK596" s="111"/>
      <c r="CL596" s="111"/>
      <c r="CM596" s="111"/>
      <c r="CN596" s="111"/>
      <c r="CO596" s="111"/>
      <c r="CP596" s="111"/>
      <c r="CQ596" s="111"/>
      <c r="CR596" s="111"/>
    </row>
    <row r="597" spans="1:96" s="106" customFormat="1" ht="15" customHeight="1" x14ac:dyDescent="0.25">
      <c r="A597" s="101"/>
      <c r="B597" s="101"/>
      <c r="C597" s="101"/>
      <c r="D597" s="101"/>
      <c r="E597" s="111"/>
      <c r="F597" s="139"/>
      <c r="G597" s="151"/>
      <c r="H597" s="128"/>
      <c r="I597" s="129"/>
      <c r="J597" s="130"/>
      <c r="K597" s="105"/>
      <c r="L597" s="131"/>
      <c r="M597" s="172"/>
      <c r="O597" s="108"/>
      <c r="P597" s="108"/>
      <c r="Q597" s="108"/>
      <c r="S597" s="108"/>
      <c r="T597" s="108"/>
      <c r="V597" s="108"/>
      <c r="W597" s="108"/>
      <c r="AB597" s="138"/>
      <c r="AF597" s="108"/>
      <c r="AG597" s="108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/>
      <c r="CM597" s="111"/>
      <c r="CN597" s="111"/>
      <c r="CO597" s="111"/>
      <c r="CP597" s="111"/>
      <c r="CQ597" s="111"/>
      <c r="CR597" s="111"/>
    </row>
    <row r="598" spans="1:96" s="106" customFormat="1" ht="15" customHeight="1" x14ac:dyDescent="0.25">
      <c r="A598" s="101"/>
      <c r="B598" s="101"/>
      <c r="C598" s="101"/>
      <c r="D598" s="101"/>
      <c r="E598" s="111"/>
      <c r="F598" s="139"/>
      <c r="G598" s="151"/>
      <c r="H598" s="128"/>
      <c r="I598" s="129"/>
      <c r="J598" s="130"/>
      <c r="K598" s="105"/>
      <c r="L598" s="131"/>
      <c r="M598" s="172"/>
      <c r="O598" s="108"/>
      <c r="P598" s="108"/>
      <c r="Q598" s="108"/>
      <c r="S598" s="108"/>
      <c r="T598" s="108"/>
      <c r="V598" s="108"/>
      <c r="W598" s="108"/>
      <c r="AB598" s="138"/>
      <c r="AF598" s="108"/>
      <c r="AG598" s="108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/>
      <c r="CM598" s="111"/>
      <c r="CN598" s="111"/>
      <c r="CO598" s="111"/>
      <c r="CP598" s="111"/>
      <c r="CQ598" s="111"/>
      <c r="CR598" s="111"/>
    </row>
    <row r="599" spans="1:96" s="106" customFormat="1" ht="15" customHeight="1" x14ac:dyDescent="0.25">
      <c r="A599" s="101"/>
      <c r="B599" s="101"/>
      <c r="C599" s="101"/>
      <c r="D599" s="101"/>
      <c r="E599" s="111"/>
      <c r="F599" s="139"/>
      <c r="G599" s="151"/>
      <c r="H599" s="128"/>
      <c r="I599" s="129"/>
      <c r="J599" s="130"/>
      <c r="K599" s="105"/>
      <c r="L599" s="131"/>
      <c r="M599" s="172"/>
      <c r="O599" s="108"/>
      <c r="P599" s="108"/>
      <c r="Q599" s="108"/>
      <c r="S599" s="108"/>
      <c r="T599" s="108"/>
      <c r="V599" s="108"/>
      <c r="W599" s="108"/>
      <c r="AB599" s="138"/>
      <c r="AF599" s="108"/>
      <c r="AG599" s="108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  <c r="CF599" s="111"/>
      <c r="CG599" s="111"/>
      <c r="CH599" s="111"/>
      <c r="CI599" s="111"/>
      <c r="CJ599" s="111"/>
      <c r="CK599" s="111"/>
      <c r="CL599" s="111"/>
      <c r="CM599" s="111"/>
      <c r="CN599" s="111"/>
      <c r="CO599" s="111"/>
      <c r="CP599" s="111"/>
      <c r="CQ599" s="111"/>
      <c r="CR599" s="111"/>
    </row>
    <row r="600" spans="1:96" s="106" customFormat="1" ht="15" customHeight="1" x14ac:dyDescent="0.25">
      <c r="A600" s="101"/>
      <c r="B600" s="101"/>
      <c r="C600" s="101"/>
      <c r="D600" s="101"/>
      <c r="E600" s="111"/>
      <c r="F600" s="139"/>
      <c r="G600" s="151"/>
      <c r="H600" s="128"/>
      <c r="I600" s="129"/>
      <c r="J600" s="130"/>
      <c r="K600" s="105"/>
      <c r="L600" s="131"/>
      <c r="M600" s="172"/>
      <c r="O600" s="108"/>
      <c r="P600" s="108"/>
      <c r="Q600" s="108"/>
      <c r="S600" s="108"/>
      <c r="T600" s="108"/>
      <c r="V600" s="108"/>
      <c r="W600" s="108"/>
      <c r="AB600" s="138"/>
      <c r="AF600" s="108"/>
      <c r="AG600" s="108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  <c r="CF600" s="111"/>
      <c r="CG600" s="111"/>
      <c r="CH600" s="111"/>
      <c r="CI600" s="111"/>
      <c r="CJ600" s="111"/>
      <c r="CK600" s="111"/>
      <c r="CL600" s="111"/>
      <c r="CM600" s="111"/>
      <c r="CN600" s="111"/>
      <c r="CO600" s="111"/>
      <c r="CP600" s="111"/>
      <c r="CQ600" s="111"/>
      <c r="CR600" s="111"/>
    </row>
    <row r="601" spans="1:96" s="106" customFormat="1" ht="15" customHeight="1" x14ac:dyDescent="0.25">
      <c r="A601" s="101"/>
      <c r="B601" s="101"/>
      <c r="C601" s="101"/>
      <c r="D601" s="101"/>
      <c r="E601" s="111"/>
      <c r="F601" s="139"/>
      <c r="G601" s="151"/>
      <c r="H601" s="128"/>
      <c r="I601" s="129"/>
      <c r="J601" s="130"/>
      <c r="K601" s="105"/>
      <c r="L601" s="131"/>
      <c r="M601" s="172"/>
      <c r="O601" s="108"/>
      <c r="P601" s="108"/>
      <c r="Q601" s="108"/>
      <c r="S601" s="108"/>
      <c r="T601" s="108"/>
      <c r="V601" s="108"/>
      <c r="W601" s="108"/>
      <c r="AB601" s="138"/>
      <c r="AF601" s="108"/>
      <c r="AG601" s="108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  <c r="BW601" s="111"/>
      <c r="BX601" s="111"/>
      <c r="BY601" s="111"/>
      <c r="BZ601" s="111"/>
      <c r="CA601" s="111"/>
      <c r="CB601" s="111"/>
      <c r="CC601" s="111"/>
      <c r="CD601" s="111"/>
      <c r="CE601" s="111"/>
      <c r="CF601" s="111"/>
      <c r="CG601" s="111"/>
      <c r="CH601" s="111"/>
      <c r="CI601" s="111"/>
      <c r="CJ601" s="111"/>
      <c r="CK601" s="111"/>
      <c r="CL601" s="111"/>
      <c r="CM601" s="111"/>
      <c r="CN601" s="111"/>
      <c r="CO601" s="111"/>
      <c r="CP601" s="111"/>
      <c r="CQ601" s="111"/>
      <c r="CR601" s="111"/>
    </row>
    <row r="602" spans="1:96" s="106" customFormat="1" ht="15" customHeight="1" x14ac:dyDescent="0.25">
      <c r="A602" s="101"/>
      <c r="B602" s="101"/>
      <c r="C602" s="101"/>
      <c r="D602" s="101"/>
      <c r="E602" s="111"/>
      <c r="F602" s="139"/>
      <c r="G602" s="151"/>
      <c r="H602" s="128"/>
      <c r="I602" s="129"/>
      <c r="J602" s="130"/>
      <c r="K602" s="105"/>
      <c r="L602" s="131"/>
      <c r="M602" s="172"/>
      <c r="O602" s="108"/>
      <c r="P602" s="108"/>
      <c r="Q602" s="108"/>
      <c r="S602" s="108"/>
      <c r="T602" s="108"/>
      <c r="V602" s="108"/>
      <c r="W602" s="108"/>
      <c r="AB602" s="138"/>
      <c r="AF602" s="108"/>
      <c r="AG602" s="108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  <c r="BW602" s="111"/>
      <c r="BX602" s="111"/>
      <c r="BY602" s="111"/>
      <c r="BZ602" s="111"/>
      <c r="CA602" s="111"/>
      <c r="CB602" s="111"/>
      <c r="CC602" s="111"/>
      <c r="CD602" s="111"/>
      <c r="CE602" s="111"/>
      <c r="CF602" s="111"/>
      <c r="CG602" s="111"/>
      <c r="CH602" s="111"/>
      <c r="CI602" s="111"/>
      <c r="CJ602" s="111"/>
      <c r="CK602" s="111"/>
      <c r="CL602" s="111"/>
      <c r="CM602" s="111"/>
      <c r="CN602" s="111"/>
      <c r="CO602" s="111"/>
      <c r="CP602" s="111"/>
      <c r="CQ602" s="111"/>
      <c r="CR602" s="111"/>
    </row>
    <row r="603" spans="1:96" s="106" customFormat="1" ht="15" customHeight="1" x14ac:dyDescent="0.25">
      <c r="A603" s="101"/>
      <c r="B603" s="101"/>
      <c r="C603" s="101"/>
      <c r="D603" s="101"/>
      <c r="E603" s="111"/>
      <c r="F603" s="139"/>
      <c r="G603" s="151"/>
      <c r="H603" s="128"/>
      <c r="I603" s="129"/>
      <c r="J603" s="130"/>
      <c r="K603" s="105"/>
      <c r="L603" s="131"/>
      <c r="M603" s="172"/>
      <c r="O603" s="108"/>
      <c r="P603" s="108"/>
      <c r="Q603" s="108"/>
      <c r="S603" s="108"/>
      <c r="T603" s="108"/>
      <c r="V603" s="108"/>
      <c r="W603" s="108"/>
      <c r="AB603" s="138"/>
      <c r="AF603" s="108"/>
      <c r="AG603" s="108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  <c r="BW603" s="111"/>
      <c r="BX603" s="111"/>
      <c r="BY603" s="111"/>
      <c r="BZ603" s="111"/>
      <c r="CA603" s="111"/>
      <c r="CB603" s="111"/>
      <c r="CC603" s="111"/>
      <c r="CD603" s="111"/>
      <c r="CE603" s="111"/>
      <c r="CF603" s="111"/>
      <c r="CG603" s="111"/>
      <c r="CH603" s="111"/>
      <c r="CI603" s="111"/>
      <c r="CJ603" s="111"/>
      <c r="CK603" s="111"/>
      <c r="CL603" s="111"/>
      <c r="CM603" s="111"/>
      <c r="CN603" s="111"/>
      <c r="CO603" s="111"/>
      <c r="CP603" s="111"/>
      <c r="CQ603" s="111"/>
      <c r="CR603" s="111"/>
    </row>
    <row r="604" spans="1:96" s="106" customFormat="1" ht="15" customHeight="1" x14ac:dyDescent="0.25">
      <c r="A604" s="101"/>
      <c r="B604" s="101"/>
      <c r="C604" s="101"/>
      <c r="D604" s="101"/>
      <c r="E604" s="111"/>
      <c r="F604" s="139"/>
      <c r="G604" s="151"/>
      <c r="H604" s="128"/>
      <c r="I604" s="129"/>
      <c r="J604" s="130"/>
      <c r="K604" s="105"/>
      <c r="L604" s="131"/>
      <c r="M604" s="172"/>
      <c r="O604" s="108"/>
      <c r="P604" s="108"/>
      <c r="Q604" s="108"/>
      <c r="S604" s="108"/>
      <c r="T604" s="108"/>
      <c r="V604" s="108"/>
      <c r="W604" s="108"/>
      <c r="AB604" s="138"/>
      <c r="AF604" s="108"/>
      <c r="AG604" s="108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  <c r="BW604" s="111"/>
      <c r="BX604" s="111"/>
      <c r="BY604" s="111"/>
      <c r="BZ604" s="111"/>
      <c r="CA604" s="111"/>
      <c r="CB604" s="111"/>
      <c r="CC604" s="111"/>
      <c r="CD604" s="111"/>
      <c r="CE604" s="111"/>
      <c r="CF604" s="111"/>
      <c r="CG604" s="111"/>
      <c r="CH604" s="111"/>
      <c r="CI604" s="111"/>
      <c r="CJ604" s="111"/>
      <c r="CK604" s="111"/>
      <c r="CL604" s="111"/>
      <c r="CM604" s="111"/>
      <c r="CN604" s="111"/>
      <c r="CO604" s="111"/>
      <c r="CP604" s="111"/>
      <c r="CQ604" s="111"/>
      <c r="CR604" s="111"/>
    </row>
    <row r="605" spans="1:96" s="106" customFormat="1" ht="15" customHeight="1" x14ac:dyDescent="0.25">
      <c r="A605" s="101"/>
      <c r="B605" s="101"/>
      <c r="C605" s="101"/>
      <c r="D605" s="101"/>
      <c r="E605" s="111"/>
      <c r="F605" s="139"/>
      <c r="G605" s="151"/>
      <c r="H605" s="128"/>
      <c r="I605" s="129"/>
      <c r="J605" s="130"/>
      <c r="K605" s="105"/>
      <c r="L605" s="131"/>
      <c r="M605" s="172"/>
      <c r="O605" s="108"/>
      <c r="P605" s="108"/>
      <c r="Q605" s="108"/>
      <c r="S605" s="108"/>
      <c r="T605" s="108"/>
      <c r="V605" s="108"/>
      <c r="W605" s="108"/>
      <c r="AB605" s="138"/>
      <c r="AF605" s="108"/>
      <c r="AG605" s="108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  <c r="BW605" s="111"/>
      <c r="BX605" s="111"/>
      <c r="BY605" s="111"/>
      <c r="BZ605" s="111"/>
      <c r="CA605" s="111"/>
      <c r="CB605" s="111"/>
      <c r="CC605" s="111"/>
      <c r="CD605" s="111"/>
      <c r="CE605" s="111"/>
      <c r="CF605" s="111"/>
      <c r="CG605" s="111"/>
      <c r="CH605" s="111"/>
      <c r="CI605" s="111"/>
      <c r="CJ605" s="111"/>
      <c r="CK605" s="111"/>
      <c r="CL605" s="111"/>
      <c r="CM605" s="111"/>
      <c r="CN605" s="111"/>
      <c r="CO605" s="111"/>
      <c r="CP605" s="111"/>
      <c r="CQ605" s="111"/>
      <c r="CR605" s="111"/>
    </row>
    <row r="606" spans="1:96" s="106" customFormat="1" ht="15" customHeight="1" x14ac:dyDescent="0.25">
      <c r="A606" s="101"/>
      <c r="B606" s="101"/>
      <c r="C606" s="101"/>
      <c r="D606" s="101"/>
      <c r="E606" s="111"/>
      <c r="F606" s="139"/>
      <c r="G606" s="151"/>
      <c r="H606" s="128"/>
      <c r="I606" s="129"/>
      <c r="J606" s="130"/>
      <c r="K606" s="105"/>
      <c r="L606" s="131"/>
      <c r="M606" s="172"/>
      <c r="O606" s="108"/>
      <c r="P606" s="108"/>
      <c r="Q606" s="108"/>
      <c r="S606" s="108"/>
      <c r="T606" s="108"/>
      <c r="V606" s="108"/>
      <c r="W606" s="108"/>
      <c r="AB606" s="138"/>
      <c r="AF606" s="108"/>
      <c r="AG606" s="108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  <c r="BW606" s="111"/>
      <c r="BX606" s="111"/>
      <c r="BY606" s="111"/>
      <c r="BZ606" s="111"/>
      <c r="CA606" s="111"/>
      <c r="CB606" s="111"/>
      <c r="CC606" s="111"/>
      <c r="CD606" s="111"/>
      <c r="CE606" s="111"/>
      <c r="CF606" s="111"/>
      <c r="CG606" s="111"/>
      <c r="CH606" s="111"/>
      <c r="CI606" s="111"/>
      <c r="CJ606" s="111"/>
      <c r="CK606" s="111"/>
      <c r="CL606" s="111"/>
      <c r="CM606" s="111"/>
      <c r="CN606" s="111"/>
      <c r="CO606" s="111"/>
      <c r="CP606" s="111"/>
      <c r="CQ606" s="111"/>
      <c r="CR606" s="111"/>
    </row>
    <row r="607" spans="1:96" s="106" customFormat="1" ht="15" customHeight="1" x14ac:dyDescent="0.25">
      <c r="A607" s="101"/>
      <c r="B607" s="101"/>
      <c r="C607" s="101"/>
      <c r="D607" s="101"/>
      <c r="E607" s="111"/>
      <c r="F607" s="139"/>
      <c r="G607" s="151"/>
      <c r="H607" s="128"/>
      <c r="I607" s="129"/>
      <c r="J607" s="130"/>
      <c r="K607" s="105"/>
      <c r="L607" s="131"/>
      <c r="M607" s="172"/>
      <c r="O607" s="108"/>
      <c r="P607" s="108"/>
      <c r="Q607" s="108"/>
      <c r="S607" s="108"/>
      <c r="T607" s="108"/>
      <c r="V607" s="108"/>
      <c r="W607" s="108"/>
      <c r="AB607" s="138"/>
      <c r="AF607" s="108"/>
      <c r="AG607" s="108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  <c r="BW607" s="111"/>
      <c r="BX607" s="111"/>
      <c r="BY607" s="111"/>
      <c r="BZ607" s="111"/>
      <c r="CA607" s="111"/>
      <c r="CB607" s="111"/>
      <c r="CC607" s="111"/>
      <c r="CD607" s="111"/>
      <c r="CE607" s="111"/>
      <c r="CF607" s="111"/>
      <c r="CG607" s="111"/>
      <c r="CH607" s="111"/>
      <c r="CI607" s="111"/>
      <c r="CJ607" s="111"/>
      <c r="CK607" s="111"/>
      <c r="CL607" s="111"/>
      <c r="CM607" s="111"/>
      <c r="CN607" s="111"/>
      <c r="CO607" s="111"/>
      <c r="CP607" s="111"/>
      <c r="CQ607" s="111"/>
      <c r="CR607" s="111"/>
    </row>
    <row r="608" spans="1:96" s="106" customFormat="1" ht="15" customHeight="1" x14ac:dyDescent="0.25">
      <c r="A608" s="101"/>
      <c r="B608" s="101"/>
      <c r="C608" s="101"/>
      <c r="D608" s="101"/>
      <c r="E608" s="111"/>
      <c r="F608" s="139"/>
      <c r="G608" s="151"/>
      <c r="H608" s="128"/>
      <c r="I608" s="129"/>
      <c r="J608" s="130"/>
      <c r="K608" s="105"/>
      <c r="L608" s="131"/>
      <c r="M608" s="172"/>
      <c r="O608" s="108"/>
      <c r="P608" s="108"/>
      <c r="Q608" s="108"/>
      <c r="S608" s="108"/>
      <c r="T608" s="108"/>
      <c r="V608" s="108"/>
      <c r="W608" s="108"/>
      <c r="AB608" s="138"/>
      <c r="AF608" s="108"/>
      <c r="AG608" s="108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  <c r="BW608" s="111"/>
      <c r="BX608" s="111"/>
      <c r="BY608" s="111"/>
      <c r="BZ608" s="111"/>
      <c r="CA608" s="111"/>
      <c r="CB608" s="111"/>
      <c r="CC608" s="111"/>
      <c r="CD608" s="111"/>
      <c r="CE608" s="111"/>
      <c r="CF608" s="111"/>
      <c r="CG608" s="111"/>
      <c r="CH608" s="111"/>
      <c r="CI608" s="111"/>
      <c r="CJ608" s="111"/>
      <c r="CK608" s="111"/>
      <c r="CL608" s="111"/>
      <c r="CM608" s="111"/>
      <c r="CN608" s="111"/>
      <c r="CO608" s="111"/>
      <c r="CP608" s="111"/>
      <c r="CQ608" s="111"/>
      <c r="CR608" s="111"/>
    </row>
    <row r="609" spans="1:96" s="106" customFormat="1" ht="15" customHeight="1" x14ac:dyDescent="0.25">
      <c r="A609" s="101"/>
      <c r="B609" s="101"/>
      <c r="C609" s="101"/>
      <c r="D609" s="101"/>
      <c r="E609" s="111"/>
      <c r="F609" s="139"/>
      <c r="G609" s="151"/>
      <c r="H609" s="128"/>
      <c r="I609" s="129"/>
      <c r="J609" s="130"/>
      <c r="K609" s="105"/>
      <c r="L609" s="131"/>
      <c r="M609" s="172"/>
      <c r="O609" s="108"/>
      <c r="P609" s="108"/>
      <c r="Q609" s="108"/>
      <c r="S609" s="108"/>
      <c r="T609" s="108"/>
      <c r="V609" s="108"/>
      <c r="W609" s="108"/>
      <c r="AB609" s="138"/>
      <c r="AF609" s="108"/>
      <c r="AG609" s="108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/>
      <c r="BT609" s="111"/>
      <c r="BU609" s="111"/>
      <c r="BV609" s="111"/>
      <c r="BW609" s="111"/>
      <c r="BX609" s="111"/>
      <c r="BY609" s="111"/>
      <c r="BZ609" s="111"/>
      <c r="CA609" s="111"/>
      <c r="CB609" s="111"/>
      <c r="CC609" s="111"/>
      <c r="CD609" s="111"/>
      <c r="CE609" s="111"/>
      <c r="CF609" s="111"/>
      <c r="CG609" s="111"/>
      <c r="CH609" s="111"/>
      <c r="CI609" s="111"/>
      <c r="CJ609" s="111"/>
      <c r="CK609" s="111"/>
      <c r="CL609" s="111"/>
      <c r="CM609" s="111"/>
      <c r="CN609" s="111"/>
      <c r="CO609" s="111"/>
      <c r="CP609" s="111"/>
      <c r="CQ609" s="111"/>
      <c r="CR609" s="111"/>
    </row>
    <row r="610" spans="1:96" s="106" customFormat="1" ht="15" customHeight="1" x14ac:dyDescent="0.25">
      <c r="A610" s="101"/>
      <c r="B610" s="101"/>
      <c r="C610" s="101"/>
      <c r="D610" s="101"/>
      <c r="E610" s="111"/>
      <c r="F610" s="139"/>
      <c r="G610" s="151"/>
      <c r="H610" s="128"/>
      <c r="I610" s="129"/>
      <c r="J610" s="130"/>
      <c r="K610" s="105"/>
      <c r="L610" s="131"/>
      <c r="M610" s="172"/>
      <c r="O610" s="108"/>
      <c r="P610" s="108"/>
      <c r="Q610" s="108"/>
      <c r="S610" s="108"/>
      <c r="T610" s="108"/>
      <c r="V610" s="108"/>
      <c r="W610" s="108"/>
      <c r="AB610" s="138"/>
      <c r="AF610" s="108"/>
      <c r="AG610" s="108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  <c r="BJ610" s="111"/>
      <c r="BK610" s="111"/>
      <c r="BL610" s="111"/>
      <c r="BM610" s="111"/>
      <c r="BN610" s="111"/>
      <c r="BO610" s="111"/>
      <c r="BP610" s="111"/>
      <c r="BQ610" s="111"/>
      <c r="BR610" s="111"/>
      <c r="BS610" s="111"/>
      <c r="BT610" s="111"/>
      <c r="BU610" s="111"/>
      <c r="BV610" s="111"/>
      <c r="BW610" s="111"/>
      <c r="BX610" s="111"/>
      <c r="BY610" s="111"/>
      <c r="BZ610" s="111"/>
      <c r="CA610" s="111"/>
      <c r="CB610" s="111"/>
      <c r="CC610" s="111"/>
      <c r="CD610" s="111"/>
      <c r="CE610" s="111"/>
      <c r="CF610" s="111"/>
      <c r="CG610" s="111"/>
      <c r="CH610" s="111"/>
      <c r="CI610" s="111"/>
      <c r="CJ610" s="111"/>
      <c r="CK610" s="111"/>
      <c r="CL610" s="111"/>
      <c r="CM610" s="111"/>
      <c r="CN610" s="111"/>
      <c r="CO610" s="111"/>
      <c r="CP610" s="111"/>
      <c r="CQ610" s="111"/>
      <c r="CR610" s="111"/>
    </row>
    <row r="611" spans="1:96" s="106" customFormat="1" ht="15" customHeight="1" x14ac:dyDescent="0.25">
      <c r="A611" s="101"/>
      <c r="B611" s="101"/>
      <c r="C611" s="101"/>
      <c r="D611" s="101"/>
      <c r="E611" s="111"/>
      <c r="F611" s="139"/>
      <c r="G611" s="151"/>
      <c r="H611" s="128"/>
      <c r="I611" s="129"/>
      <c r="J611" s="130"/>
      <c r="K611" s="105"/>
      <c r="L611" s="131"/>
      <c r="M611" s="172"/>
      <c r="O611" s="108"/>
      <c r="P611" s="108"/>
      <c r="Q611" s="108"/>
      <c r="S611" s="108"/>
      <c r="T611" s="108"/>
      <c r="V611" s="108"/>
      <c r="W611" s="108"/>
      <c r="AB611" s="138"/>
      <c r="AF611" s="108"/>
      <c r="AG611" s="108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  <c r="BW611" s="111"/>
      <c r="BX611" s="111"/>
      <c r="BY611" s="111"/>
      <c r="BZ611" s="111"/>
      <c r="CA611" s="111"/>
      <c r="CB611" s="111"/>
      <c r="CC611" s="111"/>
      <c r="CD611" s="111"/>
      <c r="CE611" s="111"/>
      <c r="CF611" s="111"/>
      <c r="CG611" s="111"/>
      <c r="CH611" s="111"/>
      <c r="CI611" s="111"/>
      <c r="CJ611" s="111"/>
      <c r="CK611" s="111"/>
      <c r="CL611" s="111"/>
      <c r="CM611" s="111"/>
      <c r="CN611" s="111"/>
      <c r="CO611" s="111"/>
      <c r="CP611" s="111"/>
      <c r="CQ611" s="111"/>
      <c r="CR611" s="111"/>
    </row>
    <row r="612" spans="1:96" s="106" customFormat="1" ht="15" customHeight="1" x14ac:dyDescent="0.25">
      <c r="A612" s="101"/>
      <c r="B612" s="101"/>
      <c r="C612" s="101"/>
      <c r="D612" s="101"/>
      <c r="E612" s="111"/>
      <c r="F612" s="139"/>
      <c r="G612" s="151"/>
      <c r="H612" s="128"/>
      <c r="I612" s="129"/>
      <c r="J612" s="130"/>
      <c r="K612" s="105"/>
      <c r="L612" s="131"/>
      <c r="M612" s="172"/>
      <c r="O612" s="108"/>
      <c r="P612" s="108"/>
      <c r="Q612" s="108"/>
      <c r="S612" s="108"/>
      <c r="T612" s="108"/>
      <c r="V612" s="108"/>
      <c r="W612" s="108"/>
      <c r="AB612" s="138"/>
      <c r="AF612" s="108"/>
      <c r="AG612" s="108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/>
      <c r="BT612" s="111"/>
      <c r="BU612" s="111"/>
      <c r="BV612" s="111"/>
      <c r="BW612" s="111"/>
      <c r="BX612" s="111"/>
      <c r="BY612" s="111"/>
      <c r="BZ612" s="111"/>
      <c r="CA612" s="111"/>
      <c r="CB612" s="111"/>
      <c r="CC612" s="111"/>
      <c r="CD612" s="111"/>
      <c r="CE612" s="111"/>
      <c r="CF612" s="111"/>
      <c r="CG612" s="111"/>
      <c r="CH612" s="111"/>
      <c r="CI612" s="111"/>
      <c r="CJ612" s="111"/>
      <c r="CK612" s="111"/>
      <c r="CL612" s="111"/>
      <c r="CM612" s="111"/>
      <c r="CN612" s="111"/>
      <c r="CO612" s="111"/>
      <c r="CP612" s="111"/>
      <c r="CQ612" s="111"/>
      <c r="CR612" s="111"/>
    </row>
    <row r="613" spans="1:96" s="106" customFormat="1" ht="15" customHeight="1" x14ac:dyDescent="0.25">
      <c r="A613" s="101"/>
      <c r="B613" s="101"/>
      <c r="C613" s="101"/>
      <c r="D613" s="101"/>
      <c r="E613" s="111"/>
      <c r="F613" s="139"/>
      <c r="G613" s="151"/>
      <c r="H613" s="128"/>
      <c r="I613" s="129"/>
      <c r="J613" s="130"/>
      <c r="K613" s="105"/>
      <c r="L613" s="131"/>
      <c r="M613" s="172"/>
      <c r="O613" s="108"/>
      <c r="P613" s="108"/>
      <c r="Q613" s="108"/>
      <c r="S613" s="108"/>
      <c r="T613" s="108"/>
      <c r="V613" s="108"/>
      <c r="W613" s="108"/>
      <c r="AB613" s="138"/>
      <c r="AF613" s="108"/>
      <c r="AG613" s="108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  <c r="BW613" s="111"/>
      <c r="BX613" s="111"/>
      <c r="BY613" s="111"/>
      <c r="BZ613" s="111"/>
      <c r="CA613" s="111"/>
      <c r="CB613" s="111"/>
      <c r="CC613" s="111"/>
      <c r="CD613" s="111"/>
      <c r="CE613" s="111"/>
      <c r="CF613" s="111"/>
      <c r="CG613" s="111"/>
      <c r="CH613" s="111"/>
      <c r="CI613" s="111"/>
      <c r="CJ613" s="111"/>
      <c r="CK613" s="111"/>
      <c r="CL613" s="111"/>
      <c r="CM613" s="111"/>
      <c r="CN613" s="111"/>
      <c r="CO613" s="111"/>
      <c r="CP613" s="111"/>
      <c r="CQ613" s="111"/>
      <c r="CR613" s="111"/>
    </row>
    <row r="614" spans="1:96" s="106" customFormat="1" ht="15" customHeight="1" x14ac:dyDescent="0.25">
      <c r="A614" s="101"/>
      <c r="B614" s="101"/>
      <c r="C614" s="101"/>
      <c r="D614" s="101"/>
      <c r="E614" s="111"/>
      <c r="F614" s="139"/>
      <c r="G614" s="151"/>
      <c r="H614" s="128"/>
      <c r="I614" s="129"/>
      <c r="J614" s="130"/>
      <c r="K614" s="105"/>
      <c r="L614" s="131"/>
      <c r="M614" s="172"/>
      <c r="O614" s="108"/>
      <c r="P614" s="108"/>
      <c r="Q614" s="108"/>
      <c r="S614" s="108"/>
      <c r="T614" s="108"/>
      <c r="V614" s="108"/>
      <c r="W614" s="108"/>
      <c r="AB614" s="138"/>
      <c r="AF614" s="108"/>
      <c r="AG614" s="108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  <c r="BW614" s="111"/>
      <c r="BX614" s="111"/>
      <c r="BY614" s="111"/>
      <c r="BZ614" s="111"/>
      <c r="CA614" s="111"/>
      <c r="CB614" s="111"/>
      <c r="CC614" s="111"/>
      <c r="CD614" s="111"/>
      <c r="CE614" s="111"/>
      <c r="CF614" s="111"/>
      <c r="CG614" s="111"/>
      <c r="CH614" s="111"/>
      <c r="CI614" s="111"/>
      <c r="CJ614" s="111"/>
      <c r="CK614" s="111"/>
      <c r="CL614" s="111"/>
      <c r="CM614" s="111"/>
      <c r="CN614" s="111"/>
      <c r="CO614" s="111"/>
      <c r="CP614" s="111"/>
      <c r="CQ614" s="111"/>
      <c r="CR614" s="111"/>
    </row>
    <row r="615" spans="1:96" s="106" customFormat="1" ht="15" customHeight="1" x14ac:dyDescent="0.25">
      <c r="A615" s="101"/>
      <c r="B615" s="101"/>
      <c r="C615" s="101"/>
      <c r="D615" s="101"/>
      <c r="E615" s="111"/>
      <c r="F615" s="139"/>
      <c r="G615" s="151"/>
      <c r="H615" s="128"/>
      <c r="I615" s="129"/>
      <c r="J615" s="130"/>
      <c r="K615" s="105"/>
      <c r="L615" s="131"/>
      <c r="M615" s="172"/>
      <c r="O615" s="108"/>
      <c r="P615" s="108"/>
      <c r="Q615" s="108"/>
      <c r="S615" s="108"/>
      <c r="T615" s="108"/>
      <c r="V615" s="108"/>
      <c r="W615" s="108"/>
      <c r="AB615" s="138"/>
      <c r="AF615" s="108"/>
      <c r="AG615" s="108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/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</row>
    <row r="616" spans="1:96" s="106" customFormat="1" ht="15" customHeight="1" x14ac:dyDescent="0.25">
      <c r="A616" s="101"/>
      <c r="B616" s="101"/>
      <c r="C616" s="101"/>
      <c r="D616" s="101"/>
      <c r="E616" s="111"/>
      <c r="F616" s="139"/>
      <c r="G616" s="151"/>
      <c r="H616" s="128"/>
      <c r="I616" s="129"/>
      <c r="J616" s="130"/>
      <c r="K616" s="105"/>
      <c r="L616" s="131"/>
      <c r="M616" s="172"/>
      <c r="O616" s="108"/>
      <c r="P616" s="108"/>
      <c r="Q616" s="108"/>
      <c r="S616" s="108"/>
      <c r="T616" s="108"/>
      <c r="V616" s="108"/>
      <c r="W616" s="108"/>
      <c r="AB616" s="138"/>
      <c r="AF616" s="108"/>
      <c r="AG616" s="108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/>
      <c r="BY616" s="111"/>
      <c r="BZ616" s="111"/>
      <c r="CA616" s="111"/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</row>
    <row r="617" spans="1:96" s="106" customFormat="1" ht="15" customHeight="1" x14ac:dyDescent="0.25">
      <c r="A617" s="101"/>
      <c r="B617" s="101"/>
      <c r="C617" s="101"/>
      <c r="D617" s="101"/>
      <c r="E617" s="111"/>
      <c r="F617" s="139"/>
      <c r="G617" s="151"/>
      <c r="H617" s="128"/>
      <c r="I617" s="129"/>
      <c r="J617" s="130"/>
      <c r="K617" s="105"/>
      <c r="L617" s="131"/>
      <c r="M617" s="172"/>
      <c r="O617" s="108"/>
      <c r="P617" s="108"/>
      <c r="Q617" s="108"/>
      <c r="S617" s="108"/>
      <c r="T617" s="108"/>
      <c r="V617" s="108"/>
      <c r="W617" s="108"/>
      <c r="AB617" s="138"/>
      <c r="AF617" s="108"/>
      <c r="AG617" s="108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</row>
    <row r="618" spans="1:96" s="106" customFormat="1" ht="15" customHeight="1" x14ac:dyDescent="0.25">
      <c r="A618" s="101"/>
      <c r="B618" s="101"/>
      <c r="C618" s="101"/>
      <c r="D618" s="101"/>
      <c r="E618" s="111"/>
      <c r="F618" s="139"/>
      <c r="G618" s="151"/>
      <c r="H618" s="128"/>
      <c r="I618" s="129"/>
      <c r="J618" s="130"/>
      <c r="K618" s="105"/>
      <c r="L618" s="131"/>
      <c r="M618" s="172"/>
      <c r="O618" s="108"/>
      <c r="P618" s="108"/>
      <c r="Q618" s="108"/>
      <c r="S618" s="108"/>
      <c r="T618" s="108"/>
      <c r="V618" s="108"/>
      <c r="W618" s="108"/>
      <c r="AB618" s="138"/>
      <c r="AF618" s="108"/>
      <c r="AG618" s="108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</row>
    <row r="619" spans="1:96" s="106" customFormat="1" ht="15" customHeight="1" x14ac:dyDescent="0.25">
      <c r="A619" s="101"/>
      <c r="B619" s="101"/>
      <c r="C619" s="101"/>
      <c r="D619" s="101"/>
      <c r="E619" s="111"/>
      <c r="F619" s="139"/>
      <c r="G619" s="151"/>
      <c r="H619" s="128"/>
      <c r="I619" s="129"/>
      <c r="J619" s="130"/>
      <c r="K619" s="105"/>
      <c r="L619" s="131"/>
      <c r="M619" s="172"/>
      <c r="O619" s="108"/>
      <c r="P619" s="108"/>
      <c r="Q619" s="108"/>
      <c r="S619" s="108"/>
      <c r="T619" s="108"/>
      <c r="V619" s="108"/>
      <c r="W619" s="108"/>
      <c r="AB619" s="138"/>
      <c r="AF619" s="108"/>
      <c r="AG619" s="108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</row>
    <row r="620" spans="1:96" s="106" customFormat="1" ht="15" customHeight="1" x14ac:dyDescent="0.25">
      <c r="A620" s="101"/>
      <c r="B620" s="101"/>
      <c r="C620" s="101"/>
      <c r="D620" s="101"/>
      <c r="E620" s="111"/>
      <c r="F620" s="139"/>
      <c r="G620" s="151"/>
      <c r="H620" s="128"/>
      <c r="I620" s="129"/>
      <c r="J620" s="130"/>
      <c r="K620" s="105"/>
      <c r="L620" s="131"/>
      <c r="M620" s="172"/>
      <c r="O620" s="108"/>
      <c r="P620" s="108"/>
      <c r="Q620" s="108"/>
      <c r="S620" s="108"/>
      <c r="T620" s="108"/>
      <c r="V620" s="108"/>
      <c r="W620" s="108"/>
      <c r="AB620" s="138"/>
      <c r="AF620" s="108"/>
      <c r="AG620" s="108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</row>
    <row r="621" spans="1:96" s="106" customFormat="1" ht="15" customHeight="1" x14ac:dyDescent="0.25">
      <c r="A621" s="101"/>
      <c r="B621" s="101"/>
      <c r="C621" s="101"/>
      <c r="D621" s="101"/>
      <c r="E621" s="111"/>
      <c r="F621" s="139"/>
      <c r="G621" s="151"/>
      <c r="H621" s="128"/>
      <c r="I621" s="129"/>
      <c r="J621" s="130"/>
      <c r="K621" s="105"/>
      <c r="L621" s="131"/>
      <c r="M621" s="172"/>
      <c r="O621" s="108"/>
      <c r="P621" s="108"/>
      <c r="Q621" s="108"/>
      <c r="S621" s="108"/>
      <c r="T621" s="108"/>
      <c r="V621" s="108"/>
      <c r="W621" s="108"/>
      <c r="AB621" s="138"/>
      <c r="AF621" s="108"/>
      <c r="AG621" s="108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</row>
    <row r="622" spans="1:96" s="106" customFormat="1" ht="15" customHeight="1" x14ac:dyDescent="0.25">
      <c r="A622" s="101"/>
      <c r="B622" s="101"/>
      <c r="C622" s="101"/>
      <c r="D622" s="101"/>
      <c r="E622" s="111"/>
      <c r="F622" s="139"/>
      <c r="G622" s="151"/>
      <c r="H622" s="128"/>
      <c r="I622" s="129"/>
      <c r="J622" s="130"/>
      <c r="K622" s="105"/>
      <c r="L622" s="131"/>
      <c r="M622" s="172"/>
      <c r="O622" s="108"/>
      <c r="P622" s="108"/>
      <c r="Q622" s="108"/>
      <c r="S622" s="108"/>
      <c r="T622" s="108"/>
      <c r="V622" s="108"/>
      <c r="W622" s="108"/>
      <c r="AB622" s="138"/>
      <c r="AF622" s="108"/>
      <c r="AG622" s="108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</row>
    <row r="623" spans="1:96" s="106" customFormat="1" ht="15" customHeight="1" x14ac:dyDescent="0.25">
      <c r="A623" s="101"/>
      <c r="B623" s="101"/>
      <c r="C623" s="101"/>
      <c r="D623" s="101"/>
      <c r="E623" s="111"/>
      <c r="F623" s="139"/>
      <c r="G623" s="151"/>
      <c r="H623" s="128"/>
      <c r="I623" s="129"/>
      <c r="J623" s="130"/>
      <c r="K623" s="105"/>
      <c r="L623" s="131"/>
      <c r="M623" s="172"/>
      <c r="O623" s="108"/>
      <c r="P623" s="108"/>
      <c r="Q623" s="108"/>
      <c r="S623" s="108"/>
      <c r="T623" s="108"/>
      <c r="V623" s="108"/>
      <c r="W623" s="108"/>
      <c r="AB623" s="138"/>
      <c r="AF623" s="108"/>
      <c r="AG623" s="108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</row>
    <row r="624" spans="1:96" s="106" customFormat="1" ht="15" customHeight="1" x14ac:dyDescent="0.25">
      <c r="A624" s="101"/>
      <c r="B624" s="101"/>
      <c r="C624" s="101"/>
      <c r="D624" s="101"/>
      <c r="E624" s="111"/>
      <c r="F624" s="139"/>
      <c r="G624" s="151"/>
      <c r="H624" s="128"/>
      <c r="I624" s="129"/>
      <c r="J624" s="130"/>
      <c r="K624" s="105"/>
      <c r="L624" s="131"/>
      <c r="M624" s="172"/>
      <c r="O624" s="108"/>
      <c r="P624" s="108"/>
      <c r="Q624" s="108"/>
      <c r="S624" s="108"/>
      <c r="T624" s="108"/>
      <c r="V624" s="108"/>
      <c r="W624" s="108"/>
      <c r="AB624" s="138"/>
      <c r="AF624" s="108"/>
      <c r="AG624" s="108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</row>
    <row r="625" spans="1:96" s="106" customFormat="1" ht="15" customHeight="1" x14ac:dyDescent="0.25">
      <c r="A625" s="101"/>
      <c r="B625" s="101"/>
      <c r="C625" s="101"/>
      <c r="D625" s="101"/>
      <c r="E625" s="111"/>
      <c r="F625" s="139"/>
      <c r="G625" s="151"/>
      <c r="H625" s="128"/>
      <c r="I625" s="129"/>
      <c r="J625" s="130"/>
      <c r="K625" s="105"/>
      <c r="L625" s="131"/>
      <c r="M625" s="172"/>
      <c r="O625" s="108"/>
      <c r="P625" s="108"/>
      <c r="Q625" s="108"/>
      <c r="S625" s="108"/>
      <c r="T625" s="108"/>
      <c r="V625" s="108"/>
      <c r="W625" s="108"/>
      <c r="AB625" s="138"/>
      <c r="AF625" s="108"/>
      <c r="AG625" s="108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</row>
    <row r="626" spans="1:96" s="106" customFormat="1" ht="15" customHeight="1" x14ac:dyDescent="0.25">
      <c r="A626" s="101"/>
      <c r="B626" s="101"/>
      <c r="C626" s="101"/>
      <c r="D626" s="101"/>
      <c r="E626" s="111"/>
      <c r="F626" s="139"/>
      <c r="G626" s="151"/>
      <c r="H626" s="128"/>
      <c r="I626" s="129"/>
      <c r="J626" s="130"/>
      <c r="K626" s="105"/>
      <c r="L626" s="131"/>
      <c r="M626" s="172"/>
      <c r="O626" s="108"/>
      <c r="P626" s="108"/>
      <c r="Q626" s="108"/>
      <c r="S626" s="108"/>
      <c r="T626" s="108"/>
      <c r="V626" s="108"/>
      <c r="W626" s="108"/>
      <c r="AB626" s="138"/>
      <c r="AF626" s="108"/>
      <c r="AG626" s="108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</row>
    <row r="627" spans="1:96" s="106" customFormat="1" ht="15" customHeight="1" x14ac:dyDescent="0.25">
      <c r="A627" s="101"/>
      <c r="B627" s="101"/>
      <c r="C627" s="101"/>
      <c r="D627" s="101"/>
      <c r="E627" s="111"/>
      <c r="F627" s="139"/>
      <c r="G627" s="151"/>
      <c r="H627" s="128"/>
      <c r="I627" s="129"/>
      <c r="J627" s="130"/>
      <c r="K627" s="105"/>
      <c r="L627" s="131"/>
      <c r="M627" s="172"/>
      <c r="O627" s="108"/>
      <c r="P627" s="108"/>
      <c r="Q627" s="108"/>
      <c r="S627" s="108"/>
      <c r="T627" s="108"/>
      <c r="V627" s="108"/>
      <c r="W627" s="108"/>
      <c r="AB627" s="138"/>
      <c r="AF627" s="108"/>
      <c r="AG627" s="108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</row>
    <row r="628" spans="1:96" s="106" customFormat="1" ht="15" customHeight="1" x14ac:dyDescent="0.25">
      <c r="A628" s="101"/>
      <c r="B628" s="101"/>
      <c r="C628" s="101"/>
      <c r="D628" s="101"/>
      <c r="E628" s="111"/>
      <c r="F628" s="139"/>
      <c r="G628" s="151"/>
      <c r="H628" s="128"/>
      <c r="I628" s="129"/>
      <c r="J628" s="130"/>
      <c r="K628" s="105"/>
      <c r="L628" s="131"/>
      <c r="M628" s="172"/>
      <c r="O628" s="108"/>
      <c r="P628" s="108"/>
      <c r="Q628" s="108"/>
      <c r="S628" s="108"/>
      <c r="T628" s="108"/>
      <c r="V628" s="108"/>
      <c r="W628" s="108"/>
      <c r="AB628" s="138"/>
      <c r="AF628" s="108"/>
      <c r="AG628" s="108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</row>
    <row r="629" spans="1:96" s="106" customFormat="1" ht="15" customHeight="1" x14ac:dyDescent="0.25">
      <c r="A629" s="101"/>
      <c r="B629" s="101"/>
      <c r="C629" s="101"/>
      <c r="D629" s="101"/>
      <c r="E629" s="111"/>
      <c r="F629" s="139"/>
      <c r="G629" s="151"/>
      <c r="H629" s="128"/>
      <c r="I629" s="129"/>
      <c r="J629" s="130"/>
      <c r="K629" s="105"/>
      <c r="L629" s="131"/>
      <c r="M629" s="172"/>
      <c r="O629" s="108"/>
      <c r="P629" s="108"/>
      <c r="Q629" s="108"/>
      <c r="S629" s="108"/>
      <c r="T629" s="108"/>
      <c r="V629" s="108"/>
      <c r="W629" s="108"/>
      <c r="AB629" s="138"/>
      <c r="AF629" s="108"/>
      <c r="AG629" s="108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</row>
    <row r="630" spans="1:96" s="106" customFormat="1" ht="15" customHeight="1" x14ac:dyDescent="0.25">
      <c r="A630" s="101"/>
      <c r="B630" s="101"/>
      <c r="C630" s="101"/>
      <c r="D630" s="101"/>
      <c r="E630" s="111"/>
      <c r="F630" s="139"/>
      <c r="G630" s="151"/>
      <c r="H630" s="128"/>
      <c r="I630" s="129"/>
      <c r="J630" s="130"/>
      <c r="K630" s="105"/>
      <c r="L630" s="131"/>
      <c r="M630" s="172"/>
      <c r="O630" s="108"/>
      <c r="P630" s="108"/>
      <c r="Q630" s="108"/>
      <c r="S630" s="108"/>
      <c r="T630" s="108"/>
      <c r="V630" s="108"/>
      <c r="W630" s="108"/>
      <c r="AB630" s="138"/>
      <c r="AF630" s="108"/>
      <c r="AG630" s="108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</row>
    <row r="631" spans="1:96" s="106" customFormat="1" ht="15" customHeight="1" x14ac:dyDescent="0.25">
      <c r="A631" s="101"/>
      <c r="B631" s="101"/>
      <c r="C631" s="101"/>
      <c r="D631" s="101"/>
      <c r="E631" s="111"/>
      <c r="F631" s="139"/>
      <c r="G631" s="151"/>
      <c r="H631" s="128"/>
      <c r="I631" s="129"/>
      <c r="J631" s="130"/>
      <c r="K631" s="105"/>
      <c r="L631" s="131"/>
      <c r="M631" s="172"/>
      <c r="O631" s="108"/>
      <c r="P631" s="108"/>
      <c r="Q631" s="108"/>
      <c r="S631" s="108"/>
      <c r="T631" s="108"/>
      <c r="V631" s="108"/>
      <c r="W631" s="108"/>
      <c r="AB631" s="138"/>
      <c r="AF631" s="108"/>
      <c r="AG631" s="108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/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</row>
    <row r="632" spans="1:96" s="106" customFormat="1" ht="15" customHeight="1" x14ac:dyDescent="0.25">
      <c r="A632" s="101"/>
      <c r="B632" s="101"/>
      <c r="C632" s="101"/>
      <c r="D632" s="101"/>
      <c r="E632" s="111"/>
      <c r="F632" s="139"/>
      <c r="G632" s="151"/>
      <c r="H632" s="128"/>
      <c r="I632" s="129"/>
      <c r="J632" s="130"/>
      <c r="K632" s="105"/>
      <c r="L632" s="131"/>
      <c r="M632" s="172"/>
      <c r="O632" s="108"/>
      <c r="P632" s="108"/>
      <c r="Q632" s="108"/>
      <c r="S632" s="108"/>
      <c r="T632" s="108"/>
      <c r="V632" s="108"/>
      <c r="W632" s="108"/>
      <c r="AB632" s="138"/>
      <c r="AF632" s="108"/>
      <c r="AG632" s="108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</row>
    <row r="633" spans="1:96" s="106" customFormat="1" ht="15" customHeight="1" x14ac:dyDescent="0.25">
      <c r="A633" s="101"/>
      <c r="B633" s="101"/>
      <c r="C633" s="101"/>
      <c r="D633" s="101"/>
      <c r="E633" s="111"/>
      <c r="F633" s="139"/>
      <c r="G633" s="151"/>
      <c r="H633" s="128"/>
      <c r="I633" s="129"/>
      <c r="J633" s="130"/>
      <c r="K633" s="105"/>
      <c r="L633" s="131"/>
      <c r="M633" s="172"/>
      <c r="O633" s="108"/>
      <c r="P633" s="108"/>
      <c r="Q633" s="108"/>
      <c r="S633" s="108"/>
      <c r="T633" s="108"/>
      <c r="V633" s="108"/>
      <c r="W633" s="108"/>
      <c r="AB633" s="138"/>
      <c r="AF633" s="108"/>
      <c r="AG633" s="108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/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</row>
    <row r="634" spans="1:96" s="106" customFormat="1" ht="15" customHeight="1" x14ac:dyDescent="0.25">
      <c r="A634" s="101"/>
      <c r="B634" s="101"/>
      <c r="C634" s="101"/>
      <c r="D634" s="101"/>
      <c r="E634" s="111"/>
      <c r="F634" s="139"/>
      <c r="G634" s="151"/>
      <c r="H634" s="128"/>
      <c r="I634" s="129"/>
      <c r="J634" s="130"/>
      <c r="K634" s="105"/>
      <c r="L634" s="131"/>
      <c r="M634" s="172"/>
      <c r="O634" s="108"/>
      <c r="P634" s="108"/>
      <c r="Q634" s="108"/>
      <c r="S634" s="108"/>
      <c r="T634" s="108"/>
      <c r="V634" s="108"/>
      <c r="W634" s="108"/>
      <c r="AB634" s="138"/>
      <c r="AF634" s="108"/>
      <c r="AG634" s="108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</row>
    <row r="635" spans="1:96" s="106" customFormat="1" ht="15" customHeight="1" x14ac:dyDescent="0.25">
      <c r="A635" s="101"/>
      <c r="B635" s="101"/>
      <c r="C635" s="101"/>
      <c r="D635" s="101"/>
      <c r="E635" s="111"/>
      <c r="F635" s="139"/>
      <c r="G635" s="151"/>
      <c r="H635" s="128"/>
      <c r="I635" s="129"/>
      <c r="J635" s="130"/>
      <c r="K635" s="105"/>
      <c r="L635" s="131"/>
      <c r="M635" s="172"/>
      <c r="O635" s="108"/>
      <c r="P635" s="108"/>
      <c r="Q635" s="108"/>
      <c r="S635" s="108"/>
      <c r="T635" s="108"/>
      <c r="V635" s="108"/>
      <c r="W635" s="108"/>
      <c r="AB635" s="138"/>
      <c r="AF635" s="108"/>
      <c r="AG635" s="108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</row>
    <row r="636" spans="1:96" s="106" customFormat="1" ht="15" customHeight="1" x14ac:dyDescent="0.25">
      <c r="A636" s="101"/>
      <c r="B636" s="101"/>
      <c r="C636" s="101"/>
      <c r="D636" s="101"/>
      <c r="E636" s="111"/>
      <c r="F636" s="139"/>
      <c r="G636" s="151"/>
      <c r="H636" s="128"/>
      <c r="I636" s="129"/>
      <c r="J636" s="130"/>
      <c r="K636" s="105"/>
      <c r="L636" s="131"/>
      <c r="M636" s="172"/>
      <c r="O636" s="108"/>
      <c r="P636" s="108"/>
      <c r="Q636" s="108"/>
      <c r="S636" s="108"/>
      <c r="T636" s="108"/>
      <c r="V636" s="108"/>
      <c r="W636" s="108"/>
      <c r="AB636" s="138"/>
      <c r="AF636" s="108"/>
      <c r="AG636" s="108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</row>
    <row r="637" spans="1:96" s="106" customFormat="1" ht="15" customHeight="1" x14ac:dyDescent="0.25">
      <c r="A637" s="101"/>
      <c r="B637" s="101"/>
      <c r="C637" s="101"/>
      <c r="D637" s="101"/>
      <c r="E637" s="111"/>
      <c r="F637" s="139"/>
      <c r="G637" s="151"/>
      <c r="H637" s="128"/>
      <c r="I637" s="129"/>
      <c r="J637" s="130"/>
      <c r="K637" s="105"/>
      <c r="L637" s="131"/>
      <c r="M637" s="172"/>
      <c r="O637" s="108"/>
      <c r="P637" s="108"/>
      <c r="Q637" s="108"/>
      <c r="S637" s="108"/>
      <c r="T637" s="108"/>
      <c r="V637" s="108"/>
      <c r="W637" s="108"/>
      <c r="AB637" s="138"/>
      <c r="AF637" s="108"/>
      <c r="AG637" s="108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</row>
    <row r="638" spans="1:96" s="106" customFormat="1" ht="15" customHeight="1" x14ac:dyDescent="0.25">
      <c r="A638" s="101"/>
      <c r="B638" s="101"/>
      <c r="C638" s="101"/>
      <c r="D638" s="101"/>
      <c r="E638" s="111"/>
      <c r="F638" s="139"/>
      <c r="G638" s="151"/>
      <c r="H638" s="128"/>
      <c r="I638" s="129"/>
      <c r="J638" s="130"/>
      <c r="K638" s="105"/>
      <c r="L638" s="131"/>
      <c r="M638" s="172"/>
      <c r="O638" s="108"/>
      <c r="P638" s="108"/>
      <c r="Q638" s="108"/>
      <c r="S638" s="108"/>
      <c r="T638" s="108"/>
      <c r="V638" s="108"/>
      <c r="W638" s="108"/>
      <c r="AB638" s="138"/>
      <c r="AF638" s="108"/>
      <c r="AG638" s="108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</row>
    <row r="639" spans="1:96" s="106" customFormat="1" ht="15" customHeight="1" x14ac:dyDescent="0.25">
      <c r="A639" s="101"/>
      <c r="B639" s="101"/>
      <c r="C639" s="101"/>
      <c r="D639" s="101"/>
      <c r="E639" s="111"/>
      <c r="F639" s="139"/>
      <c r="G639" s="151"/>
      <c r="H639" s="128"/>
      <c r="I639" s="129"/>
      <c r="J639" s="130"/>
      <c r="K639" s="105"/>
      <c r="L639" s="131"/>
      <c r="M639" s="172"/>
      <c r="O639" s="108"/>
      <c r="P639" s="108"/>
      <c r="Q639" s="108"/>
      <c r="S639" s="108"/>
      <c r="T639" s="108"/>
      <c r="V639" s="108"/>
      <c r="W639" s="108"/>
      <c r="AB639" s="138"/>
      <c r="AF639" s="108"/>
      <c r="AG639" s="108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</row>
    <row r="640" spans="1:96" s="106" customFormat="1" ht="15" customHeight="1" x14ac:dyDescent="0.25">
      <c r="A640" s="101"/>
      <c r="B640" s="101"/>
      <c r="C640" s="101"/>
      <c r="D640" s="101"/>
      <c r="E640" s="111"/>
      <c r="F640" s="139"/>
      <c r="G640" s="151"/>
      <c r="H640" s="128"/>
      <c r="I640" s="129"/>
      <c r="J640" s="130"/>
      <c r="K640" s="105"/>
      <c r="L640" s="131"/>
      <c r="M640" s="172"/>
      <c r="O640" s="108"/>
      <c r="P640" s="108"/>
      <c r="Q640" s="108"/>
      <c r="S640" s="108"/>
      <c r="T640" s="108"/>
      <c r="V640" s="108"/>
      <c r="W640" s="108"/>
      <c r="AB640" s="138"/>
      <c r="AF640" s="108"/>
      <c r="AG640" s="108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</row>
    <row r="641" spans="1:96" s="106" customFormat="1" ht="15" customHeight="1" x14ac:dyDescent="0.25">
      <c r="A641" s="101"/>
      <c r="B641" s="101"/>
      <c r="C641" s="101"/>
      <c r="D641" s="101"/>
      <c r="E641" s="111"/>
      <c r="F641" s="139"/>
      <c r="G641" s="151"/>
      <c r="H641" s="128"/>
      <c r="I641" s="129"/>
      <c r="J641" s="130"/>
      <c r="K641" s="105"/>
      <c r="L641" s="131"/>
      <c r="M641" s="172"/>
      <c r="O641" s="108"/>
      <c r="P641" s="108"/>
      <c r="Q641" s="108"/>
      <c r="S641" s="108"/>
      <c r="T641" s="108"/>
      <c r="V641" s="108"/>
      <c r="W641" s="108"/>
      <c r="AB641" s="138"/>
      <c r="AF641" s="108"/>
      <c r="AG641" s="108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</row>
    <row r="642" spans="1:96" s="106" customFormat="1" ht="15" customHeight="1" x14ac:dyDescent="0.25">
      <c r="A642" s="101"/>
      <c r="B642" s="101"/>
      <c r="C642" s="101"/>
      <c r="D642" s="101"/>
      <c r="E642" s="111"/>
      <c r="F642" s="139"/>
      <c r="G642" s="151"/>
      <c r="H642" s="128"/>
      <c r="I642" s="129"/>
      <c r="J642" s="130"/>
      <c r="K642" s="105"/>
      <c r="L642" s="131"/>
      <c r="M642" s="172"/>
      <c r="O642" s="108"/>
      <c r="P642" s="108"/>
      <c r="Q642" s="108"/>
      <c r="S642" s="108"/>
      <c r="T642" s="108"/>
      <c r="V642" s="108"/>
      <c r="W642" s="108"/>
      <c r="AB642" s="138"/>
      <c r="AF642" s="108"/>
      <c r="AG642" s="108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</row>
    <row r="643" spans="1:96" s="106" customFormat="1" ht="15" customHeight="1" x14ac:dyDescent="0.25">
      <c r="A643" s="101"/>
      <c r="B643" s="101"/>
      <c r="C643" s="101"/>
      <c r="D643" s="101"/>
      <c r="E643" s="111"/>
      <c r="F643" s="139"/>
      <c r="G643" s="151"/>
      <c r="H643" s="128"/>
      <c r="I643" s="129"/>
      <c r="J643" s="130"/>
      <c r="K643" s="105"/>
      <c r="L643" s="131"/>
      <c r="M643" s="172"/>
      <c r="O643" s="108"/>
      <c r="P643" s="108"/>
      <c r="Q643" s="108"/>
      <c r="S643" s="108"/>
      <c r="T643" s="108"/>
      <c r="V643" s="108"/>
      <c r="W643" s="108"/>
      <c r="AB643" s="138"/>
      <c r="AF643" s="108"/>
      <c r="AG643" s="108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</row>
    <row r="644" spans="1:96" s="106" customFormat="1" ht="15" customHeight="1" x14ac:dyDescent="0.25">
      <c r="A644" s="101"/>
      <c r="B644" s="101"/>
      <c r="C644" s="101"/>
      <c r="D644" s="101"/>
      <c r="E644" s="111"/>
      <c r="F644" s="139"/>
      <c r="G644" s="151"/>
      <c r="H644" s="128"/>
      <c r="I644" s="129"/>
      <c r="J644" s="130"/>
      <c r="K644" s="105"/>
      <c r="L644" s="131"/>
      <c r="M644" s="172"/>
      <c r="O644" s="108"/>
      <c r="P644" s="108"/>
      <c r="Q644" s="108"/>
      <c r="S644" s="108"/>
      <c r="T644" s="108"/>
      <c r="V644" s="108"/>
      <c r="W644" s="108"/>
      <c r="AB644" s="138"/>
      <c r="AF644" s="108"/>
      <c r="AG644" s="108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</row>
    <row r="645" spans="1:96" s="106" customFormat="1" ht="15" customHeight="1" x14ac:dyDescent="0.25">
      <c r="A645" s="101"/>
      <c r="B645" s="101"/>
      <c r="C645" s="101"/>
      <c r="D645" s="101"/>
      <c r="E645" s="111"/>
      <c r="F645" s="139"/>
      <c r="G645" s="151"/>
      <c r="H645" s="128"/>
      <c r="I645" s="129"/>
      <c r="J645" s="130"/>
      <c r="K645" s="105"/>
      <c r="L645" s="131"/>
      <c r="M645" s="172"/>
      <c r="O645" s="108"/>
      <c r="P645" s="108"/>
      <c r="Q645" s="108"/>
      <c r="S645" s="108"/>
      <c r="T645" s="108"/>
      <c r="V645" s="108"/>
      <c r="W645" s="108"/>
      <c r="AB645" s="138"/>
      <c r="AF645" s="108"/>
      <c r="AG645" s="108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</row>
    <row r="646" spans="1:96" s="106" customFormat="1" ht="15" customHeight="1" x14ac:dyDescent="0.25">
      <c r="A646" s="101"/>
      <c r="B646" s="101"/>
      <c r="C646" s="101"/>
      <c r="D646" s="101"/>
      <c r="E646" s="111"/>
      <c r="F646" s="139"/>
      <c r="G646" s="151"/>
      <c r="H646" s="128"/>
      <c r="I646" s="129"/>
      <c r="J646" s="130"/>
      <c r="K646" s="105"/>
      <c r="L646" s="131"/>
      <c r="M646" s="172"/>
      <c r="O646" s="108"/>
      <c r="P646" s="108"/>
      <c r="Q646" s="108"/>
      <c r="S646" s="108"/>
      <c r="T646" s="108"/>
      <c r="V646" s="108"/>
      <c r="W646" s="108"/>
      <c r="AB646" s="138"/>
      <c r="AF646" s="108"/>
      <c r="AG646" s="108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</row>
    <row r="647" spans="1:96" s="106" customFormat="1" ht="15" customHeight="1" x14ac:dyDescent="0.25">
      <c r="A647" s="101"/>
      <c r="B647" s="101"/>
      <c r="C647" s="101"/>
      <c r="D647" s="101"/>
      <c r="E647" s="111"/>
      <c r="F647" s="139"/>
      <c r="G647" s="151"/>
      <c r="H647" s="128"/>
      <c r="I647" s="129"/>
      <c r="J647" s="130"/>
      <c r="K647" s="105"/>
      <c r="L647" s="131"/>
      <c r="M647" s="172"/>
      <c r="O647" s="108"/>
      <c r="P647" s="108"/>
      <c r="Q647" s="108"/>
      <c r="S647" s="108"/>
      <c r="T647" s="108"/>
      <c r="V647" s="108"/>
      <c r="W647" s="108"/>
      <c r="AB647" s="138"/>
      <c r="AF647" s="108"/>
      <c r="AG647" s="108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</row>
    <row r="648" spans="1:96" s="106" customFormat="1" ht="15" customHeight="1" x14ac:dyDescent="0.25">
      <c r="A648" s="101"/>
      <c r="B648" s="101"/>
      <c r="C648" s="101"/>
      <c r="D648" s="101"/>
      <c r="E648" s="111"/>
      <c r="F648" s="139"/>
      <c r="G648" s="151"/>
      <c r="H648" s="128"/>
      <c r="I648" s="129"/>
      <c r="J648" s="130"/>
      <c r="K648" s="105"/>
      <c r="L648" s="131"/>
      <c r="M648" s="172"/>
      <c r="O648" s="108"/>
      <c r="P648" s="108"/>
      <c r="Q648" s="108"/>
      <c r="S648" s="108"/>
      <c r="T648" s="108"/>
      <c r="V648" s="108"/>
      <c r="W648" s="108"/>
      <c r="AB648" s="138"/>
      <c r="AF648" s="108"/>
      <c r="AG648" s="108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</row>
    <row r="649" spans="1:96" s="106" customFormat="1" ht="15" customHeight="1" x14ac:dyDescent="0.25">
      <c r="A649" s="101"/>
      <c r="B649" s="101"/>
      <c r="C649" s="101"/>
      <c r="D649" s="101"/>
      <c r="E649" s="111"/>
      <c r="F649" s="139"/>
      <c r="G649" s="151"/>
      <c r="H649" s="128"/>
      <c r="I649" s="129"/>
      <c r="J649" s="130"/>
      <c r="K649" s="105"/>
      <c r="L649" s="131"/>
      <c r="M649" s="172"/>
      <c r="O649" s="108"/>
      <c r="P649" s="108"/>
      <c r="Q649" s="108"/>
      <c r="S649" s="108"/>
      <c r="T649" s="108"/>
      <c r="V649" s="108"/>
      <c r="W649" s="108"/>
      <c r="AB649" s="138"/>
      <c r="AF649" s="108"/>
      <c r="AG649" s="108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</row>
    <row r="650" spans="1:96" s="106" customFormat="1" ht="15" customHeight="1" x14ac:dyDescent="0.25">
      <c r="A650" s="101"/>
      <c r="B650" s="101"/>
      <c r="C650" s="101"/>
      <c r="D650" s="101"/>
      <c r="E650" s="111"/>
      <c r="F650" s="139"/>
      <c r="G650" s="151"/>
      <c r="H650" s="128"/>
      <c r="I650" s="129"/>
      <c r="J650" s="130"/>
      <c r="K650" s="105"/>
      <c r="L650" s="131"/>
      <c r="M650" s="172"/>
      <c r="O650" s="108"/>
      <c r="P650" s="108"/>
      <c r="Q650" s="108"/>
      <c r="S650" s="108"/>
      <c r="T650" s="108"/>
      <c r="V650" s="108"/>
      <c r="W650" s="108"/>
      <c r="AB650" s="138"/>
      <c r="AF650" s="108"/>
      <c r="AG650" s="108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</row>
    <row r="651" spans="1:96" s="106" customFormat="1" ht="15" customHeight="1" x14ac:dyDescent="0.25">
      <c r="A651" s="101"/>
      <c r="B651" s="101"/>
      <c r="C651" s="101"/>
      <c r="D651" s="101"/>
      <c r="E651" s="111"/>
      <c r="F651" s="139"/>
      <c r="G651" s="151"/>
      <c r="H651" s="128"/>
      <c r="I651" s="129"/>
      <c r="J651" s="130"/>
      <c r="K651" s="105"/>
      <c r="L651" s="131"/>
      <c r="M651" s="172"/>
      <c r="O651" s="108"/>
      <c r="P651" s="108"/>
      <c r="Q651" s="108"/>
      <c r="S651" s="108"/>
      <c r="T651" s="108"/>
      <c r="V651" s="108"/>
      <c r="W651" s="108"/>
      <c r="AB651" s="138"/>
      <c r="AF651" s="108"/>
      <c r="AG651" s="108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</row>
    <row r="652" spans="1:96" s="106" customFormat="1" ht="15" customHeight="1" x14ac:dyDescent="0.25">
      <c r="A652" s="101"/>
      <c r="B652" s="101"/>
      <c r="C652" s="101"/>
      <c r="D652" s="101"/>
      <c r="E652" s="111"/>
      <c r="F652" s="139"/>
      <c r="G652" s="151"/>
      <c r="H652" s="128"/>
      <c r="I652" s="129"/>
      <c r="J652" s="130"/>
      <c r="K652" s="105"/>
      <c r="L652" s="131"/>
      <c r="M652" s="172"/>
      <c r="O652" s="108"/>
      <c r="P652" s="108"/>
      <c r="Q652" s="108"/>
      <c r="S652" s="108"/>
      <c r="T652" s="108"/>
      <c r="V652" s="108"/>
      <c r="W652" s="108"/>
      <c r="AB652" s="138"/>
      <c r="AF652" s="108"/>
      <c r="AG652" s="108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</row>
    <row r="653" spans="1:96" s="106" customFormat="1" ht="15" customHeight="1" x14ac:dyDescent="0.25">
      <c r="A653" s="101"/>
      <c r="B653" s="101"/>
      <c r="C653" s="101"/>
      <c r="D653" s="101"/>
      <c r="E653" s="111"/>
      <c r="F653" s="139"/>
      <c r="G653" s="151"/>
      <c r="H653" s="128"/>
      <c r="I653" s="129"/>
      <c r="J653" s="130"/>
      <c r="K653" s="105"/>
      <c r="L653" s="131"/>
      <c r="M653" s="172"/>
      <c r="O653" s="108"/>
      <c r="P653" s="108"/>
      <c r="Q653" s="108"/>
      <c r="S653" s="108"/>
      <c r="T653" s="108"/>
      <c r="V653" s="108"/>
      <c r="W653" s="108"/>
      <c r="AB653" s="138"/>
      <c r="AF653" s="108"/>
      <c r="AG653" s="108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</row>
    <row r="654" spans="1:96" s="106" customFormat="1" ht="15" customHeight="1" x14ac:dyDescent="0.25">
      <c r="A654" s="101"/>
      <c r="B654" s="101"/>
      <c r="C654" s="101"/>
      <c r="D654" s="101"/>
      <c r="E654" s="111"/>
      <c r="F654" s="139"/>
      <c r="G654" s="151"/>
      <c r="H654" s="128"/>
      <c r="I654" s="129"/>
      <c r="J654" s="130"/>
      <c r="K654" s="105"/>
      <c r="L654" s="131"/>
      <c r="M654" s="172"/>
      <c r="O654" s="108"/>
      <c r="P654" s="108"/>
      <c r="Q654" s="108"/>
      <c r="S654" s="108"/>
      <c r="T654" s="108"/>
      <c r="V654" s="108"/>
      <c r="W654" s="108"/>
      <c r="AB654" s="138"/>
      <c r="AF654" s="108"/>
      <c r="AG654" s="108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/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</row>
    <row r="655" spans="1:96" s="106" customFormat="1" ht="15" customHeight="1" x14ac:dyDescent="0.25">
      <c r="A655" s="101"/>
      <c r="B655" s="101"/>
      <c r="C655" s="101"/>
      <c r="D655" s="101"/>
      <c r="E655" s="111"/>
      <c r="F655" s="139"/>
      <c r="G655" s="151"/>
      <c r="H655" s="128"/>
      <c r="I655" s="129"/>
      <c r="J655" s="130"/>
      <c r="K655" s="105"/>
      <c r="L655" s="131"/>
      <c r="M655" s="172"/>
      <c r="O655" s="108"/>
      <c r="P655" s="108"/>
      <c r="Q655" s="108"/>
      <c r="S655" s="108"/>
      <c r="T655" s="108"/>
      <c r="V655" s="108"/>
      <c r="W655" s="108"/>
      <c r="AB655" s="138"/>
      <c r="AF655" s="108"/>
      <c r="AG655" s="108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</row>
    <row r="656" spans="1:96" s="106" customFormat="1" ht="15" customHeight="1" x14ac:dyDescent="0.25">
      <c r="A656" s="101"/>
      <c r="B656" s="101"/>
      <c r="C656" s="101"/>
      <c r="D656" s="101"/>
      <c r="E656" s="111"/>
      <c r="F656" s="139"/>
      <c r="G656" s="151"/>
      <c r="H656" s="128"/>
      <c r="I656" s="129"/>
      <c r="J656" s="130"/>
      <c r="K656" s="105"/>
      <c r="L656" s="131"/>
      <c r="M656" s="172"/>
      <c r="O656" s="108"/>
      <c r="P656" s="108"/>
      <c r="Q656" s="108"/>
      <c r="S656" s="108"/>
      <c r="T656" s="108"/>
      <c r="V656" s="108"/>
      <c r="W656" s="108"/>
      <c r="AB656" s="138"/>
      <c r="AF656" s="108"/>
      <c r="AG656" s="108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</row>
    <row r="657" spans="1:96" s="106" customFormat="1" ht="15" customHeight="1" x14ac:dyDescent="0.25">
      <c r="A657" s="101"/>
      <c r="B657" s="101"/>
      <c r="C657" s="101"/>
      <c r="D657" s="101"/>
      <c r="E657" s="111"/>
      <c r="F657" s="139"/>
      <c r="G657" s="151"/>
      <c r="H657" s="128"/>
      <c r="I657" s="129"/>
      <c r="J657" s="130"/>
      <c r="K657" s="105"/>
      <c r="L657" s="131"/>
      <c r="M657" s="172"/>
      <c r="O657" s="108"/>
      <c r="P657" s="108"/>
      <c r="Q657" s="108"/>
      <c r="S657" s="108"/>
      <c r="T657" s="108"/>
      <c r="V657" s="108"/>
      <c r="W657" s="108"/>
      <c r="AB657" s="138"/>
      <c r="AF657" s="108"/>
      <c r="AG657" s="108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</row>
    <row r="658" spans="1:96" s="106" customFormat="1" ht="15" customHeight="1" x14ac:dyDescent="0.25">
      <c r="A658" s="101"/>
      <c r="B658" s="101"/>
      <c r="C658" s="101"/>
      <c r="D658" s="101"/>
      <c r="E658" s="111"/>
      <c r="F658" s="139"/>
      <c r="G658" s="151"/>
      <c r="H658" s="128"/>
      <c r="I658" s="129"/>
      <c r="J658" s="130"/>
      <c r="K658" s="105"/>
      <c r="L658" s="131"/>
      <c r="M658" s="172"/>
      <c r="O658" s="108"/>
      <c r="P658" s="108"/>
      <c r="Q658" s="108"/>
      <c r="S658" s="108"/>
      <c r="T658" s="108"/>
      <c r="V658" s="108"/>
      <c r="W658" s="108"/>
      <c r="AB658" s="138"/>
      <c r="AF658" s="108"/>
      <c r="AG658" s="108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  <c r="BW658" s="111"/>
      <c r="BX658" s="111"/>
      <c r="BY658" s="111"/>
      <c r="BZ658" s="111"/>
      <c r="CA658" s="111"/>
      <c r="CB658" s="111"/>
      <c r="CC658" s="111"/>
      <c r="CD658" s="111"/>
      <c r="CE658" s="111"/>
      <c r="CF658" s="111"/>
      <c r="CG658" s="111"/>
      <c r="CH658" s="111"/>
      <c r="CI658" s="111"/>
      <c r="CJ658" s="111"/>
      <c r="CK658" s="111"/>
      <c r="CL658" s="111"/>
      <c r="CM658" s="111"/>
      <c r="CN658" s="111"/>
      <c r="CO658" s="111"/>
      <c r="CP658" s="111"/>
      <c r="CQ658" s="111"/>
      <c r="CR658" s="111"/>
    </row>
    <row r="659" spans="1:96" s="106" customFormat="1" ht="15" customHeight="1" x14ac:dyDescent="0.25">
      <c r="A659" s="101"/>
      <c r="B659" s="101"/>
      <c r="C659" s="101"/>
      <c r="D659" s="101"/>
      <c r="E659" s="111"/>
      <c r="F659" s="139"/>
      <c r="G659" s="151"/>
      <c r="H659" s="128"/>
      <c r="I659" s="129"/>
      <c r="J659" s="130"/>
      <c r="K659" s="105"/>
      <c r="L659" s="131"/>
      <c r="M659" s="172"/>
      <c r="O659" s="108"/>
      <c r="P659" s="108"/>
      <c r="Q659" s="108"/>
      <c r="S659" s="108"/>
      <c r="T659" s="108"/>
      <c r="V659" s="108"/>
      <c r="W659" s="108"/>
      <c r="AB659" s="138"/>
      <c r="AF659" s="108"/>
      <c r="AG659" s="108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  <c r="BW659" s="111"/>
      <c r="BX659" s="111"/>
      <c r="BY659" s="111"/>
      <c r="BZ659" s="111"/>
      <c r="CA659" s="111"/>
      <c r="CB659" s="111"/>
      <c r="CC659" s="111"/>
      <c r="CD659" s="111"/>
      <c r="CE659" s="111"/>
      <c r="CF659" s="111"/>
      <c r="CG659" s="111"/>
      <c r="CH659" s="111"/>
      <c r="CI659" s="111"/>
      <c r="CJ659" s="111"/>
      <c r="CK659" s="111"/>
      <c r="CL659" s="111"/>
      <c r="CM659" s="111"/>
      <c r="CN659" s="111"/>
      <c r="CO659" s="111"/>
      <c r="CP659" s="111"/>
      <c r="CQ659" s="111"/>
      <c r="CR659" s="111"/>
    </row>
    <row r="660" spans="1:96" s="106" customFormat="1" ht="15" customHeight="1" x14ac:dyDescent="0.25">
      <c r="A660" s="101"/>
      <c r="B660" s="101"/>
      <c r="C660" s="101"/>
      <c r="D660" s="101"/>
      <c r="E660" s="111"/>
      <c r="F660" s="139"/>
      <c r="G660" s="151"/>
      <c r="H660" s="128"/>
      <c r="I660" s="129"/>
      <c r="J660" s="130"/>
      <c r="K660" s="105"/>
      <c r="L660" s="131"/>
      <c r="M660" s="172"/>
      <c r="O660" s="108"/>
      <c r="P660" s="108"/>
      <c r="Q660" s="108"/>
      <c r="S660" s="108"/>
      <c r="T660" s="108"/>
      <c r="V660" s="108"/>
      <c r="W660" s="108"/>
      <c r="AB660" s="138"/>
      <c r="AF660" s="108"/>
      <c r="AG660" s="108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  <c r="BW660" s="111"/>
      <c r="BX660" s="111"/>
      <c r="BY660" s="111"/>
      <c r="BZ660" s="111"/>
      <c r="CA660" s="111"/>
      <c r="CB660" s="111"/>
      <c r="CC660" s="111"/>
      <c r="CD660" s="111"/>
      <c r="CE660" s="111"/>
      <c r="CF660" s="111"/>
      <c r="CG660" s="111"/>
      <c r="CH660" s="111"/>
      <c r="CI660" s="111"/>
      <c r="CJ660" s="111"/>
      <c r="CK660" s="111"/>
      <c r="CL660" s="111"/>
      <c r="CM660" s="111"/>
      <c r="CN660" s="111"/>
      <c r="CO660" s="111"/>
      <c r="CP660" s="111"/>
      <c r="CQ660" s="111"/>
      <c r="CR660" s="111"/>
    </row>
    <row r="661" spans="1:96" s="106" customFormat="1" ht="15" customHeight="1" x14ac:dyDescent="0.25">
      <c r="A661" s="101"/>
      <c r="B661" s="101"/>
      <c r="C661" s="101"/>
      <c r="D661" s="101"/>
      <c r="E661" s="111"/>
      <c r="F661" s="139"/>
      <c r="G661" s="151"/>
      <c r="H661" s="128"/>
      <c r="I661" s="129"/>
      <c r="J661" s="130"/>
      <c r="K661" s="105"/>
      <c r="L661" s="131"/>
      <c r="M661" s="172"/>
      <c r="O661" s="108"/>
      <c r="P661" s="108"/>
      <c r="Q661" s="108"/>
      <c r="S661" s="108"/>
      <c r="T661" s="108"/>
      <c r="V661" s="108"/>
      <c r="W661" s="108"/>
      <c r="AB661" s="138"/>
      <c r="AF661" s="108"/>
      <c r="AG661" s="108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  <c r="BW661" s="111"/>
      <c r="BX661" s="111"/>
      <c r="BY661" s="111"/>
      <c r="BZ661" s="111"/>
      <c r="CA661" s="111"/>
      <c r="CB661" s="111"/>
      <c r="CC661" s="111"/>
      <c r="CD661" s="111"/>
      <c r="CE661" s="111"/>
      <c r="CF661" s="111"/>
      <c r="CG661" s="111"/>
      <c r="CH661" s="111"/>
      <c r="CI661" s="111"/>
      <c r="CJ661" s="111"/>
      <c r="CK661" s="111"/>
      <c r="CL661" s="111"/>
      <c r="CM661" s="111"/>
      <c r="CN661" s="111"/>
      <c r="CO661" s="111"/>
      <c r="CP661" s="111"/>
      <c r="CQ661" s="111"/>
      <c r="CR661" s="111"/>
    </row>
    <row r="662" spans="1:96" s="106" customFormat="1" ht="15" customHeight="1" x14ac:dyDescent="0.25">
      <c r="A662" s="101"/>
      <c r="B662" s="101"/>
      <c r="C662" s="101"/>
      <c r="D662" s="101"/>
      <c r="E662" s="111"/>
      <c r="F662" s="139"/>
      <c r="G662" s="151"/>
      <c r="H662" s="128"/>
      <c r="I662" s="129"/>
      <c r="J662" s="130"/>
      <c r="K662" s="105"/>
      <c r="L662" s="131"/>
      <c r="M662" s="172"/>
      <c r="O662" s="108"/>
      <c r="P662" s="108"/>
      <c r="Q662" s="108"/>
      <c r="S662" s="108"/>
      <c r="T662" s="108"/>
      <c r="V662" s="108"/>
      <c r="W662" s="108"/>
      <c r="AB662" s="138"/>
      <c r="AF662" s="108"/>
      <c r="AG662" s="108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/>
      <c r="BO662" s="111"/>
      <c r="BP662" s="111"/>
      <c r="BQ662" s="111"/>
      <c r="BR662" s="111"/>
      <c r="BS662" s="111"/>
      <c r="BT662" s="111"/>
      <c r="BU662" s="111"/>
      <c r="BV662" s="111"/>
      <c r="BW662" s="111"/>
      <c r="BX662" s="111"/>
      <c r="BY662" s="111"/>
      <c r="BZ662" s="111"/>
      <c r="CA662" s="111"/>
      <c r="CB662" s="111"/>
      <c r="CC662" s="111"/>
      <c r="CD662" s="111"/>
      <c r="CE662" s="111"/>
      <c r="CF662" s="111"/>
      <c r="CG662" s="111"/>
      <c r="CH662" s="111"/>
      <c r="CI662" s="111"/>
      <c r="CJ662" s="111"/>
      <c r="CK662" s="111"/>
      <c r="CL662" s="111"/>
      <c r="CM662" s="111"/>
      <c r="CN662" s="111"/>
      <c r="CO662" s="111"/>
      <c r="CP662" s="111"/>
      <c r="CQ662" s="111"/>
      <c r="CR662" s="111"/>
    </row>
    <row r="663" spans="1:96" s="106" customFormat="1" ht="15" customHeight="1" x14ac:dyDescent="0.25">
      <c r="A663" s="101"/>
      <c r="B663" s="101"/>
      <c r="C663" s="101"/>
      <c r="D663" s="101"/>
      <c r="E663" s="111"/>
      <c r="F663" s="139"/>
      <c r="G663" s="151"/>
      <c r="H663" s="128"/>
      <c r="I663" s="129"/>
      <c r="J663" s="130"/>
      <c r="K663" s="105"/>
      <c r="L663" s="131"/>
      <c r="M663" s="172"/>
      <c r="O663" s="108"/>
      <c r="P663" s="108"/>
      <c r="Q663" s="108"/>
      <c r="S663" s="108"/>
      <c r="T663" s="108"/>
      <c r="V663" s="108"/>
      <c r="W663" s="108"/>
      <c r="AB663" s="138"/>
      <c r="AF663" s="108"/>
      <c r="AG663" s="108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  <c r="BW663" s="111"/>
      <c r="BX663" s="111"/>
      <c r="BY663" s="111"/>
      <c r="BZ663" s="111"/>
      <c r="CA663" s="111"/>
      <c r="CB663" s="111"/>
      <c r="CC663" s="111"/>
      <c r="CD663" s="111"/>
      <c r="CE663" s="111"/>
      <c r="CF663" s="111"/>
      <c r="CG663" s="111"/>
      <c r="CH663" s="111"/>
      <c r="CI663" s="111"/>
      <c r="CJ663" s="111"/>
      <c r="CK663" s="111"/>
      <c r="CL663" s="111"/>
      <c r="CM663" s="111"/>
      <c r="CN663" s="111"/>
      <c r="CO663" s="111"/>
      <c r="CP663" s="111"/>
      <c r="CQ663" s="111"/>
      <c r="CR663" s="111"/>
    </row>
    <row r="664" spans="1:96" s="106" customFormat="1" ht="15" customHeight="1" x14ac:dyDescent="0.25">
      <c r="A664" s="101"/>
      <c r="B664" s="101"/>
      <c r="C664" s="101"/>
      <c r="D664" s="101"/>
      <c r="E664" s="111"/>
      <c r="F664" s="139"/>
      <c r="G664" s="151"/>
      <c r="H664" s="128"/>
      <c r="I664" s="129"/>
      <c r="J664" s="130"/>
      <c r="K664" s="105"/>
      <c r="L664" s="131"/>
      <c r="M664" s="172"/>
      <c r="O664" s="108"/>
      <c r="P664" s="108"/>
      <c r="Q664" s="108"/>
      <c r="S664" s="108"/>
      <c r="T664" s="108"/>
      <c r="V664" s="108"/>
      <c r="W664" s="108"/>
      <c r="AB664" s="138"/>
      <c r="AF664" s="108"/>
      <c r="AG664" s="108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  <c r="BW664" s="111"/>
      <c r="BX664" s="111"/>
      <c r="BY664" s="111"/>
      <c r="BZ664" s="111"/>
      <c r="CA664" s="111"/>
      <c r="CB664" s="111"/>
      <c r="CC664" s="111"/>
      <c r="CD664" s="111"/>
      <c r="CE664" s="111"/>
      <c r="CF664" s="111"/>
      <c r="CG664" s="111"/>
      <c r="CH664" s="111"/>
      <c r="CI664" s="111"/>
      <c r="CJ664" s="111"/>
      <c r="CK664" s="111"/>
      <c r="CL664" s="111"/>
      <c r="CM664" s="111"/>
      <c r="CN664" s="111"/>
      <c r="CO664" s="111"/>
      <c r="CP664" s="111"/>
      <c r="CQ664" s="111"/>
      <c r="CR664" s="111"/>
    </row>
    <row r="665" spans="1:96" s="106" customFormat="1" ht="15" customHeight="1" x14ac:dyDescent="0.25">
      <c r="A665" s="101"/>
      <c r="B665" s="101"/>
      <c r="C665" s="101"/>
      <c r="D665" s="101"/>
      <c r="E665" s="111"/>
      <c r="F665" s="139"/>
      <c r="G665" s="151"/>
      <c r="H665" s="128"/>
      <c r="I665" s="129"/>
      <c r="J665" s="130"/>
      <c r="K665" s="105"/>
      <c r="L665" s="131"/>
      <c r="M665" s="172"/>
      <c r="O665" s="108"/>
      <c r="P665" s="108"/>
      <c r="Q665" s="108"/>
      <c r="S665" s="108"/>
      <c r="T665" s="108"/>
      <c r="V665" s="108"/>
      <c r="W665" s="108"/>
      <c r="AB665" s="138"/>
      <c r="AF665" s="108"/>
      <c r="AG665" s="108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  <c r="BW665" s="111"/>
      <c r="BX665" s="111"/>
      <c r="BY665" s="111"/>
      <c r="BZ665" s="111"/>
      <c r="CA665" s="111"/>
      <c r="CB665" s="111"/>
      <c r="CC665" s="111"/>
      <c r="CD665" s="111"/>
      <c r="CE665" s="111"/>
      <c r="CF665" s="111"/>
      <c r="CG665" s="111"/>
      <c r="CH665" s="111"/>
      <c r="CI665" s="111"/>
      <c r="CJ665" s="111"/>
      <c r="CK665" s="111"/>
      <c r="CL665" s="111"/>
      <c r="CM665" s="111"/>
      <c r="CN665" s="111"/>
      <c r="CO665" s="111"/>
      <c r="CP665" s="111"/>
      <c r="CQ665" s="111"/>
      <c r="CR665" s="111"/>
    </row>
    <row r="666" spans="1:96" s="106" customFormat="1" ht="15" customHeight="1" x14ac:dyDescent="0.25">
      <c r="A666" s="101"/>
      <c r="B666" s="101"/>
      <c r="C666" s="101"/>
      <c r="D666" s="101"/>
      <c r="E666" s="111"/>
      <c r="F666" s="139"/>
      <c r="G666" s="151"/>
      <c r="H666" s="128"/>
      <c r="I666" s="129"/>
      <c r="J666" s="130"/>
      <c r="K666" s="105"/>
      <c r="L666" s="131"/>
      <c r="M666" s="172"/>
      <c r="O666" s="108"/>
      <c r="P666" s="108"/>
      <c r="Q666" s="108"/>
      <c r="S666" s="108"/>
      <c r="T666" s="108"/>
      <c r="V666" s="108"/>
      <c r="W666" s="108"/>
      <c r="AB666" s="138"/>
      <c r="AF666" s="108"/>
      <c r="AG666" s="108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  <c r="BW666" s="111"/>
      <c r="BX666" s="111"/>
      <c r="BY666" s="111"/>
      <c r="BZ666" s="111"/>
      <c r="CA666" s="111"/>
      <c r="CB666" s="111"/>
      <c r="CC666" s="111"/>
      <c r="CD666" s="111"/>
      <c r="CE666" s="111"/>
      <c r="CF666" s="111"/>
      <c r="CG666" s="111"/>
      <c r="CH666" s="111"/>
      <c r="CI666" s="111"/>
      <c r="CJ666" s="111"/>
      <c r="CK666" s="111"/>
      <c r="CL666" s="111"/>
      <c r="CM666" s="111"/>
      <c r="CN666" s="111"/>
      <c r="CO666" s="111"/>
      <c r="CP666" s="111"/>
      <c r="CQ666" s="111"/>
      <c r="CR666" s="111"/>
    </row>
    <row r="667" spans="1:96" s="106" customFormat="1" ht="15" customHeight="1" x14ac:dyDescent="0.25">
      <c r="A667" s="101"/>
      <c r="B667" s="101"/>
      <c r="C667" s="101"/>
      <c r="D667" s="101"/>
      <c r="E667" s="111"/>
      <c r="F667" s="139"/>
      <c r="G667" s="151"/>
      <c r="H667" s="128"/>
      <c r="I667" s="129"/>
      <c r="J667" s="130"/>
      <c r="K667" s="105"/>
      <c r="L667" s="131"/>
      <c r="M667" s="172"/>
      <c r="O667" s="108"/>
      <c r="P667" s="108"/>
      <c r="Q667" s="108"/>
      <c r="S667" s="108"/>
      <c r="T667" s="108"/>
      <c r="V667" s="108"/>
      <c r="W667" s="108"/>
      <c r="AB667" s="138"/>
      <c r="AF667" s="108"/>
      <c r="AG667" s="108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  <c r="BW667" s="111"/>
      <c r="BX667" s="111"/>
      <c r="BY667" s="111"/>
      <c r="BZ667" s="111"/>
      <c r="CA667" s="111"/>
      <c r="CB667" s="111"/>
      <c r="CC667" s="111"/>
      <c r="CD667" s="111"/>
      <c r="CE667" s="111"/>
      <c r="CF667" s="111"/>
      <c r="CG667" s="111"/>
      <c r="CH667" s="111"/>
      <c r="CI667" s="111"/>
      <c r="CJ667" s="111"/>
      <c r="CK667" s="111"/>
      <c r="CL667" s="111"/>
      <c r="CM667" s="111"/>
      <c r="CN667" s="111"/>
      <c r="CO667" s="111"/>
      <c r="CP667" s="111"/>
      <c r="CQ667" s="111"/>
      <c r="CR667" s="111"/>
    </row>
    <row r="668" spans="1:96" s="106" customFormat="1" ht="15" customHeight="1" x14ac:dyDescent="0.25">
      <c r="A668" s="101"/>
      <c r="B668" s="101"/>
      <c r="C668" s="101"/>
      <c r="D668" s="101"/>
      <c r="E668" s="111"/>
      <c r="F668" s="139"/>
      <c r="G668" s="151"/>
      <c r="H668" s="128"/>
      <c r="I668" s="129"/>
      <c r="J668" s="130"/>
      <c r="K668" s="105"/>
      <c r="L668" s="131"/>
      <c r="M668" s="172"/>
      <c r="O668" s="108"/>
      <c r="P668" s="108"/>
      <c r="Q668" s="108"/>
      <c r="S668" s="108"/>
      <c r="T668" s="108"/>
      <c r="V668" s="108"/>
      <c r="W668" s="108"/>
      <c r="AB668" s="138"/>
      <c r="AF668" s="108"/>
      <c r="AG668" s="108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  <c r="BW668" s="111"/>
      <c r="BX668" s="111"/>
      <c r="BY668" s="111"/>
      <c r="BZ668" s="111"/>
      <c r="CA668" s="111"/>
      <c r="CB668" s="111"/>
      <c r="CC668" s="111"/>
      <c r="CD668" s="111"/>
      <c r="CE668" s="111"/>
      <c r="CF668" s="111"/>
      <c r="CG668" s="111"/>
      <c r="CH668" s="111"/>
      <c r="CI668" s="111"/>
      <c r="CJ668" s="111"/>
      <c r="CK668" s="111"/>
      <c r="CL668" s="111"/>
      <c r="CM668" s="111"/>
      <c r="CN668" s="111"/>
      <c r="CO668" s="111"/>
      <c r="CP668" s="111"/>
      <c r="CQ668" s="111"/>
      <c r="CR668" s="111"/>
    </row>
    <row r="669" spans="1:96" s="106" customFormat="1" ht="15" customHeight="1" x14ac:dyDescent="0.25">
      <c r="A669" s="101"/>
      <c r="B669" s="101"/>
      <c r="C669" s="101"/>
      <c r="D669" s="101"/>
      <c r="E669" s="111"/>
      <c r="F669" s="139"/>
      <c r="G669" s="151"/>
      <c r="H669" s="128"/>
      <c r="I669" s="129"/>
      <c r="J669" s="130"/>
      <c r="K669" s="105"/>
      <c r="L669" s="131"/>
      <c r="M669" s="172"/>
      <c r="O669" s="108"/>
      <c r="P669" s="108"/>
      <c r="Q669" s="108"/>
      <c r="S669" s="108"/>
      <c r="T669" s="108"/>
      <c r="V669" s="108"/>
      <c r="W669" s="108"/>
      <c r="AB669" s="138"/>
      <c r="AF669" s="108"/>
      <c r="AG669" s="108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  <c r="BW669" s="111"/>
      <c r="BX669" s="111"/>
      <c r="BY669" s="111"/>
      <c r="BZ669" s="111"/>
      <c r="CA669" s="111"/>
      <c r="CB669" s="111"/>
      <c r="CC669" s="111"/>
      <c r="CD669" s="111"/>
      <c r="CE669" s="111"/>
      <c r="CF669" s="111"/>
      <c r="CG669" s="111"/>
      <c r="CH669" s="111"/>
      <c r="CI669" s="111"/>
      <c r="CJ669" s="111"/>
      <c r="CK669" s="111"/>
      <c r="CL669" s="111"/>
      <c r="CM669" s="111"/>
      <c r="CN669" s="111"/>
      <c r="CO669" s="111"/>
      <c r="CP669" s="111"/>
      <c r="CQ669" s="111"/>
      <c r="CR669" s="111"/>
    </row>
    <row r="670" spans="1:96" s="106" customFormat="1" ht="15" customHeight="1" x14ac:dyDescent="0.25">
      <c r="A670" s="101"/>
      <c r="B670" s="101"/>
      <c r="C670" s="101"/>
      <c r="D670" s="101"/>
      <c r="E670" s="111"/>
      <c r="F670" s="139"/>
      <c r="G670" s="151"/>
      <c r="H670" s="128"/>
      <c r="I670" s="129"/>
      <c r="J670" s="130"/>
      <c r="K670" s="105"/>
      <c r="L670" s="131"/>
      <c r="M670" s="172"/>
      <c r="O670" s="108"/>
      <c r="P670" s="108"/>
      <c r="Q670" s="108"/>
      <c r="S670" s="108"/>
      <c r="T670" s="108"/>
      <c r="V670" s="108"/>
      <c r="W670" s="108"/>
      <c r="AB670" s="138"/>
      <c r="AF670" s="108"/>
      <c r="AG670" s="108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/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1"/>
      <c r="CA670" s="111"/>
      <c r="CB670" s="111"/>
      <c r="CC670" s="111"/>
      <c r="CD670" s="111"/>
      <c r="CE670" s="111"/>
      <c r="CF670" s="111"/>
      <c r="CG670" s="111"/>
      <c r="CH670" s="111"/>
      <c r="CI670" s="111"/>
      <c r="CJ670" s="111"/>
      <c r="CK670" s="111"/>
      <c r="CL670" s="111"/>
      <c r="CM670" s="111"/>
      <c r="CN670" s="111"/>
      <c r="CO670" s="111"/>
      <c r="CP670" s="111"/>
      <c r="CQ670" s="111"/>
      <c r="CR670" s="111"/>
    </row>
    <row r="671" spans="1:96" s="106" customFormat="1" ht="15" customHeight="1" x14ac:dyDescent="0.25">
      <c r="A671" s="101"/>
      <c r="B671" s="101"/>
      <c r="C671" s="101"/>
      <c r="D671" s="101"/>
      <c r="E671" s="111"/>
      <c r="F671" s="139"/>
      <c r="G671" s="151"/>
      <c r="H671" s="128"/>
      <c r="I671" s="129"/>
      <c r="J671" s="130"/>
      <c r="K671" s="105"/>
      <c r="L671" s="131"/>
      <c r="M671" s="172"/>
      <c r="O671" s="108"/>
      <c r="P671" s="108"/>
      <c r="Q671" s="108"/>
      <c r="S671" s="108"/>
      <c r="T671" s="108"/>
      <c r="V671" s="108"/>
      <c r="W671" s="108"/>
      <c r="AB671" s="138"/>
      <c r="AF671" s="108"/>
      <c r="AG671" s="108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/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1"/>
      <c r="CA671" s="111"/>
      <c r="CB671" s="111"/>
      <c r="CC671" s="111"/>
      <c r="CD671" s="111"/>
      <c r="CE671" s="111"/>
      <c r="CF671" s="111"/>
      <c r="CG671" s="111"/>
      <c r="CH671" s="111"/>
      <c r="CI671" s="111"/>
      <c r="CJ671" s="111"/>
      <c r="CK671" s="111"/>
      <c r="CL671" s="111"/>
      <c r="CM671" s="111"/>
      <c r="CN671" s="111"/>
      <c r="CO671" s="111"/>
      <c r="CP671" s="111"/>
      <c r="CQ671" s="111"/>
      <c r="CR671" s="111"/>
    </row>
    <row r="672" spans="1:96" s="106" customFormat="1" ht="15" customHeight="1" x14ac:dyDescent="0.25">
      <c r="A672" s="101"/>
      <c r="B672" s="101"/>
      <c r="C672" s="101"/>
      <c r="D672" s="101"/>
      <c r="E672" s="111"/>
      <c r="F672" s="139"/>
      <c r="G672" s="151"/>
      <c r="H672" s="128"/>
      <c r="I672" s="129"/>
      <c r="J672" s="130"/>
      <c r="K672" s="105"/>
      <c r="L672" s="131"/>
      <c r="M672" s="172"/>
      <c r="O672" s="108"/>
      <c r="P672" s="108"/>
      <c r="Q672" s="108"/>
      <c r="S672" s="108"/>
      <c r="T672" s="108"/>
      <c r="V672" s="108"/>
      <c r="W672" s="108"/>
      <c r="AB672" s="138"/>
      <c r="AF672" s="108"/>
      <c r="AG672" s="108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11"/>
      <c r="BN672" s="111"/>
      <c r="BO672" s="111"/>
      <c r="BP672" s="111"/>
      <c r="BQ672" s="111"/>
      <c r="BR672" s="111"/>
      <c r="BS672" s="111"/>
      <c r="BT672" s="111"/>
      <c r="BU672" s="111"/>
      <c r="BV672" s="111"/>
      <c r="BW672" s="111"/>
      <c r="BX672" s="111"/>
      <c r="BY672" s="111"/>
      <c r="BZ672" s="111"/>
      <c r="CA672" s="111"/>
      <c r="CB672" s="111"/>
      <c r="CC672" s="111"/>
      <c r="CD672" s="111"/>
      <c r="CE672" s="111"/>
      <c r="CF672" s="111"/>
      <c r="CG672" s="111"/>
      <c r="CH672" s="111"/>
      <c r="CI672" s="111"/>
      <c r="CJ672" s="111"/>
      <c r="CK672" s="111"/>
      <c r="CL672" s="111"/>
      <c r="CM672" s="111"/>
      <c r="CN672" s="111"/>
      <c r="CO672" s="111"/>
      <c r="CP672" s="111"/>
      <c r="CQ672" s="111"/>
      <c r="CR672" s="111"/>
    </row>
    <row r="673" spans="1:96" s="106" customFormat="1" ht="15" customHeight="1" x14ac:dyDescent="0.25">
      <c r="A673" s="101"/>
      <c r="B673" s="101"/>
      <c r="C673" s="101"/>
      <c r="D673" s="101"/>
      <c r="E673" s="111"/>
      <c r="F673" s="139"/>
      <c r="G673" s="151"/>
      <c r="H673" s="128"/>
      <c r="I673" s="129"/>
      <c r="J673" s="130"/>
      <c r="K673" s="105"/>
      <c r="L673" s="131"/>
      <c r="M673" s="172"/>
      <c r="O673" s="108"/>
      <c r="P673" s="108"/>
      <c r="Q673" s="108"/>
      <c r="S673" s="108"/>
      <c r="T673" s="108"/>
      <c r="V673" s="108"/>
      <c r="W673" s="108"/>
      <c r="AB673" s="138"/>
      <c r="AF673" s="108"/>
      <c r="AG673" s="108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/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1"/>
      <c r="CA673" s="111"/>
      <c r="CB673" s="111"/>
      <c r="CC673" s="111"/>
      <c r="CD673" s="111"/>
      <c r="CE673" s="111"/>
      <c r="CF673" s="111"/>
      <c r="CG673" s="111"/>
      <c r="CH673" s="111"/>
      <c r="CI673" s="111"/>
      <c r="CJ673" s="111"/>
      <c r="CK673" s="111"/>
      <c r="CL673" s="111"/>
      <c r="CM673" s="111"/>
      <c r="CN673" s="111"/>
      <c r="CO673" s="111"/>
      <c r="CP673" s="111"/>
      <c r="CQ673" s="111"/>
      <c r="CR673" s="111"/>
    </row>
    <row r="674" spans="1:96" s="106" customFormat="1" ht="15" customHeight="1" x14ac:dyDescent="0.25">
      <c r="A674" s="101"/>
      <c r="B674" s="101"/>
      <c r="C674" s="101"/>
      <c r="D674" s="101"/>
      <c r="E674" s="111"/>
      <c r="F674" s="139"/>
      <c r="G674" s="151"/>
      <c r="H674" s="128"/>
      <c r="I674" s="129"/>
      <c r="J674" s="130"/>
      <c r="K674" s="105"/>
      <c r="L674" s="131"/>
      <c r="M674" s="172"/>
      <c r="O674" s="108"/>
      <c r="P674" s="108"/>
      <c r="Q674" s="108"/>
      <c r="S674" s="108"/>
      <c r="T674" s="108"/>
      <c r="V674" s="108"/>
      <c r="W674" s="108"/>
      <c r="AB674" s="138"/>
      <c r="AF674" s="108"/>
      <c r="AG674" s="108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11"/>
      <c r="BN674" s="111"/>
      <c r="BO674" s="111"/>
      <c r="BP674" s="111"/>
      <c r="BQ674" s="111"/>
      <c r="BR674" s="111"/>
      <c r="BS674" s="111"/>
      <c r="BT674" s="111"/>
      <c r="BU674" s="111"/>
      <c r="BV674" s="111"/>
      <c r="BW674" s="111"/>
      <c r="BX674" s="111"/>
      <c r="BY674" s="111"/>
      <c r="BZ674" s="111"/>
      <c r="CA674" s="111"/>
      <c r="CB674" s="111"/>
      <c r="CC674" s="111"/>
      <c r="CD674" s="111"/>
      <c r="CE674" s="111"/>
      <c r="CF674" s="111"/>
      <c r="CG674" s="111"/>
      <c r="CH674" s="111"/>
      <c r="CI674" s="111"/>
      <c r="CJ674" s="111"/>
      <c r="CK674" s="111"/>
      <c r="CL674" s="111"/>
      <c r="CM674" s="111"/>
      <c r="CN674" s="111"/>
      <c r="CO674" s="111"/>
      <c r="CP674" s="111"/>
      <c r="CQ674" s="111"/>
      <c r="CR674" s="111"/>
    </row>
    <row r="675" spans="1:96" s="106" customFormat="1" ht="15" customHeight="1" x14ac:dyDescent="0.25">
      <c r="A675" s="101"/>
      <c r="B675" s="101"/>
      <c r="C675" s="101"/>
      <c r="D675" s="101"/>
      <c r="E675" s="111"/>
      <c r="F675" s="139"/>
      <c r="G675" s="151"/>
      <c r="H675" s="128"/>
      <c r="I675" s="129"/>
      <c r="J675" s="130"/>
      <c r="K675" s="105"/>
      <c r="L675" s="131"/>
      <c r="M675" s="172"/>
      <c r="O675" s="108"/>
      <c r="P675" s="108"/>
      <c r="Q675" s="108"/>
      <c r="S675" s="108"/>
      <c r="T675" s="108"/>
      <c r="V675" s="108"/>
      <c r="W675" s="108"/>
      <c r="AB675" s="138"/>
      <c r="AF675" s="108"/>
      <c r="AG675" s="108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11"/>
      <c r="BN675" s="111"/>
      <c r="BO675" s="111"/>
      <c r="BP675" s="111"/>
      <c r="BQ675" s="111"/>
      <c r="BR675" s="111"/>
      <c r="BS675" s="111"/>
      <c r="BT675" s="111"/>
      <c r="BU675" s="111"/>
      <c r="BV675" s="111"/>
      <c r="BW675" s="111"/>
      <c r="BX675" s="111"/>
      <c r="BY675" s="111"/>
      <c r="BZ675" s="111"/>
      <c r="CA675" s="111"/>
      <c r="CB675" s="111"/>
      <c r="CC675" s="111"/>
      <c r="CD675" s="111"/>
      <c r="CE675" s="111"/>
      <c r="CF675" s="111"/>
      <c r="CG675" s="111"/>
      <c r="CH675" s="111"/>
      <c r="CI675" s="111"/>
      <c r="CJ675" s="111"/>
      <c r="CK675" s="111"/>
      <c r="CL675" s="111"/>
      <c r="CM675" s="111"/>
      <c r="CN675" s="111"/>
      <c r="CO675" s="111"/>
      <c r="CP675" s="111"/>
      <c r="CQ675" s="111"/>
      <c r="CR675" s="111"/>
    </row>
    <row r="676" spans="1:96" s="106" customFormat="1" ht="15" customHeight="1" x14ac:dyDescent="0.25">
      <c r="A676" s="101"/>
      <c r="B676" s="101"/>
      <c r="C676" s="101"/>
      <c r="D676" s="101"/>
      <c r="E676" s="111"/>
      <c r="F676" s="139"/>
      <c r="G676" s="151"/>
      <c r="H676" s="128"/>
      <c r="I676" s="129"/>
      <c r="J676" s="130"/>
      <c r="K676" s="105"/>
      <c r="L676" s="131"/>
      <c r="M676" s="172"/>
      <c r="O676" s="108"/>
      <c r="P676" s="108"/>
      <c r="Q676" s="108"/>
      <c r="S676" s="108"/>
      <c r="T676" s="108"/>
      <c r="V676" s="108"/>
      <c r="W676" s="108"/>
      <c r="AB676" s="138"/>
      <c r="AF676" s="108"/>
      <c r="AG676" s="108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11"/>
      <c r="BN676" s="111"/>
      <c r="BO676" s="111"/>
      <c r="BP676" s="111"/>
      <c r="BQ676" s="111"/>
      <c r="BR676" s="111"/>
      <c r="BS676" s="111"/>
      <c r="BT676" s="111"/>
      <c r="BU676" s="111"/>
      <c r="BV676" s="111"/>
      <c r="BW676" s="111"/>
      <c r="BX676" s="111"/>
      <c r="BY676" s="111"/>
      <c r="BZ676" s="111"/>
      <c r="CA676" s="111"/>
      <c r="CB676" s="111"/>
      <c r="CC676" s="111"/>
      <c r="CD676" s="111"/>
      <c r="CE676" s="111"/>
      <c r="CF676" s="111"/>
      <c r="CG676" s="111"/>
      <c r="CH676" s="111"/>
      <c r="CI676" s="111"/>
      <c r="CJ676" s="111"/>
      <c r="CK676" s="111"/>
      <c r="CL676" s="111"/>
      <c r="CM676" s="111"/>
      <c r="CN676" s="111"/>
      <c r="CO676" s="111"/>
      <c r="CP676" s="111"/>
      <c r="CQ676" s="111"/>
      <c r="CR676" s="111"/>
    </row>
    <row r="677" spans="1:96" s="106" customFormat="1" ht="15" customHeight="1" x14ac:dyDescent="0.25">
      <c r="A677" s="101"/>
      <c r="B677" s="101"/>
      <c r="C677" s="101"/>
      <c r="D677" s="101"/>
      <c r="E677" s="111"/>
      <c r="F677" s="139"/>
      <c r="G677" s="151"/>
      <c r="H677" s="128"/>
      <c r="I677" s="129"/>
      <c r="J677" s="130"/>
      <c r="K677" s="105"/>
      <c r="L677" s="131"/>
      <c r="M677" s="172"/>
      <c r="O677" s="108"/>
      <c r="P677" s="108"/>
      <c r="Q677" s="108"/>
      <c r="S677" s="108"/>
      <c r="T677" s="108"/>
      <c r="V677" s="108"/>
      <c r="W677" s="108"/>
      <c r="AB677" s="138"/>
      <c r="AF677" s="108"/>
      <c r="AG677" s="108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11"/>
      <c r="BN677" s="111"/>
      <c r="BO677" s="111"/>
      <c r="BP677" s="111"/>
      <c r="BQ677" s="111"/>
      <c r="BR677" s="111"/>
      <c r="BS677" s="111"/>
      <c r="BT677" s="111"/>
      <c r="BU677" s="111"/>
      <c r="BV677" s="111"/>
      <c r="BW677" s="111"/>
      <c r="BX677" s="111"/>
      <c r="BY677" s="111"/>
      <c r="BZ677" s="111"/>
      <c r="CA677" s="111"/>
      <c r="CB677" s="111"/>
      <c r="CC677" s="111"/>
      <c r="CD677" s="111"/>
      <c r="CE677" s="111"/>
      <c r="CF677" s="111"/>
      <c r="CG677" s="111"/>
      <c r="CH677" s="111"/>
      <c r="CI677" s="111"/>
      <c r="CJ677" s="111"/>
      <c r="CK677" s="111"/>
      <c r="CL677" s="111"/>
      <c r="CM677" s="111"/>
      <c r="CN677" s="111"/>
      <c r="CO677" s="111"/>
      <c r="CP677" s="111"/>
      <c r="CQ677" s="111"/>
      <c r="CR677" s="111"/>
    </row>
    <row r="678" spans="1:96" s="106" customFormat="1" ht="15" customHeight="1" x14ac:dyDescent="0.25">
      <c r="A678" s="101"/>
      <c r="B678" s="101"/>
      <c r="C678" s="101"/>
      <c r="D678" s="101"/>
      <c r="E678" s="111"/>
      <c r="F678" s="139"/>
      <c r="G678" s="151"/>
      <c r="H678" s="128"/>
      <c r="I678" s="129"/>
      <c r="J678" s="130"/>
      <c r="K678" s="105"/>
      <c r="L678" s="131"/>
      <c r="M678" s="172"/>
      <c r="O678" s="108"/>
      <c r="P678" s="108"/>
      <c r="Q678" s="108"/>
      <c r="S678" s="108"/>
      <c r="T678" s="108"/>
      <c r="V678" s="108"/>
      <c r="W678" s="108"/>
      <c r="AB678" s="138"/>
      <c r="AF678" s="108"/>
      <c r="AG678" s="108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11"/>
      <c r="BN678" s="111"/>
      <c r="BO678" s="111"/>
      <c r="BP678" s="111"/>
      <c r="BQ678" s="111"/>
      <c r="BR678" s="111"/>
      <c r="BS678" s="111"/>
      <c r="BT678" s="111"/>
      <c r="BU678" s="111"/>
      <c r="BV678" s="111"/>
      <c r="BW678" s="111"/>
      <c r="BX678" s="111"/>
      <c r="BY678" s="111"/>
      <c r="BZ678" s="111"/>
      <c r="CA678" s="111"/>
      <c r="CB678" s="111"/>
      <c r="CC678" s="111"/>
      <c r="CD678" s="111"/>
      <c r="CE678" s="111"/>
      <c r="CF678" s="111"/>
      <c r="CG678" s="111"/>
      <c r="CH678" s="111"/>
      <c r="CI678" s="111"/>
      <c r="CJ678" s="111"/>
      <c r="CK678" s="111"/>
      <c r="CL678" s="111"/>
      <c r="CM678" s="111"/>
      <c r="CN678" s="111"/>
      <c r="CO678" s="111"/>
      <c r="CP678" s="111"/>
      <c r="CQ678" s="111"/>
      <c r="CR678" s="111"/>
    </row>
    <row r="679" spans="1:96" s="106" customFormat="1" ht="15" customHeight="1" x14ac:dyDescent="0.25">
      <c r="A679" s="101"/>
      <c r="B679" s="101"/>
      <c r="C679" s="101"/>
      <c r="D679" s="101"/>
      <c r="E679" s="111"/>
      <c r="F679" s="139"/>
      <c r="G679" s="151"/>
      <c r="H679" s="128"/>
      <c r="I679" s="129"/>
      <c r="J679" s="130"/>
      <c r="K679" s="105"/>
      <c r="L679" s="131"/>
      <c r="M679" s="172"/>
      <c r="O679" s="108"/>
      <c r="P679" s="108"/>
      <c r="Q679" s="108"/>
      <c r="S679" s="108"/>
      <c r="T679" s="108"/>
      <c r="V679" s="108"/>
      <c r="W679" s="108"/>
      <c r="AB679" s="138"/>
      <c r="AF679" s="108"/>
      <c r="AG679" s="108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11"/>
      <c r="BN679" s="111"/>
      <c r="BO679" s="111"/>
      <c r="BP679" s="111"/>
      <c r="BQ679" s="111"/>
      <c r="BR679" s="111"/>
      <c r="BS679" s="111"/>
      <c r="BT679" s="111"/>
      <c r="BU679" s="111"/>
      <c r="BV679" s="111"/>
      <c r="BW679" s="111"/>
      <c r="BX679" s="111"/>
      <c r="BY679" s="111"/>
      <c r="BZ679" s="111"/>
      <c r="CA679" s="111"/>
      <c r="CB679" s="111"/>
      <c r="CC679" s="111"/>
      <c r="CD679" s="111"/>
      <c r="CE679" s="111"/>
      <c r="CF679" s="111"/>
      <c r="CG679" s="111"/>
      <c r="CH679" s="111"/>
      <c r="CI679" s="111"/>
      <c r="CJ679" s="111"/>
      <c r="CK679" s="111"/>
      <c r="CL679" s="111"/>
      <c r="CM679" s="111"/>
      <c r="CN679" s="111"/>
      <c r="CO679" s="111"/>
      <c r="CP679" s="111"/>
      <c r="CQ679" s="111"/>
      <c r="CR679" s="111"/>
    </row>
    <row r="680" spans="1:96" s="106" customFormat="1" ht="15" customHeight="1" x14ac:dyDescent="0.25">
      <c r="A680" s="101"/>
      <c r="B680" s="101"/>
      <c r="C680" s="101"/>
      <c r="D680" s="101"/>
      <c r="E680" s="111"/>
      <c r="F680" s="139"/>
      <c r="G680" s="151"/>
      <c r="H680" s="128"/>
      <c r="I680" s="129"/>
      <c r="J680" s="130"/>
      <c r="K680" s="105"/>
      <c r="L680" s="131"/>
      <c r="M680" s="172"/>
      <c r="O680" s="108"/>
      <c r="P680" s="108"/>
      <c r="Q680" s="108"/>
      <c r="S680" s="108"/>
      <c r="T680" s="108"/>
      <c r="V680" s="108"/>
      <c r="W680" s="108"/>
      <c r="AB680" s="138"/>
      <c r="AF680" s="108"/>
      <c r="AG680" s="108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11"/>
      <c r="BN680" s="111"/>
      <c r="BO680" s="111"/>
      <c r="BP680" s="111"/>
      <c r="BQ680" s="111"/>
      <c r="BR680" s="111"/>
      <c r="BS680" s="111"/>
      <c r="BT680" s="111"/>
      <c r="BU680" s="111"/>
      <c r="BV680" s="111"/>
      <c r="BW680" s="111"/>
      <c r="BX680" s="111"/>
      <c r="BY680" s="111"/>
      <c r="BZ680" s="111"/>
      <c r="CA680" s="111"/>
      <c r="CB680" s="111"/>
      <c r="CC680" s="111"/>
      <c r="CD680" s="111"/>
      <c r="CE680" s="111"/>
      <c r="CF680" s="111"/>
      <c r="CG680" s="111"/>
      <c r="CH680" s="111"/>
      <c r="CI680" s="111"/>
      <c r="CJ680" s="111"/>
      <c r="CK680" s="111"/>
      <c r="CL680" s="111"/>
      <c r="CM680" s="111"/>
      <c r="CN680" s="111"/>
      <c r="CO680" s="111"/>
      <c r="CP680" s="111"/>
      <c r="CQ680" s="111"/>
      <c r="CR680" s="111"/>
    </row>
  </sheetData>
  <mergeCells count="56">
    <mergeCell ref="X157:Z157"/>
    <mergeCell ref="AB157:AD157"/>
    <mergeCell ref="AE157:AG157"/>
    <mergeCell ref="F185:I185"/>
    <mergeCell ref="K185:M185"/>
    <mergeCell ref="N185:P185"/>
    <mergeCell ref="R185:T185"/>
    <mergeCell ref="U185:W185"/>
    <mergeCell ref="X185:Z185"/>
    <mergeCell ref="AB185:AD185"/>
    <mergeCell ref="AE185:AG185"/>
    <mergeCell ref="F157:I157"/>
    <mergeCell ref="K157:M157"/>
    <mergeCell ref="N157:P157"/>
    <mergeCell ref="R157:T157"/>
    <mergeCell ref="U157:W157"/>
    <mergeCell ref="X93:Z93"/>
    <mergeCell ref="AB93:AD93"/>
    <mergeCell ref="AE93:AG93"/>
    <mergeCell ref="F129:I129"/>
    <mergeCell ref="K129:M129"/>
    <mergeCell ref="N129:P129"/>
    <mergeCell ref="R129:T129"/>
    <mergeCell ref="U129:W129"/>
    <mergeCell ref="X129:Z129"/>
    <mergeCell ref="AB129:AD129"/>
    <mergeCell ref="AE129:AG129"/>
    <mergeCell ref="F93:I93"/>
    <mergeCell ref="K93:M93"/>
    <mergeCell ref="N93:P93"/>
    <mergeCell ref="R93:T93"/>
    <mergeCell ref="U93:W93"/>
    <mergeCell ref="X31:Z31"/>
    <mergeCell ref="AB31:AD31"/>
    <mergeCell ref="AE31:AG31"/>
    <mergeCell ref="F61:I61"/>
    <mergeCell ref="K61:M61"/>
    <mergeCell ref="N61:P61"/>
    <mergeCell ref="R61:T61"/>
    <mergeCell ref="U61:W61"/>
    <mergeCell ref="X61:Z61"/>
    <mergeCell ref="AB61:AD61"/>
    <mergeCell ref="AE61:AG61"/>
    <mergeCell ref="F31:I31"/>
    <mergeCell ref="K31:M31"/>
    <mergeCell ref="N31:P31"/>
    <mergeCell ref="R31:T31"/>
    <mergeCell ref="U31:W31"/>
    <mergeCell ref="AB2:AD2"/>
    <mergeCell ref="AE2:AG2"/>
    <mergeCell ref="F2:I2"/>
    <mergeCell ref="K2:M2"/>
    <mergeCell ref="N2:P2"/>
    <mergeCell ref="R2:T2"/>
    <mergeCell ref="U2:W2"/>
    <mergeCell ref="X2:Z2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75D8-A526-4BCA-8AC9-E62935936EFB}">
  <dimension ref="A1:CR639"/>
  <sheetViews>
    <sheetView topLeftCell="E1" zoomScaleNormal="100" workbookViewId="0">
      <pane xSplit="7" ySplit="3" topLeftCell="P117" activePane="bottomRight" state="frozen"/>
      <selection activeCell="AD90" sqref="AD90"/>
      <selection pane="topRight" activeCell="AD90" sqref="AD90"/>
      <selection pane="bottomLeft" activeCell="AD90" sqref="AD90"/>
      <selection pane="bottomRight" activeCell="G158" sqref="G158"/>
    </sheetView>
  </sheetViews>
  <sheetFormatPr defaultColWidth="14.42578125" defaultRowHeight="15" customHeight="1" x14ac:dyDescent="0.25"/>
  <cols>
    <col min="1" max="4" width="0" style="343" hidden="1" customWidth="1"/>
    <col min="5" max="5" width="3.85546875" style="354" customWidth="1"/>
    <col min="6" max="6" width="46.28515625" style="371" customWidth="1"/>
    <col min="7" max="7" width="9.140625" style="346" customWidth="1"/>
    <col min="8" max="8" width="11.28515625" style="359" customWidth="1"/>
    <col min="9" max="9" width="10.7109375" style="360" customWidth="1"/>
    <col min="10" max="10" width="16.5703125" style="361" customWidth="1"/>
    <col min="11" max="11" width="8" style="347" customWidth="1"/>
    <col min="12" max="12" width="12.5703125" style="362" customWidth="1"/>
    <col min="13" max="13" width="13.7109375" style="363" customWidth="1"/>
    <col min="14" max="14" width="7.5703125" style="348" customWidth="1"/>
    <col min="15" max="15" width="11.28515625" style="350" customWidth="1"/>
    <col min="16" max="16" width="11.5703125" style="350" customWidth="1"/>
    <col min="17" max="17" width="9.28515625" style="350" customWidth="1"/>
    <col min="18" max="18" width="6" style="348" customWidth="1"/>
    <col min="19" max="19" width="12.140625" style="350" customWidth="1"/>
    <col min="20" max="20" width="15.85546875" style="350" customWidth="1"/>
    <col min="21" max="21" width="5.85546875" style="348" customWidth="1"/>
    <col min="22" max="22" width="10.42578125" style="350" customWidth="1"/>
    <col min="23" max="23" width="14.7109375" style="350" customWidth="1"/>
    <col min="24" max="24" width="6.140625" style="348" customWidth="1"/>
    <col min="25" max="25" width="9.42578125" style="348" customWidth="1"/>
    <col min="26" max="26" width="7.85546875" style="348" customWidth="1"/>
    <col min="27" max="27" width="6.42578125" style="348" customWidth="1"/>
    <col min="28" max="28" width="6.28515625" style="348" customWidth="1"/>
    <col min="29" max="29" width="7.28515625" style="348" customWidth="1"/>
    <col min="30" max="30" width="8.140625" style="348" customWidth="1"/>
    <col min="31" max="31" width="7.7109375" style="348" customWidth="1"/>
    <col min="32" max="32" width="11.7109375" style="350" customWidth="1"/>
    <col min="33" max="33" width="18.42578125" style="350" customWidth="1"/>
    <col min="34" max="34" width="3.140625" style="354" customWidth="1"/>
    <col min="35" max="16384" width="14.42578125" style="354"/>
  </cols>
  <sheetData>
    <row r="1" spans="1:96" s="265" customFormat="1" ht="13.5" x14ac:dyDescent="0.25">
      <c r="A1" s="252"/>
      <c r="B1" s="252"/>
      <c r="C1" s="252"/>
      <c r="D1" s="253"/>
      <c r="E1" s="253"/>
      <c r="F1" s="254"/>
      <c r="G1" s="255"/>
      <c r="H1" s="256"/>
      <c r="I1" s="253"/>
      <c r="J1" s="257"/>
      <c r="K1" s="258"/>
      <c r="L1" s="259"/>
      <c r="M1" s="260"/>
      <c r="N1" s="261"/>
      <c r="O1" s="262"/>
      <c r="P1" s="262"/>
      <c r="Q1" s="262"/>
      <c r="R1" s="261"/>
      <c r="S1" s="262"/>
      <c r="T1" s="262"/>
      <c r="U1" s="258"/>
      <c r="V1" s="259"/>
      <c r="W1" s="259"/>
      <c r="X1" s="258"/>
      <c r="Y1" s="258"/>
      <c r="Z1" s="258"/>
      <c r="AA1" s="258"/>
      <c r="AB1" s="263"/>
      <c r="AC1" s="258"/>
      <c r="AD1" s="258"/>
      <c r="AE1" s="258"/>
      <c r="AF1" s="259"/>
      <c r="AG1" s="259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64"/>
      <c r="CA1" s="264"/>
      <c r="CB1" s="264"/>
      <c r="CC1" s="264"/>
      <c r="CD1" s="264"/>
      <c r="CE1" s="264"/>
      <c r="CF1" s="264"/>
      <c r="CG1" s="264"/>
      <c r="CH1" s="264"/>
      <c r="CI1" s="264"/>
      <c r="CJ1" s="264"/>
      <c r="CK1" s="264"/>
      <c r="CL1" s="264"/>
      <c r="CM1" s="264"/>
      <c r="CN1" s="264"/>
      <c r="CO1" s="264"/>
      <c r="CP1" s="264"/>
      <c r="CQ1" s="264"/>
      <c r="CR1" s="264"/>
    </row>
    <row r="2" spans="1:96" s="271" customFormat="1" ht="36.950000000000003" customHeight="1" x14ac:dyDescent="0.25">
      <c r="A2" s="266"/>
      <c r="B2" s="266"/>
      <c r="C2" s="266"/>
      <c r="D2" s="267"/>
      <c r="E2" s="267"/>
      <c r="F2" s="451" t="s">
        <v>688</v>
      </c>
      <c r="G2" s="452"/>
      <c r="H2" s="452"/>
      <c r="I2" s="452"/>
      <c r="J2" s="268"/>
      <c r="K2" s="450" t="s">
        <v>689</v>
      </c>
      <c r="L2" s="451"/>
      <c r="M2" s="451"/>
      <c r="N2" s="453" t="s">
        <v>2</v>
      </c>
      <c r="O2" s="451"/>
      <c r="P2" s="451"/>
      <c r="Q2" s="374"/>
      <c r="R2" s="454" t="s">
        <v>3</v>
      </c>
      <c r="S2" s="449"/>
      <c r="T2" s="449"/>
      <c r="U2" s="455" t="s">
        <v>4</v>
      </c>
      <c r="V2" s="449"/>
      <c r="W2" s="449"/>
      <c r="X2" s="456" t="s">
        <v>5</v>
      </c>
      <c r="Y2" s="456"/>
      <c r="Z2" s="456"/>
      <c r="AA2" s="269" t="s">
        <v>656</v>
      </c>
      <c r="AB2" s="448" t="s">
        <v>6</v>
      </c>
      <c r="AC2" s="449"/>
      <c r="AD2" s="449"/>
      <c r="AE2" s="450" t="s">
        <v>690</v>
      </c>
      <c r="AF2" s="451"/>
      <c r="AG2" s="451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</row>
    <row r="3" spans="1:96" s="285" customFormat="1" ht="30" customHeight="1" x14ac:dyDescent="0.25">
      <c r="A3" s="272"/>
      <c r="B3" s="272"/>
      <c r="C3" s="272"/>
      <c r="D3" s="273"/>
      <c r="E3" s="273"/>
      <c r="F3" s="274" t="s">
        <v>7</v>
      </c>
      <c r="G3" s="275" t="s">
        <v>8</v>
      </c>
      <c r="H3" s="276" t="s">
        <v>9</v>
      </c>
      <c r="I3" s="273" t="s">
        <v>10</v>
      </c>
      <c r="J3" s="277" t="s">
        <v>11</v>
      </c>
      <c r="K3" s="273" t="s">
        <v>12</v>
      </c>
      <c r="L3" s="278" t="s">
        <v>13</v>
      </c>
      <c r="M3" s="279" t="s">
        <v>14</v>
      </c>
      <c r="N3" s="273" t="s">
        <v>12</v>
      </c>
      <c r="O3" s="278" t="s">
        <v>13</v>
      </c>
      <c r="P3" s="278" t="s">
        <v>14</v>
      </c>
      <c r="Q3" s="278"/>
      <c r="R3" s="280" t="s">
        <v>12</v>
      </c>
      <c r="S3" s="281" t="s">
        <v>13</v>
      </c>
      <c r="T3" s="281" t="s">
        <v>14</v>
      </c>
      <c r="U3" s="280" t="s">
        <v>12</v>
      </c>
      <c r="V3" s="375" t="s">
        <v>13</v>
      </c>
      <c r="W3" s="281" t="s">
        <v>14</v>
      </c>
      <c r="X3" s="282" t="s">
        <v>12</v>
      </c>
      <c r="Y3" s="282" t="s">
        <v>13</v>
      </c>
      <c r="Z3" s="282" t="s">
        <v>14</v>
      </c>
      <c r="AA3" s="282"/>
      <c r="AB3" s="283" t="s">
        <v>12</v>
      </c>
      <c r="AC3" s="282" t="s">
        <v>13</v>
      </c>
      <c r="AD3" s="282" t="s">
        <v>14</v>
      </c>
      <c r="AE3" s="280" t="s">
        <v>12</v>
      </c>
      <c r="AF3" s="281" t="s">
        <v>13</v>
      </c>
      <c r="AG3" s="281" t="s">
        <v>14</v>
      </c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4"/>
      <c r="CH3" s="284"/>
      <c r="CI3" s="284"/>
      <c r="CJ3" s="284"/>
      <c r="CK3" s="284"/>
      <c r="CL3" s="284"/>
      <c r="CM3" s="284"/>
      <c r="CN3" s="284"/>
      <c r="CO3" s="284"/>
      <c r="CP3" s="284"/>
      <c r="CQ3" s="284"/>
      <c r="CR3" s="284"/>
    </row>
    <row r="4" spans="1:96" s="250" customFormat="1" ht="19.5" customHeight="1" x14ac:dyDescent="0.25">
      <c r="A4" s="240">
        <v>0</v>
      </c>
      <c r="B4" s="240">
        <v>153</v>
      </c>
      <c r="C4" s="241"/>
      <c r="D4" s="240">
        <v>88</v>
      </c>
      <c r="E4" s="240">
        <v>1</v>
      </c>
      <c r="F4" s="286" t="s">
        <v>60</v>
      </c>
      <c r="G4" s="245" t="s">
        <v>30</v>
      </c>
      <c r="H4" s="240" t="s">
        <v>61</v>
      </c>
      <c r="I4" s="245">
        <v>223123026</v>
      </c>
      <c r="J4" s="287">
        <v>46296</v>
      </c>
      <c r="K4" s="245">
        <v>107</v>
      </c>
      <c r="L4" s="246">
        <v>1.5</v>
      </c>
      <c r="M4" s="247">
        <v>160.5</v>
      </c>
      <c r="N4" s="245"/>
      <c r="O4" s="246"/>
      <c r="P4" s="246"/>
      <c r="Q4" s="246"/>
      <c r="R4" s="245">
        <f>K4+N4</f>
        <v>107</v>
      </c>
      <c r="S4" s="246">
        <f>L4</f>
        <v>1.5</v>
      </c>
      <c r="T4" s="246">
        <f>S4*R4</f>
        <v>160.5</v>
      </c>
      <c r="U4" s="240">
        <v>24</v>
      </c>
      <c r="V4" s="246">
        <f>S4</f>
        <v>1.5</v>
      </c>
      <c r="W4" s="246">
        <f>V4*U4</f>
        <v>36</v>
      </c>
      <c r="X4" s="245"/>
      <c r="Y4" s="248"/>
      <c r="Z4" s="248"/>
      <c r="AA4" s="248"/>
      <c r="AB4" s="249"/>
      <c r="AC4" s="248"/>
      <c r="AD4" s="248"/>
      <c r="AE4" s="249">
        <f>R4-U4</f>
        <v>83</v>
      </c>
      <c r="AF4" s="246">
        <f>S4</f>
        <v>1.5</v>
      </c>
      <c r="AG4" s="246">
        <f>AF4*AE4</f>
        <v>124.5</v>
      </c>
    </row>
    <row r="5" spans="1:96" s="250" customFormat="1" ht="25.5" customHeight="1" x14ac:dyDescent="0.25">
      <c r="A5" s="240">
        <v>0</v>
      </c>
      <c r="B5" s="240">
        <v>40</v>
      </c>
      <c r="C5" s="241"/>
      <c r="D5" s="240">
        <v>154</v>
      </c>
      <c r="E5" s="240">
        <v>2</v>
      </c>
      <c r="F5" s="286" t="s">
        <v>72</v>
      </c>
      <c r="G5" s="240" t="s">
        <v>24</v>
      </c>
      <c r="H5" s="240" t="s">
        <v>73</v>
      </c>
      <c r="I5" s="245" t="s">
        <v>74</v>
      </c>
      <c r="J5" s="287">
        <v>46235</v>
      </c>
      <c r="K5" s="245">
        <v>31</v>
      </c>
      <c r="L5" s="246">
        <v>147.44999999999999</v>
      </c>
      <c r="M5" s="247">
        <v>4570.95</v>
      </c>
      <c r="N5" s="245"/>
      <c r="O5" s="246"/>
      <c r="P5" s="246"/>
      <c r="Q5" s="246"/>
      <c r="R5" s="245">
        <f t="shared" ref="R5:R71" si="0">K5+N5</f>
        <v>31</v>
      </c>
      <c r="S5" s="246">
        <f t="shared" ref="S5:S71" si="1">L5</f>
        <v>147.44999999999999</v>
      </c>
      <c r="T5" s="246">
        <f t="shared" ref="T5:T71" si="2">S5*R5</f>
        <v>4570.95</v>
      </c>
      <c r="U5" s="240">
        <v>15</v>
      </c>
      <c r="V5" s="246">
        <f t="shared" ref="V5:V78" si="3">S5</f>
        <v>147.44999999999999</v>
      </c>
      <c r="W5" s="246">
        <f t="shared" ref="W5:W78" si="4">V5*U5</f>
        <v>2211.75</v>
      </c>
      <c r="X5" s="245"/>
      <c r="Y5" s="248"/>
      <c r="Z5" s="248"/>
      <c r="AA5" s="248"/>
      <c r="AB5" s="249"/>
      <c r="AC5" s="248"/>
      <c r="AD5" s="248"/>
      <c r="AE5" s="249">
        <f t="shared" ref="AE5:AE71" si="5">R5-U5</f>
        <v>16</v>
      </c>
      <c r="AF5" s="246">
        <f t="shared" ref="AF5:AF71" si="6">S5</f>
        <v>147.44999999999999</v>
      </c>
      <c r="AG5" s="246">
        <f t="shared" ref="AG5:AG71" si="7">AF5*AE5</f>
        <v>2359.1999999999998</v>
      </c>
    </row>
    <row r="6" spans="1:96" s="250" customFormat="1" ht="22.5" customHeight="1" x14ac:dyDescent="0.25">
      <c r="A6" s="240"/>
      <c r="B6" s="240"/>
      <c r="C6" s="241"/>
      <c r="D6" s="240"/>
      <c r="E6" s="240">
        <v>3</v>
      </c>
      <c r="F6" s="288" t="s">
        <v>90</v>
      </c>
      <c r="G6" s="243" t="s">
        <v>24</v>
      </c>
      <c r="H6" s="243" t="s">
        <v>93</v>
      </c>
      <c r="I6" s="243" t="s">
        <v>94</v>
      </c>
      <c r="J6" s="289">
        <v>46534</v>
      </c>
      <c r="K6" s="245">
        <v>30</v>
      </c>
      <c r="L6" s="246">
        <v>51</v>
      </c>
      <c r="M6" s="247">
        <v>1530</v>
      </c>
      <c r="N6" s="245"/>
      <c r="O6" s="246"/>
      <c r="P6" s="246"/>
      <c r="Q6" s="246"/>
      <c r="R6" s="245">
        <f t="shared" si="0"/>
        <v>30</v>
      </c>
      <c r="S6" s="246">
        <f t="shared" si="1"/>
        <v>51</v>
      </c>
      <c r="T6" s="246">
        <f t="shared" si="2"/>
        <v>1530</v>
      </c>
      <c r="U6" s="240"/>
      <c r="V6" s="246">
        <f t="shared" si="3"/>
        <v>51</v>
      </c>
      <c r="W6" s="246">
        <f t="shared" si="4"/>
        <v>0</v>
      </c>
      <c r="X6" s="245"/>
      <c r="Y6" s="248"/>
      <c r="Z6" s="248"/>
      <c r="AA6" s="248"/>
      <c r="AB6" s="249"/>
      <c r="AC6" s="248"/>
      <c r="AD6" s="248"/>
      <c r="AE6" s="249">
        <f t="shared" si="5"/>
        <v>30</v>
      </c>
      <c r="AF6" s="246">
        <f t="shared" si="6"/>
        <v>51</v>
      </c>
      <c r="AG6" s="246">
        <f t="shared" si="7"/>
        <v>1530</v>
      </c>
    </row>
    <row r="7" spans="1:96" s="250" customFormat="1" ht="17.25" customHeight="1" x14ac:dyDescent="0.25">
      <c r="A7" s="240"/>
      <c r="B7" s="240"/>
      <c r="C7" s="241"/>
      <c r="D7" s="240"/>
      <c r="E7" s="240">
        <v>4</v>
      </c>
      <c r="F7" s="288" t="s">
        <v>113</v>
      </c>
      <c r="G7" s="243" t="s">
        <v>20</v>
      </c>
      <c r="H7" s="240" t="s">
        <v>114</v>
      </c>
      <c r="I7" s="240">
        <v>338183</v>
      </c>
      <c r="J7" s="244">
        <v>46780</v>
      </c>
      <c r="K7" s="245">
        <v>344</v>
      </c>
      <c r="L7" s="246">
        <v>50</v>
      </c>
      <c r="M7" s="247">
        <v>17200</v>
      </c>
      <c r="N7" s="240"/>
      <c r="O7" s="246"/>
      <c r="P7" s="246"/>
      <c r="Q7" s="246"/>
      <c r="R7" s="245">
        <f t="shared" si="0"/>
        <v>344</v>
      </c>
      <c r="S7" s="246">
        <f t="shared" si="1"/>
        <v>50</v>
      </c>
      <c r="T7" s="246">
        <f t="shared" si="2"/>
        <v>17200</v>
      </c>
      <c r="U7" s="240">
        <v>68</v>
      </c>
      <c r="V7" s="246">
        <f t="shared" si="3"/>
        <v>50</v>
      </c>
      <c r="W7" s="246">
        <f t="shared" si="4"/>
        <v>3400</v>
      </c>
      <c r="X7" s="245"/>
      <c r="Y7" s="248"/>
      <c r="Z7" s="248"/>
      <c r="AA7" s="248"/>
      <c r="AB7" s="249"/>
      <c r="AC7" s="248"/>
      <c r="AD7" s="248"/>
      <c r="AE7" s="249">
        <f t="shared" si="5"/>
        <v>276</v>
      </c>
      <c r="AF7" s="246">
        <f t="shared" si="6"/>
        <v>50</v>
      </c>
      <c r="AG7" s="246">
        <f t="shared" si="7"/>
        <v>13800</v>
      </c>
    </row>
    <row r="8" spans="1:96" s="250" customFormat="1" ht="22.5" customHeight="1" x14ac:dyDescent="0.25">
      <c r="A8" s="240"/>
      <c r="B8" s="240"/>
      <c r="C8" s="241"/>
      <c r="D8" s="240"/>
      <c r="E8" s="240"/>
      <c r="F8" s="290" t="s">
        <v>166</v>
      </c>
      <c r="G8" s="243"/>
      <c r="H8" s="240"/>
      <c r="I8" s="240"/>
      <c r="J8" s="244"/>
      <c r="K8" s="245">
        <v>0</v>
      </c>
      <c r="L8" s="246">
        <v>0</v>
      </c>
      <c r="M8" s="247">
        <v>0</v>
      </c>
      <c r="N8" s="240"/>
      <c r="O8" s="246"/>
      <c r="P8" s="246"/>
      <c r="Q8" s="246"/>
      <c r="R8" s="245">
        <f t="shared" si="0"/>
        <v>0</v>
      </c>
      <c r="S8" s="246">
        <f t="shared" si="1"/>
        <v>0</v>
      </c>
      <c r="T8" s="246">
        <f t="shared" si="2"/>
        <v>0</v>
      </c>
      <c r="U8" s="240"/>
      <c r="V8" s="246">
        <f t="shared" si="3"/>
        <v>0</v>
      </c>
      <c r="W8" s="246">
        <f t="shared" si="4"/>
        <v>0</v>
      </c>
      <c r="X8" s="245"/>
      <c r="Y8" s="248"/>
      <c r="Z8" s="248"/>
      <c r="AA8" s="248"/>
      <c r="AB8" s="249"/>
      <c r="AC8" s="248"/>
      <c r="AD8" s="248"/>
      <c r="AE8" s="249">
        <f t="shared" si="5"/>
        <v>0</v>
      </c>
      <c r="AF8" s="246">
        <f t="shared" si="6"/>
        <v>0</v>
      </c>
      <c r="AG8" s="246">
        <f t="shared" si="7"/>
        <v>0</v>
      </c>
    </row>
    <row r="9" spans="1:96" s="250" customFormat="1" ht="22.5" customHeight="1" x14ac:dyDescent="0.25">
      <c r="A9" s="240"/>
      <c r="B9" s="240"/>
      <c r="C9" s="241"/>
      <c r="D9" s="240"/>
      <c r="E9" s="240">
        <v>5</v>
      </c>
      <c r="F9" s="242" t="s">
        <v>169</v>
      </c>
      <c r="G9" s="243" t="s">
        <v>20</v>
      </c>
      <c r="H9" s="240" t="s">
        <v>170</v>
      </c>
      <c r="I9" s="240" t="s">
        <v>171</v>
      </c>
      <c r="J9" s="244">
        <v>45684</v>
      </c>
      <c r="K9" s="245">
        <v>418</v>
      </c>
      <c r="L9" s="246">
        <v>51.46</v>
      </c>
      <c r="M9" s="247">
        <v>21510.28</v>
      </c>
      <c r="N9" s="240"/>
      <c r="O9" s="246"/>
      <c r="P9" s="246"/>
      <c r="Q9" s="246"/>
      <c r="R9" s="245">
        <f t="shared" si="0"/>
        <v>418</v>
      </c>
      <c r="S9" s="246">
        <f t="shared" si="1"/>
        <v>51.46</v>
      </c>
      <c r="T9" s="246">
        <f t="shared" si="2"/>
        <v>21510.28</v>
      </c>
      <c r="U9" s="240">
        <v>10</v>
      </c>
      <c r="V9" s="246">
        <f t="shared" si="3"/>
        <v>51.46</v>
      </c>
      <c r="W9" s="246">
        <f t="shared" si="4"/>
        <v>514.6</v>
      </c>
      <c r="X9" s="245"/>
      <c r="Y9" s="248"/>
      <c r="Z9" s="248"/>
      <c r="AA9" s="248"/>
      <c r="AB9" s="249"/>
      <c r="AC9" s="248"/>
      <c r="AD9" s="248"/>
      <c r="AE9" s="249">
        <f t="shared" si="5"/>
        <v>408</v>
      </c>
      <c r="AF9" s="246">
        <f t="shared" si="6"/>
        <v>51.46</v>
      </c>
      <c r="AG9" s="246">
        <f t="shared" si="7"/>
        <v>20995.68</v>
      </c>
    </row>
    <row r="10" spans="1:96" s="250" customFormat="1" ht="22.5" customHeight="1" x14ac:dyDescent="0.25">
      <c r="A10" s="240"/>
      <c r="B10" s="240"/>
      <c r="C10" s="241"/>
      <c r="D10" s="240"/>
      <c r="E10" s="240">
        <v>6</v>
      </c>
      <c r="F10" s="242" t="s">
        <v>181</v>
      </c>
      <c r="G10" s="243" t="s">
        <v>20</v>
      </c>
      <c r="H10" s="240" t="s">
        <v>182</v>
      </c>
      <c r="I10" s="240">
        <v>2408601</v>
      </c>
      <c r="J10" s="244">
        <v>45896</v>
      </c>
      <c r="K10" s="245">
        <v>26</v>
      </c>
      <c r="L10" s="246">
        <v>40</v>
      </c>
      <c r="M10" s="247">
        <v>1040</v>
      </c>
      <c r="N10" s="240"/>
      <c r="O10" s="246"/>
      <c r="P10" s="246"/>
      <c r="Q10" s="246"/>
      <c r="R10" s="245">
        <f t="shared" si="0"/>
        <v>26</v>
      </c>
      <c r="S10" s="246">
        <f t="shared" si="1"/>
        <v>40</v>
      </c>
      <c r="T10" s="246">
        <f t="shared" si="2"/>
        <v>1040</v>
      </c>
      <c r="U10" s="240"/>
      <c r="V10" s="246">
        <f t="shared" si="3"/>
        <v>40</v>
      </c>
      <c r="W10" s="246">
        <f t="shared" si="4"/>
        <v>0</v>
      </c>
      <c r="X10" s="245"/>
      <c r="Y10" s="248"/>
      <c r="Z10" s="248"/>
      <c r="AA10" s="248"/>
      <c r="AB10" s="249"/>
      <c r="AC10" s="248"/>
      <c r="AD10" s="248"/>
      <c r="AE10" s="249">
        <f t="shared" si="5"/>
        <v>26</v>
      </c>
      <c r="AF10" s="246">
        <f t="shared" si="6"/>
        <v>40</v>
      </c>
      <c r="AG10" s="246">
        <f t="shared" si="7"/>
        <v>1040</v>
      </c>
    </row>
    <row r="11" spans="1:96" s="250" customFormat="1" ht="17.25" customHeight="1" x14ac:dyDescent="0.25">
      <c r="A11" s="240"/>
      <c r="B11" s="240"/>
      <c r="C11" s="241"/>
      <c r="D11" s="240"/>
      <c r="E11" s="240"/>
      <c r="F11" s="291" t="s">
        <v>199</v>
      </c>
      <c r="G11" s="243"/>
      <c r="H11" s="240"/>
      <c r="I11" s="240"/>
      <c r="J11" s="244"/>
      <c r="K11" s="245">
        <v>0</v>
      </c>
      <c r="L11" s="246">
        <v>0</v>
      </c>
      <c r="M11" s="247">
        <v>0</v>
      </c>
      <c r="N11" s="240"/>
      <c r="O11" s="246"/>
      <c r="P11" s="246"/>
      <c r="Q11" s="246"/>
      <c r="R11" s="245">
        <f t="shared" si="0"/>
        <v>0</v>
      </c>
      <c r="S11" s="246">
        <f t="shared" si="1"/>
        <v>0</v>
      </c>
      <c r="T11" s="246">
        <f t="shared" si="2"/>
        <v>0</v>
      </c>
      <c r="U11" s="240"/>
      <c r="V11" s="246">
        <f t="shared" si="3"/>
        <v>0</v>
      </c>
      <c r="W11" s="246">
        <f t="shared" si="4"/>
        <v>0</v>
      </c>
      <c r="X11" s="245"/>
      <c r="Y11" s="248"/>
      <c r="Z11" s="248"/>
      <c r="AA11" s="248"/>
      <c r="AB11" s="249"/>
      <c r="AC11" s="248"/>
      <c r="AD11" s="248"/>
      <c r="AE11" s="249">
        <f t="shared" si="5"/>
        <v>0</v>
      </c>
      <c r="AF11" s="246">
        <f t="shared" si="6"/>
        <v>0</v>
      </c>
      <c r="AG11" s="246">
        <f t="shared" si="7"/>
        <v>0</v>
      </c>
    </row>
    <row r="12" spans="1:96" s="250" customFormat="1" ht="17.25" customHeight="1" x14ac:dyDescent="0.25">
      <c r="A12" s="240"/>
      <c r="B12" s="240"/>
      <c r="C12" s="241"/>
      <c r="D12" s="240"/>
      <c r="E12" s="240">
        <v>7</v>
      </c>
      <c r="F12" s="242" t="s">
        <v>210</v>
      </c>
      <c r="G12" s="243" t="s">
        <v>30</v>
      </c>
      <c r="H12" s="240" t="s">
        <v>211</v>
      </c>
      <c r="I12" s="240">
        <v>240602</v>
      </c>
      <c r="J12" s="244">
        <v>46565</v>
      </c>
      <c r="K12" s="245">
        <v>100</v>
      </c>
      <c r="L12" s="246">
        <v>22.78</v>
      </c>
      <c r="M12" s="247">
        <v>2278</v>
      </c>
      <c r="N12" s="240"/>
      <c r="O12" s="246"/>
      <c r="P12" s="246"/>
      <c r="Q12" s="246"/>
      <c r="R12" s="245">
        <f t="shared" si="0"/>
        <v>100</v>
      </c>
      <c r="S12" s="246">
        <f t="shared" si="1"/>
        <v>22.78</v>
      </c>
      <c r="T12" s="246">
        <f t="shared" si="2"/>
        <v>2278</v>
      </c>
      <c r="U12" s="240">
        <v>2</v>
      </c>
      <c r="V12" s="246">
        <f t="shared" si="3"/>
        <v>22.78</v>
      </c>
      <c r="W12" s="246">
        <f t="shared" si="4"/>
        <v>45.56</v>
      </c>
      <c r="X12" s="245"/>
      <c r="Y12" s="248"/>
      <c r="Z12" s="248"/>
      <c r="AA12" s="248"/>
      <c r="AB12" s="249"/>
      <c r="AC12" s="248"/>
      <c r="AD12" s="248"/>
      <c r="AE12" s="249">
        <f t="shared" si="5"/>
        <v>98</v>
      </c>
      <c r="AF12" s="246">
        <f t="shared" si="6"/>
        <v>22.78</v>
      </c>
      <c r="AG12" s="246">
        <f t="shared" si="7"/>
        <v>2232.44</v>
      </c>
    </row>
    <row r="13" spans="1:96" s="250" customFormat="1" ht="17.25" customHeight="1" x14ac:dyDescent="0.25">
      <c r="A13" s="240"/>
      <c r="B13" s="240"/>
      <c r="C13" s="241"/>
      <c r="D13" s="240"/>
      <c r="E13" s="240">
        <v>8</v>
      </c>
      <c r="F13" s="242" t="s">
        <v>213</v>
      </c>
      <c r="G13" s="243" t="s">
        <v>24</v>
      </c>
      <c r="H13" s="240" t="s">
        <v>173</v>
      </c>
      <c r="I13" s="240">
        <v>679230901</v>
      </c>
      <c r="J13" s="244">
        <v>45926</v>
      </c>
      <c r="K13" s="245">
        <v>108</v>
      </c>
      <c r="L13" s="246">
        <v>29.74</v>
      </c>
      <c r="M13" s="247">
        <v>3211.9199999999996</v>
      </c>
      <c r="N13" s="240"/>
      <c r="O13" s="246"/>
      <c r="P13" s="246"/>
      <c r="Q13" s="246"/>
      <c r="R13" s="245">
        <f t="shared" si="0"/>
        <v>108</v>
      </c>
      <c r="S13" s="246">
        <f t="shared" si="1"/>
        <v>29.74</v>
      </c>
      <c r="T13" s="246">
        <f t="shared" si="2"/>
        <v>3211.9199999999996</v>
      </c>
      <c r="U13" s="240">
        <v>37</v>
      </c>
      <c r="V13" s="246">
        <f t="shared" si="3"/>
        <v>29.74</v>
      </c>
      <c r="W13" s="246">
        <f t="shared" si="4"/>
        <v>1100.3799999999999</v>
      </c>
      <c r="X13" s="245"/>
      <c r="Y13" s="248"/>
      <c r="Z13" s="248"/>
      <c r="AA13" s="248"/>
      <c r="AB13" s="249"/>
      <c r="AC13" s="248"/>
      <c r="AD13" s="248"/>
      <c r="AE13" s="249">
        <f t="shared" si="5"/>
        <v>71</v>
      </c>
      <c r="AF13" s="246">
        <f t="shared" si="6"/>
        <v>29.74</v>
      </c>
      <c r="AG13" s="246">
        <f t="shared" si="7"/>
        <v>2111.54</v>
      </c>
    </row>
    <row r="14" spans="1:96" s="250" customFormat="1" ht="22.5" customHeight="1" x14ac:dyDescent="0.25">
      <c r="A14" s="240"/>
      <c r="B14" s="240"/>
      <c r="C14" s="241"/>
      <c r="D14" s="240"/>
      <c r="E14" s="240">
        <v>9</v>
      </c>
      <c r="F14" s="242" t="s">
        <v>68</v>
      </c>
      <c r="G14" s="243" t="s">
        <v>24</v>
      </c>
      <c r="H14" s="240" t="s">
        <v>70</v>
      </c>
      <c r="I14" s="240" t="s">
        <v>228</v>
      </c>
      <c r="J14" s="244">
        <v>45956</v>
      </c>
      <c r="K14" s="245">
        <v>11</v>
      </c>
      <c r="L14" s="246">
        <v>98</v>
      </c>
      <c r="M14" s="247">
        <v>1078</v>
      </c>
      <c r="N14" s="240"/>
      <c r="O14" s="246"/>
      <c r="P14" s="246"/>
      <c r="Q14" s="246"/>
      <c r="R14" s="245">
        <f t="shared" si="0"/>
        <v>11</v>
      </c>
      <c r="S14" s="246">
        <f t="shared" si="1"/>
        <v>98</v>
      </c>
      <c r="T14" s="246">
        <f t="shared" si="2"/>
        <v>1078</v>
      </c>
      <c r="U14" s="240"/>
      <c r="V14" s="246">
        <f t="shared" si="3"/>
        <v>98</v>
      </c>
      <c r="W14" s="246">
        <f t="shared" si="4"/>
        <v>0</v>
      </c>
      <c r="X14" s="245"/>
      <c r="Y14" s="248"/>
      <c r="Z14" s="248"/>
      <c r="AA14" s="248"/>
      <c r="AB14" s="249"/>
      <c r="AC14" s="248"/>
      <c r="AD14" s="248"/>
      <c r="AE14" s="249">
        <f t="shared" si="5"/>
        <v>11</v>
      </c>
      <c r="AF14" s="246">
        <f t="shared" si="6"/>
        <v>98</v>
      </c>
      <c r="AG14" s="246">
        <f t="shared" si="7"/>
        <v>1078</v>
      </c>
    </row>
    <row r="15" spans="1:96" s="250" customFormat="1" ht="18.75" customHeight="1" x14ac:dyDescent="0.25">
      <c r="A15" s="240"/>
      <c r="B15" s="240"/>
      <c r="C15" s="241"/>
      <c r="D15" s="240"/>
      <c r="E15" s="240">
        <v>10</v>
      </c>
      <c r="F15" s="242" t="s">
        <v>83</v>
      </c>
      <c r="G15" s="243" t="s">
        <v>84</v>
      </c>
      <c r="H15" s="240" t="s">
        <v>81</v>
      </c>
      <c r="I15" s="240" t="s">
        <v>257</v>
      </c>
      <c r="J15" s="244">
        <v>45988</v>
      </c>
      <c r="K15" s="245">
        <v>14</v>
      </c>
      <c r="L15" s="246">
        <v>166</v>
      </c>
      <c r="M15" s="247">
        <v>2324</v>
      </c>
      <c r="N15" s="240"/>
      <c r="O15" s="246"/>
      <c r="P15" s="246"/>
      <c r="Q15" s="246"/>
      <c r="R15" s="245">
        <f t="shared" si="0"/>
        <v>14</v>
      </c>
      <c r="S15" s="246">
        <f t="shared" si="1"/>
        <v>166</v>
      </c>
      <c r="T15" s="246">
        <f t="shared" si="2"/>
        <v>2324</v>
      </c>
      <c r="U15" s="240"/>
      <c r="V15" s="246">
        <f t="shared" si="3"/>
        <v>166</v>
      </c>
      <c r="W15" s="246">
        <f t="shared" si="4"/>
        <v>0</v>
      </c>
      <c r="X15" s="245"/>
      <c r="Y15" s="248"/>
      <c r="Z15" s="248"/>
      <c r="AA15" s="248"/>
      <c r="AB15" s="249"/>
      <c r="AC15" s="248"/>
      <c r="AD15" s="248"/>
      <c r="AE15" s="249">
        <f t="shared" si="5"/>
        <v>14</v>
      </c>
      <c r="AF15" s="246">
        <f t="shared" si="6"/>
        <v>166</v>
      </c>
      <c r="AG15" s="246">
        <f t="shared" si="7"/>
        <v>2324</v>
      </c>
    </row>
    <row r="16" spans="1:96" s="250" customFormat="1" ht="14.25" customHeight="1" x14ac:dyDescent="0.25">
      <c r="A16" s="240"/>
      <c r="B16" s="240"/>
      <c r="C16" s="241"/>
      <c r="D16" s="240"/>
      <c r="E16" s="240"/>
      <c r="F16" s="291" t="s">
        <v>199</v>
      </c>
      <c r="G16" s="243"/>
      <c r="H16" s="240"/>
      <c r="I16" s="240"/>
      <c r="J16" s="244"/>
      <c r="K16" s="245">
        <v>0</v>
      </c>
      <c r="L16" s="246">
        <v>0</v>
      </c>
      <c r="M16" s="247">
        <v>0</v>
      </c>
      <c r="N16" s="240"/>
      <c r="O16" s="246"/>
      <c r="P16" s="246"/>
      <c r="Q16" s="246"/>
      <c r="R16" s="245">
        <f t="shared" si="0"/>
        <v>0</v>
      </c>
      <c r="S16" s="246">
        <f t="shared" si="1"/>
        <v>0</v>
      </c>
      <c r="T16" s="246">
        <f t="shared" si="2"/>
        <v>0</v>
      </c>
      <c r="U16" s="240"/>
      <c r="V16" s="246">
        <f t="shared" si="3"/>
        <v>0</v>
      </c>
      <c r="W16" s="246">
        <f t="shared" si="4"/>
        <v>0</v>
      </c>
      <c r="X16" s="245"/>
      <c r="Y16" s="248"/>
      <c r="Z16" s="248"/>
      <c r="AA16" s="248"/>
      <c r="AB16" s="249"/>
      <c r="AC16" s="248"/>
      <c r="AD16" s="248"/>
      <c r="AE16" s="249">
        <f t="shared" si="5"/>
        <v>0</v>
      </c>
      <c r="AF16" s="246">
        <f t="shared" si="6"/>
        <v>0</v>
      </c>
      <c r="AG16" s="246">
        <f t="shared" si="7"/>
        <v>0</v>
      </c>
    </row>
    <row r="17" spans="1:96" s="250" customFormat="1" ht="22.5" customHeight="1" x14ac:dyDescent="0.25">
      <c r="A17" s="240"/>
      <c r="B17" s="240"/>
      <c r="C17" s="241"/>
      <c r="D17" s="240"/>
      <c r="E17" s="240">
        <v>11</v>
      </c>
      <c r="F17" s="242" t="s">
        <v>49</v>
      </c>
      <c r="G17" s="243" t="s">
        <v>24</v>
      </c>
      <c r="H17" s="240" t="s">
        <v>50</v>
      </c>
      <c r="I17" s="240" t="s">
        <v>261</v>
      </c>
      <c r="J17" s="244">
        <v>45834</v>
      </c>
      <c r="K17" s="245">
        <v>7</v>
      </c>
      <c r="L17" s="246">
        <v>124.99</v>
      </c>
      <c r="M17" s="247">
        <v>874.93</v>
      </c>
      <c r="N17" s="240"/>
      <c r="O17" s="246"/>
      <c r="P17" s="246"/>
      <c r="Q17" s="246"/>
      <c r="R17" s="245">
        <f t="shared" si="0"/>
        <v>7</v>
      </c>
      <c r="S17" s="246">
        <f t="shared" si="1"/>
        <v>124.99</v>
      </c>
      <c r="T17" s="246">
        <f t="shared" si="2"/>
        <v>874.93</v>
      </c>
      <c r="U17" s="240">
        <v>7</v>
      </c>
      <c r="V17" s="246">
        <f t="shared" si="3"/>
        <v>124.99</v>
      </c>
      <c r="W17" s="246">
        <f t="shared" si="4"/>
        <v>874.93</v>
      </c>
      <c r="X17" s="245"/>
      <c r="Y17" s="248"/>
      <c r="Z17" s="248"/>
      <c r="AA17" s="248"/>
      <c r="AB17" s="249"/>
      <c r="AC17" s="248"/>
      <c r="AD17" s="248"/>
      <c r="AE17" s="249">
        <f t="shared" si="5"/>
        <v>0</v>
      </c>
      <c r="AF17" s="246">
        <f t="shared" si="6"/>
        <v>124.99</v>
      </c>
      <c r="AG17" s="246">
        <f t="shared" si="7"/>
        <v>0</v>
      </c>
    </row>
    <row r="18" spans="1:96" s="250" customFormat="1" ht="22.5" customHeight="1" x14ac:dyDescent="0.25">
      <c r="A18" s="240"/>
      <c r="B18" s="240"/>
      <c r="C18" s="241"/>
      <c r="D18" s="240"/>
      <c r="E18" s="240">
        <v>12</v>
      </c>
      <c r="F18" s="242" t="s">
        <v>271</v>
      </c>
      <c r="G18" s="243" t="s">
        <v>87</v>
      </c>
      <c r="H18" s="240" t="s">
        <v>272</v>
      </c>
      <c r="I18" s="240" t="s">
        <v>273</v>
      </c>
      <c r="J18" s="244">
        <v>46260</v>
      </c>
      <c r="K18" s="245">
        <v>1</v>
      </c>
      <c r="L18" s="246">
        <v>766.05</v>
      </c>
      <c r="M18" s="247">
        <v>766.05</v>
      </c>
      <c r="N18" s="249"/>
      <c r="O18" s="246"/>
      <c r="P18" s="246"/>
      <c r="Q18" s="246"/>
      <c r="R18" s="245">
        <f t="shared" si="0"/>
        <v>1</v>
      </c>
      <c r="S18" s="246">
        <f t="shared" si="1"/>
        <v>766.05</v>
      </c>
      <c r="T18" s="246">
        <f t="shared" si="2"/>
        <v>766.05</v>
      </c>
      <c r="U18" s="240">
        <v>1</v>
      </c>
      <c r="V18" s="246">
        <f t="shared" si="3"/>
        <v>766.05</v>
      </c>
      <c r="W18" s="246">
        <f t="shared" si="4"/>
        <v>766.05</v>
      </c>
      <c r="X18" s="245"/>
      <c r="Y18" s="248"/>
      <c r="Z18" s="248"/>
      <c r="AA18" s="248"/>
      <c r="AB18" s="249"/>
      <c r="AC18" s="248"/>
      <c r="AD18" s="248"/>
      <c r="AE18" s="249">
        <f t="shared" si="5"/>
        <v>0</v>
      </c>
      <c r="AF18" s="246">
        <f t="shared" si="6"/>
        <v>766.05</v>
      </c>
      <c r="AG18" s="246">
        <f t="shared" si="7"/>
        <v>0</v>
      </c>
    </row>
    <row r="19" spans="1:96" s="250" customFormat="1" ht="13.5" customHeight="1" x14ac:dyDescent="0.25">
      <c r="A19" s="240"/>
      <c r="B19" s="240"/>
      <c r="C19" s="241"/>
      <c r="D19" s="240"/>
      <c r="E19" s="240"/>
      <c r="F19" s="291" t="s">
        <v>284</v>
      </c>
      <c r="G19" s="243"/>
      <c r="H19" s="240"/>
      <c r="I19" s="240"/>
      <c r="J19" s="244"/>
      <c r="K19" s="245">
        <v>0</v>
      </c>
      <c r="L19" s="246">
        <v>0</v>
      </c>
      <c r="M19" s="247">
        <v>0</v>
      </c>
      <c r="N19" s="245"/>
      <c r="O19" s="246"/>
      <c r="P19" s="246"/>
      <c r="Q19" s="246"/>
      <c r="R19" s="245">
        <f t="shared" si="0"/>
        <v>0</v>
      </c>
      <c r="S19" s="246">
        <f t="shared" si="1"/>
        <v>0</v>
      </c>
      <c r="T19" s="246">
        <f t="shared" si="2"/>
        <v>0</v>
      </c>
      <c r="U19" s="240"/>
      <c r="V19" s="246">
        <f t="shared" si="3"/>
        <v>0</v>
      </c>
      <c r="W19" s="246">
        <f t="shared" si="4"/>
        <v>0</v>
      </c>
      <c r="X19" s="245"/>
      <c r="Y19" s="248"/>
      <c r="Z19" s="248"/>
      <c r="AA19" s="248"/>
      <c r="AB19" s="249"/>
      <c r="AC19" s="248"/>
      <c r="AD19" s="248"/>
      <c r="AE19" s="249">
        <f t="shared" si="5"/>
        <v>0</v>
      </c>
      <c r="AF19" s="246">
        <f t="shared" si="6"/>
        <v>0</v>
      </c>
      <c r="AG19" s="246">
        <f t="shared" si="7"/>
        <v>0</v>
      </c>
    </row>
    <row r="20" spans="1:96" s="250" customFormat="1" ht="18.75" customHeight="1" x14ac:dyDescent="0.25">
      <c r="A20" s="240"/>
      <c r="B20" s="240"/>
      <c r="C20" s="241"/>
      <c r="D20" s="240"/>
      <c r="E20" s="240">
        <v>13</v>
      </c>
      <c r="F20" s="242" t="s">
        <v>285</v>
      </c>
      <c r="G20" s="243" t="s">
        <v>20</v>
      </c>
      <c r="H20" s="240" t="s">
        <v>286</v>
      </c>
      <c r="I20" s="240">
        <v>2411617</v>
      </c>
      <c r="J20" s="244">
        <v>46718</v>
      </c>
      <c r="K20" s="245">
        <v>224</v>
      </c>
      <c r="L20" s="246">
        <v>51</v>
      </c>
      <c r="M20" s="247">
        <v>11424</v>
      </c>
      <c r="N20" s="245"/>
      <c r="O20" s="246"/>
      <c r="P20" s="246"/>
      <c r="Q20" s="246"/>
      <c r="R20" s="245">
        <f t="shared" si="0"/>
        <v>224</v>
      </c>
      <c r="S20" s="246">
        <f t="shared" si="1"/>
        <v>51</v>
      </c>
      <c r="T20" s="246">
        <f t="shared" si="2"/>
        <v>11424</v>
      </c>
      <c r="U20" s="240">
        <v>2</v>
      </c>
      <c r="V20" s="246">
        <f t="shared" si="3"/>
        <v>51</v>
      </c>
      <c r="W20" s="246">
        <f t="shared" si="4"/>
        <v>102</v>
      </c>
      <c r="X20" s="245"/>
      <c r="Y20" s="248"/>
      <c r="Z20" s="248"/>
      <c r="AA20" s="248"/>
      <c r="AB20" s="249"/>
      <c r="AC20" s="248"/>
      <c r="AD20" s="248"/>
      <c r="AE20" s="249">
        <f t="shared" si="5"/>
        <v>222</v>
      </c>
      <c r="AF20" s="246">
        <f t="shared" si="6"/>
        <v>51</v>
      </c>
      <c r="AG20" s="246">
        <f t="shared" si="7"/>
        <v>11322</v>
      </c>
    </row>
    <row r="21" spans="1:96" s="250" customFormat="1" ht="18.75" customHeight="1" x14ac:dyDescent="0.25">
      <c r="A21" s="240"/>
      <c r="B21" s="240"/>
      <c r="C21" s="241"/>
      <c r="D21" s="240"/>
      <c r="E21" s="240">
        <v>14</v>
      </c>
      <c r="F21" s="242" t="s">
        <v>289</v>
      </c>
      <c r="G21" s="243" t="s">
        <v>27</v>
      </c>
      <c r="H21" s="240" t="s">
        <v>173</v>
      </c>
      <c r="I21" s="240">
        <v>679230901</v>
      </c>
      <c r="J21" s="244">
        <v>46291</v>
      </c>
      <c r="K21" s="245">
        <v>100</v>
      </c>
      <c r="L21" s="246">
        <v>29</v>
      </c>
      <c r="M21" s="247">
        <v>2900</v>
      </c>
      <c r="N21" s="245"/>
      <c r="O21" s="246"/>
      <c r="P21" s="246"/>
      <c r="Q21" s="246"/>
      <c r="R21" s="245">
        <f t="shared" si="0"/>
        <v>100</v>
      </c>
      <c r="S21" s="246">
        <f t="shared" si="1"/>
        <v>29</v>
      </c>
      <c r="T21" s="246">
        <f t="shared" si="2"/>
        <v>2900</v>
      </c>
      <c r="U21" s="240"/>
      <c r="V21" s="246">
        <f t="shared" si="3"/>
        <v>29</v>
      </c>
      <c r="W21" s="246">
        <f t="shared" si="4"/>
        <v>0</v>
      </c>
      <c r="X21" s="245"/>
      <c r="Y21" s="248"/>
      <c r="Z21" s="248"/>
      <c r="AA21" s="248"/>
      <c r="AB21" s="249"/>
      <c r="AC21" s="248"/>
      <c r="AD21" s="248"/>
      <c r="AE21" s="249">
        <f t="shared" si="5"/>
        <v>100</v>
      </c>
      <c r="AF21" s="246">
        <f t="shared" si="6"/>
        <v>29</v>
      </c>
      <c r="AG21" s="246">
        <f t="shared" si="7"/>
        <v>2900</v>
      </c>
    </row>
    <row r="22" spans="1:96" s="250" customFormat="1" ht="23.25" customHeight="1" x14ac:dyDescent="0.25">
      <c r="A22" s="240"/>
      <c r="B22" s="240"/>
      <c r="C22" s="241"/>
      <c r="D22" s="240"/>
      <c r="E22" s="240">
        <v>15</v>
      </c>
      <c r="F22" s="242" t="s">
        <v>305</v>
      </c>
      <c r="G22" s="243" t="s">
        <v>30</v>
      </c>
      <c r="H22" s="240" t="s">
        <v>306</v>
      </c>
      <c r="I22" s="240" t="s">
        <v>307</v>
      </c>
      <c r="J22" s="244">
        <v>46871</v>
      </c>
      <c r="K22" s="245">
        <v>4900</v>
      </c>
      <c r="L22" s="246">
        <v>0.89</v>
      </c>
      <c r="M22" s="247">
        <v>4361</v>
      </c>
      <c r="N22" s="245"/>
      <c r="O22" s="246"/>
      <c r="P22" s="246"/>
      <c r="Q22" s="246"/>
      <c r="R22" s="245">
        <f t="shared" si="0"/>
        <v>4900</v>
      </c>
      <c r="S22" s="246">
        <f t="shared" si="1"/>
        <v>0.89</v>
      </c>
      <c r="T22" s="246">
        <f t="shared" si="2"/>
        <v>4361</v>
      </c>
      <c r="U22" s="240"/>
      <c r="V22" s="246">
        <f t="shared" si="3"/>
        <v>0.89</v>
      </c>
      <c r="W22" s="246">
        <f t="shared" si="4"/>
        <v>0</v>
      </c>
      <c r="X22" s="245"/>
      <c r="Y22" s="248"/>
      <c r="Z22" s="248"/>
      <c r="AA22" s="248"/>
      <c r="AB22" s="249"/>
      <c r="AC22" s="248"/>
      <c r="AD22" s="248"/>
      <c r="AE22" s="249">
        <f t="shared" si="5"/>
        <v>4900</v>
      </c>
      <c r="AF22" s="246">
        <f t="shared" si="6"/>
        <v>0.89</v>
      </c>
      <c r="AG22" s="246">
        <f t="shared" si="7"/>
        <v>4361</v>
      </c>
    </row>
    <row r="23" spans="1:96" s="250" customFormat="1" ht="13.5" customHeight="1" x14ac:dyDescent="0.25">
      <c r="A23" s="240"/>
      <c r="B23" s="240"/>
      <c r="C23" s="241"/>
      <c r="D23" s="240"/>
      <c r="E23" s="240"/>
      <c r="F23" s="291" t="s">
        <v>284</v>
      </c>
      <c r="G23" s="243"/>
      <c r="H23" s="240"/>
      <c r="I23" s="240"/>
      <c r="J23" s="244"/>
      <c r="K23" s="245">
        <v>0</v>
      </c>
      <c r="L23" s="246">
        <v>0</v>
      </c>
      <c r="M23" s="247">
        <v>0</v>
      </c>
      <c r="N23" s="245"/>
      <c r="O23" s="246"/>
      <c r="P23" s="246"/>
      <c r="Q23" s="246"/>
      <c r="R23" s="245">
        <f t="shared" si="0"/>
        <v>0</v>
      </c>
      <c r="S23" s="246">
        <f t="shared" si="1"/>
        <v>0</v>
      </c>
      <c r="T23" s="246">
        <f t="shared" si="2"/>
        <v>0</v>
      </c>
      <c r="U23" s="240"/>
      <c r="V23" s="246">
        <f t="shared" si="3"/>
        <v>0</v>
      </c>
      <c r="W23" s="246">
        <f t="shared" si="4"/>
        <v>0</v>
      </c>
      <c r="X23" s="245"/>
      <c r="Y23" s="248"/>
      <c r="Z23" s="248"/>
      <c r="AA23" s="248"/>
      <c r="AB23" s="249"/>
      <c r="AC23" s="248"/>
      <c r="AD23" s="248"/>
      <c r="AE23" s="249">
        <f t="shared" si="5"/>
        <v>0</v>
      </c>
      <c r="AF23" s="246">
        <f t="shared" si="6"/>
        <v>0</v>
      </c>
      <c r="AG23" s="246">
        <f t="shared" si="7"/>
        <v>0</v>
      </c>
    </row>
    <row r="24" spans="1:96" s="250" customFormat="1" ht="18.75" customHeight="1" x14ac:dyDescent="0.25">
      <c r="A24" s="240"/>
      <c r="B24" s="240"/>
      <c r="C24" s="241"/>
      <c r="D24" s="240"/>
      <c r="E24" s="240">
        <v>16</v>
      </c>
      <c r="F24" s="242" t="s">
        <v>192</v>
      </c>
      <c r="G24" s="243" t="s">
        <v>24</v>
      </c>
      <c r="H24" s="240" t="s">
        <v>317</v>
      </c>
      <c r="I24" s="240" t="s">
        <v>318</v>
      </c>
      <c r="J24" s="244">
        <v>46748</v>
      </c>
      <c r="K24" s="245">
        <v>130</v>
      </c>
      <c r="L24" s="246">
        <v>43</v>
      </c>
      <c r="M24" s="247">
        <v>5590</v>
      </c>
      <c r="N24" s="245"/>
      <c r="O24" s="246"/>
      <c r="P24" s="246"/>
      <c r="Q24" s="246"/>
      <c r="R24" s="245">
        <f t="shared" si="0"/>
        <v>130</v>
      </c>
      <c r="S24" s="246">
        <f t="shared" si="1"/>
        <v>43</v>
      </c>
      <c r="T24" s="246">
        <f t="shared" si="2"/>
        <v>5590</v>
      </c>
      <c r="U24" s="240"/>
      <c r="V24" s="246">
        <f t="shared" si="3"/>
        <v>43</v>
      </c>
      <c r="W24" s="246">
        <f t="shared" si="4"/>
        <v>0</v>
      </c>
      <c r="X24" s="245"/>
      <c r="Y24" s="248"/>
      <c r="Z24" s="248"/>
      <c r="AA24" s="248"/>
      <c r="AB24" s="249"/>
      <c r="AC24" s="248"/>
      <c r="AD24" s="248"/>
      <c r="AE24" s="249">
        <f t="shared" si="5"/>
        <v>130</v>
      </c>
      <c r="AF24" s="246">
        <f t="shared" si="6"/>
        <v>43</v>
      </c>
      <c r="AG24" s="246">
        <f t="shared" si="7"/>
        <v>5590</v>
      </c>
    </row>
    <row r="25" spans="1:96" s="250" customFormat="1" ht="18.75" customHeight="1" x14ac:dyDescent="0.25">
      <c r="A25" s="240"/>
      <c r="B25" s="240"/>
      <c r="C25" s="241"/>
      <c r="D25" s="240"/>
      <c r="E25" s="240">
        <v>17</v>
      </c>
      <c r="F25" s="242" t="s">
        <v>65</v>
      </c>
      <c r="G25" s="292" t="s">
        <v>27</v>
      </c>
      <c r="H25" s="240" t="s">
        <v>321</v>
      </c>
      <c r="I25" s="240" t="s">
        <v>322</v>
      </c>
      <c r="J25" s="244">
        <v>46565</v>
      </c>
      <c r="K25" s="245">
        <v>2</v>
      </c>
      <c r="L25" s="246">
        <v>232.5</v>
      </c>
      <c r="M25" s="247">
        <v>465</v>
      </c>
      <c r="N25" s="245"/>
      <c r="O25" s="246"/>
      <c r="P25" s="246"/>
      <c r="Q25" s="246"/>
      <c r="R25" s="245">
        <f t="shared" si="0"/>
        <v>2</v>
      </c>
      <c r="S25" s="246">
        <f t="shared" si="1"/>
        <v>232.5</v>
      </c>
      <c r="T25" s="246">
        <f t="shared" si="2"/>
        <v>465</v>
      </c>
      <c r="U25" s="240">
        <v>2</v>
      </c>
      <c r="V25" s="246">
        <f t="shared" si="3"/>
        <v>232.5</v>
      </c>
      <c r="W25" s="246">
        <f t="shared" si="4"/>
        <v>465</v>
      </c>
      <c r="X25" s="245"/>
      <c r="Y25" s="248"/>
      <c r="Z25" s="248"/>
      <c r="AA25" s="248"/>
      <c r="AB25" s="249"/>
      <c r="AC25" s="248"/>
      <c r="AD25" s="248"/>
      <c r="AE25" s="249">
        <f t="shared" si="5"/>
        <v>0</v>
      </c>
      <c r="AF25" s="246">
        <f t="shared" si="6"/>
        <v>232.5</v>
      </c>
      <c r="AG25" s="246">
        <f t="shared" si="7"/>
        <v>0</v>
      </c>
    </row>
    <row r="26" spans="1:96" s="250" customFormat="1" ht="18.75" customHeight="1" x14ac:dyDescent="0.25">
      <c r="A26" s="240"/>
      <c r="B26" s="240"/>
      <c r="C26" s="241"/>
      <c r="D26" s="240"/>
      <c r="E26" s="240"/>
      <c r="F26" s="242"/>
      <c r="G26" s="292"/>
      <c r="H26" s="240"/>
      <c r="I26" s="240"/>
      <c r="J26" s="244"/>
      <c r="K26" s="245"/>
      <c r="L26" s="246"/>
      <c r="M26" s="247"/>
      <c r="N26" s="245"/>
      <c r="O26" s="246"/>
      <c r="P26" s="246"/>
      <c r="Q26" s="246"/>
      <c r="R26" s="245"/>
      <c r="S26" s="246"/>
      <c r="T26" s="246"/>
      <c r="U26" s="240"/>
      <c r="V26" s="246"/>
      <c r="W26" s="246"/>
      <c r="X26" s="245"/>
      <c r="Y26" s="248"/>
      <c r="Z26" s="248"/>
      <c r="AA26" s="248"/>
      <c r="AB26" s="249"/>
      <c r="AC26" s="248"/>
      <c r="AD26" s="248"/>
      <c r="AE26" s="249"/>
      <c r="AF26" s="246"/>
      <c r="AG26" s="246"/>
    </row>
    <row r="27" spans="1:96" s="250" customFormat="1" ht="18.75" customHeight="1" x14ac:dyDescent="0.25">
      <c r="A27" s="240"/>
      <c r="B27" s="240"/>
      <c r="C27" s="241"/>
      <c r="D27" s="240"/>
      <c r="E27" s="240"/>
      <c r="F27" s="242"/>
      <c r="G27" s="292"/>
      <c r="H27" s="240"/>
      <c r="I27" s="240"/>
      <c r="J27" s="244"/>
      <c r="K27" s="245"/>
      <c r="L27" s="246"/>
      <c r="M27" s="247"/>
      <c r="N27" s="245"/>
      <c r="O27" s="246"/>
      <c r="P27" s="246"/>
      <c r="Q27" s="246"/>
      <c r="R27" s="245"/>
      <c r="S27" s="246"/>
      <c r="T27" s="246"/>
      <c r="U27" s="240"/>
      <c r="V27" s="246"/>
      <c r="W27" s="246"/>
      <c r="X27" s="245"/>
      <c r="Y27" s="248"/>
      <c r="Z27" s="248"/>
      <c r="AA27" s="248"/>
      <c r="AB27" s="249"/>
      <c r="AC27" s="248"/>
      <c r="AD27" s="248"/>
      <c r="AE27" s="249"/>
      <c r="AF27" s="246"/>
      <c r="AG27" s="246"/>
    </row>
    <row r="28" spans="1:96" s="250" customFormat="1" ht="18.75" customHeight="1" x14ac:dyDescent="0.25">
      <c r="A28" s="240"/>
      <c r="B28" s="240"/>
      <c r="C28" s="241"/>
      <c r="D28" s="240"/>
      <c r="E28" s="240"/>
      <c r="F28" s="242"/>
      <c r="G28" s="292"/>
      <c r="H28" s="240"/>
      <c r="I28" s="240"/>
      <c r="J28" s="244"/>
      <c r="K28" s="245"/>
      <c r="L28" s="246"/>
      <c r="M28" s="247"/>
      <c r="N28" s="245"/>
      <c r="O28" s="246"/>
      <c r="P28" s="246"/>
      <c r="Q28" s="246"/>
      <c r="R28" s="245"/>
      <c r="S28" s="246"/>
      <c r="T28" s="246"/>
      <c r="U28" s="240"/>
      <c r="V28" s="246"/>
      <c r="W28" s="246"/>
      <c r="X28" s="245"/>
      <c r="Y28" s="248"/>
      <c r="Z28" s="248"/>
      <c r="AA28" s="248"/>
      <c r="AB28" s="249"/>
      <c r="AC28" s="248"/>
      <c r="AD28" s="248"/>
      <c r="AE28" s="249"/>
      <c r="AF28" s="246"/>
      <c r="AG28" s="246"/>
    </row>
    <row r="29" spans="1:96" s="250" customFormat="1" ht="18.75" customHeight="1" x14ac:dyDescent="0.25">
      <c r="A29" s="240"/>
      <c r="B29" s="240"/>
      <c r="C29" s="241"/>
      <c r="D29" s="240"/>
      <c r="E29" s="240"/>
      <c r="F29" s="242"/>
      <c r="G29" s="292"/>
      <c r="H29" s="240"/>
      <c r="I29" s="240"/>
      <c r="J29" s="244"/>
      <c r="K29" s="245"/>
      <c r="L29" s="246"/>
      <c r="M29" s="247"/>
      <c r="N29" s="245"/>
      <c r="O29" s="246"/>
      <c r="P29" s="246"/>
      <c r="Q29" s="246"/>
      <c r="R29" s="245"/>
      <c r="S29" s="246"/>
      <c r="T29" s="246"/>
      <c r="U29" s="240"/>
      <c r="V29" s="246"/>
      <c r="W29" s="246"/>
      <c r="X29" s="245"/>
      <c r="Y29" s="248"/>
      <c r="Z29" s="248"/>
      <c r="AA29" s="248"/>
      <c r="AB29" s="249"/>
      <c r="AC29" s="248"/>
      <c r="AD29" s="248"/>
      <c r="AE29" s="249"/>
      <c r="AF29" s="246"/>
      <c r="AG29" s="246"/>
    </row>
    <row r="30" spans="1:96" s="271" customFormat="1" ht="36.950000000000003" customHeight="1" x14ac:dyDescent="0.25">
      <c r="A30" s="266"/>
      <c r="B30" s="266"/>
      <c r="C30" s="266"/>
      <c r="D30" s="267"/>
      <c r="E30" s="267"/>
      <c r="F30" s="451" t="s">
        <v>688</v>
      </c>
      <c r="G30" s="452"/>
      <c r="H30" s="452"/>
      <c r="I30" s="452"/>
      <c r="J30" s="268"/>
      <c r="K30" s="450" t="s">
        <v>689</v>
      </c>
      <c r="L30" s="451"/>
      <c r="M30" s="451"/>
      <c r="N30" s="453" t="s">
        <v>2</v>
      </c>
      <c r="O30" s="451"/>
      <c r="P30" s="451"/>
      <c r="Q30" s="374"/>
      <c r="R30" s="454" t="s">
        <v>3</v>
      </c>
      <c r="S30" s="449"/>
      <c r="T30" s="449"/>
      <c r="U30" s="455" t="s">
        <v>4</v>
      </c>
      <c r="V30" s="449"/>
      <c r="W30" s="449"/>
      <c r="X30" s="456" t="s">
        <v>5</v>
      </c>
      <c r="Y30" s="456"/>
      <c r="Z30" s="456"/>
      <c r="AA30" s="269" t="s">
        <v>656</v>
      </c>
      <c r="AB30" s="448" t="s">
        <v>6</v>
      </c>
      <c r="AC30" s="449"/>
      <c r="AD30" s="449"/>
      <c r="AE30" s="450" t="s">
        <v>690</v>
      </c>
      <c r="AF30" s="451"/>
      <c r="AG30" s="451"/>
      <c r="AH30" s="270"/>
      <c r="AI30" s="270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0"/>
      <c r="BK30" s="270"/>
      <c r="BL30" s="270"/>
      <c r="BM30" s="270"/>
      <c r="BN30" s="270"/>
      <c r="BO30" s="270"/>
      <c r="BP30" s="270"/>
      <c r="BQ30" s="270"/>
      <c r="BR30" s="270"/>
      <c r="BS30" s="270"/>
      <c r="BT30" s="270"/>
      <c r="BU30" s="270"/>
      <c r="BV30" s="270"/>
      <c r="BW30" s="270"/>
      <c r="BX30" s="270"/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/>
      <c r="CR30" s="270"/>
    </row>
    <row r="31" spans="1:96" s="285" customFormat="1" ht="30" customHeight="1" x14ac:dyDescent="0.25">
      <c r="A31" s="272"/>
      <c r="B31" s="272"/>
      <c r="C31" s="272"/>
      <c r="D31" s="273"/>
      <c r="E31" s="273"/>
      <c r="F31" s="274" t="s">
        <v>7</v>
      </c>
      <c r="G31" s="275" t="s">
        <v>8</v>
      </c>
      <c r="H31" s="276" t="s">
        <v>9</v>
      </c>
      <c r="I31" s="273" t="s">
        <v>10</v>
      </c>
      <c r="J31" s="277" t="s">
        <v>11</v>
      </c>
      <c r="K31" s="273" t="s">
        <v>12</v>
      </c>
      <c r="L31" s="278" t="s">
        <v>13</v>
      </c>
      <c r="M31" s="279" t="s">
        <v>14</v>
      </c>
      <c r="N31" s="273" t="s">
        <v>12</v>
      </c>
      <c r="O31" s="278" t="s">
        <v>13</v>
      </c>
      <c r="P31" s="278" t="s">
        <v>14</v>
      </c>
      <c r="Q31" s="278"/>
      <c r="R31" s="280" t="s">
        <v>12</v>
      </c>
      <c r="S31" s="281" t="s">
        <v>13</v>
      </c>
      <c r="T31" s="281" t="s">
        <v>14</v>
      </c>
      <c r="U31" s="280" t="s">
        <v>12</v>
      </c>
      <c r="V31" s="375" t="s">
        <v>13</v>
      </c>
      <c r="W31" s="281" t="s">
        <v>14</v>
      </c>
      <c r="X31" s="282" t="s">
        <v>12</v>
      </c>
      <c r="Y31" s="282" t="s">
        <v>13</v>
      </c>
      <c r="Z31" s="282" t="s">
        <v>14</v>
      </c>
      <c r="AA31" s="282"/>
      <c r="AB31" s="283" t="s">
        <v>12</v>
      </c>
      <c r="AC31" s="282" t="s">
        <v>13</v>
      </c>
      <c r="AD31" s="282" t="s">
        <v>14</v>
      </c>
      <c r="AE31" s="280" t="s">
        <v>12</v>
      </c>
      <c r="AF31" s="281" t="s">
        <v>13</v>
      </c>
      <c r="AG31" s="281" t="s">
        <v>14</v>
      </c>
      <c r="AH31" s="284"/>
      <c r="AI31" s="284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  <c r="AV31" s="284"/>
      <c r="AW31" s="284"/>
      <c r="AX31" s="284"/>
      <c r="AY31" s="284"/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  <c r="BL31" s="284"/>
      <c r="BM31" s="284"/>
      <c r="BN31" s="284"/>
      <c r="BO31" s="284"/>
      <c r="BP31" s="284"/>
      <c r="BQ31" s="284"/>
      <c r="BR31" s="284"/>
      <c r="BS31" s="284"/>
      <c r="BT31" s="284"/>
      <c r="BU31" s="284"/>
      <c r="BV31" s="284"/>
      <c r="BW31" s="284"/>
      <c r="BX31" s="284"/>
      <c r="BY31" s="284"/>
      <c r="BZ31" s="284"/>
      <c r="CA31" s="284"/>
      <c r="CB31" s="284"/>
      <c r="CC31" s="284"/>
      <c r="CD31" s="284"/>
      <c r="CE31" s="284"/>
      <c r="CF31" s="284"/>
      <c r="CG31" s="284"/>
      <c r="CH31" s="284"/>
      <c r="CI31" s="284"/>
      <c r="CJ31" s="284"/>
      <c r="CK31" s="284"/>
      <c r="CL31" s="284"/>
      <c r="CM31" s="284"/>
      <c r="CN31" s="284"/>
      <c r="CO31" s="284"/>
      <c r="CP31" s="284"/>
      <c r="CQ31" s="284"/>
      <c r="CR31" s="284"/>
    </row>
    <row r="32" spans="1:96" s="250" customFormat="1" ht="15" customHeight="1" x14ac:dyDescent="0.25">
      <c r="A32" s="240"/>
      <c r="B32" s="240"/>
      <c r="C32" s="241"/>
      <c r="D32" s="240"/>
      <c r="E32" s="240"/>
      <c r="F32" s="291" t="s">
        <v>351</v>
      </c>
      <c r="G32" s="243"/>
      <c r="H32" s="240"/>
      <c r="I32" s="240"/>
      <c r="J32" s="244"/>
      <c r="K32" s="245">
        <v>0</v>
      </c>
      <c r="L32" s="246">
        <v>0</v>
      </c>
      <c r="M32" s="247">
        <v>0</v>
      </c>
      <c r="N32" s="245"/>
      <c r="O32" s="246"/>
      <c r="P32" s="246"/>
      <c r="Q32" s="246"/>
      <c r="R32" s="245">
        <f t="shared" si="0"/>
        <v>0</v>
      </c>
      <c r="S32" s="246">
        <f t="shared" si="1"/>
        <v>0</v>
      </c>
      <c r="T32" s="246">
        <f t="shared" si="2"/>
        <v>0</v>
      </c>
      <c r="U32" s="240"/>
      <c r="V32" s="246">
        <f t="shared" si="3"/>
        <v>0</v>
      </c>
      <c r="W32" s="246">
        <f t="shared" si="4"/>
        <v>0</v>
      </c>
      <c r="X32" s="245"/>
      <c r="Y32" s="248"/>
      <c r="Z32" s="248"/>
      <c r="AA32" s="248"/>
      <c r="AB32" s="249"/>
      <c r="AC32" s="248"/>
      <c r="AD32" s="248"/>
      <c r="AE32" s="249">
        <f t="shared" si="5"/>
        <v>0</v>
      </c>
      <c r="AF32" s="246">
        <f t="shared" si="6"/>
        <v>0</v>
      </c>
      <c r="AG32" s="246">
        <f t="shared" si="7"/>
        <v>0</v>
      </c>
    </row>
    <row r="33" spans="1:33" s="250" customFormat="1" ht="22.5" customHeight="1" x14ac:dyDescent="0.25">
      <c r="A33" s="240"/>
      <c r="B33" s="240"/>
      <c r="C33" s="241"/>
      <c r="D33" s="240"/>
      <c r="E33" s="240">
        <v>18</v>
      </c>
      <c r="F33" s="242" t="s">
        <v>361</v>
      </c>
      <c r="G33" s="243" t="s">
        <v>362</v>
      </c>
      <c r="H33" s="240" t="s">
        <v>173</v>
      </c>
      <c r="I33" s="240">
        <v>679240201</v>
      </c>
      <c r="J33" s="244">
        <v>45715</v>
      </c>
      <c r="K33" s="245">
        <v>150</v>
      </c>
      <c r="L33" s="246">
        <v>29</v>
      </c>
      <c r="M33" s="247">
        <v>4350</v>
      </c>
      <c r="N33" s="245"/>
      <c r="O33" s="246"/>
      <c r="P33" s="246"/>
      <c r="Q33" s="246"/>
      <c r="R33" s="245">
        <f t="shared" si="0"/>
        <v>150</v>
      </c>
      <c r="S33" s="246">
        <f t="shared" si="1"/>
        <v>29</v>
      </c>
      <c r="T33" s="246">
        <f t="shared" si="2"/>
        <v>4350</v>
      </c>
      <c r="U33" s="240"/>
      <c r="V33" s="246">
        <f t="shared" si="3"/>
        <v>29</v>
      </c>
      <c r="W33" s="246">
        <f t="shared" si="4"/>
        <v>0</v>
      </c>
      <c r="X33" s="245"/>
      <c r="Y33" s="248"/>
      <c r="Z33" s="248"/>
      <c r="AA33" s="248"/>
      <c r="AB33" s="249"/>
      <c r="AC33" s="248"/>
      <c r="AD33" s="248"/>
      <c r="AE33" s="249">
        <f t="shared" si="5"/>
        <v>150</v>
      </c>
      <c r="AF33" s="246">
        <f t="shared" si="6"/>
        <v>29</v>
      </c>
      <c r="AG33" s="246">
        <f t="shared" si="7"/>
        <v>4350</v>
      </c>
    </row>
    <row r="34" spans="1:33" s="250" customFormat="1" ht="16.5" customHeight="1" x14ac:dyDescent="0.25">
      <c r="A34" s="240"/>
      <c r="B34" s="240"/>
      <c r="C34" s="241"/>
      <c r="D34" s="240"/>
      <c r="E34" s="240">
        <v>19</v>
      </c>
      <c r="F34" s="242" t="s">
        <v>387</v>
      </c>
      <c r="G34" s="243" t="s">
        <v>362</v>
      </c>
      <c r="H34" s="240" t="s">
        <v>91</v>
      </c>
      <c r="I34" s="240" t="s">
        <v>388</v>
      </c>
      <c r="J34" s="244">
        <v>46748</v>
      </c>
      <c r="K34" s="245">
        <v>50</v>
      </c>
      <c r="L34" s="246">
        <v>78</v>
      </c>
      <c r="M34" s="247">
        <v>3900</v>
      </c>
      <c r="N34" s="245"/>
      <c r="O34" s="246"/>
      <c r="P34" s="246"/>
      <c r="Q34" s="246"/>
      <c r="R34" s="245">
        <f t="shared" si="0"/>
        <v>50</v>
      </c>
      <c r="S34" s="246">
        <f t="shared" si="1"/>
        <v>78</v>
      </c>
      <c r="T34" s="246">
        <f t="shared" si="2"/>
        <v>3900</v>
      </c>
      <c r="U34" s="240"/>
      <c r="V34" s="246">
        <f t="shared" si="3"/>
        <v>78</v>
      </c>
      <c r="W34" s="246">
        <f t="shared" si="4"/>
        <v>0</v>
      </c>
      <c r="X34" s="245"/>
      <c r="Y34" s="248"/>
      <c r="Z34" s="248"/>
      <c r="AA34" s="248"/>
      <c r="AB34" s="249"/>
      <c r="AC34" s="248"/>
      <c r="AD34" s="248"/>
      <c r="AE34" s="249">
        <f t="shared" si="5"/>
        <v>50</v>
      </c>
      <c r="AF34" s="246">
        <f t="shared" si="6"/>
        <v>78</v>
      </c>
      <c r="AG34" s="246">
        <f t="shared" si="7"/>
        <v>3900</v>
      </c>
    </row>
    <row r="35" spans="1:33" s="250" customFormat="1" ht="15.75" customHeight="1" x14ac:dyDescent="0.25">
      <c r="A35" s="240"/>
      <c r="B35" s="240"/>
      <c r="C35" s="241"/>
      <c r="D35" s="240"/>
      <c r="E35" s="240">
        <v>20</v>
      </c>
      <c r="F35" s="242" t="s">
        <v>389</v>
      </c>
      <c r="G35" s="243" t="s">
        <v>362</v>
      </c>
      <c r="H35" s="240" t="s">
        <v>390</v>
      </c>
      <c r="I35" s="240" t="s">
        <v>391</v>
      </c>
      <c r="J35" s="244">
        <v>46382</v>
      </c>
      <c r="K35" s="245">
        <v>20</v>
      </c>
      <c r="L35" s="246">
        <v>450</v>
      </c>
      <c r="M35" s="247">
        <v>9000</v>
      </c>
      <c r="N35" s="245"/>
      <c r="O35" s="246"/>
      <c r="P35" s="246"/>
      <c r="Q35" s="246"/>
      <c r="R35" s="245">
        <f t="shared" si="0"/>
        <v>20</v>
      </c>
      <c r="S35" s="246">
        <f t="shared" si="1"/>
        <v>450</v>
      </c>
      <c r="T35" s="246">
        <f t="shared" si="2"/>
        <v>9000</v>
      </c>
      <c r="U35" s="240"/>
      <c r="V35" s="246">
        <f t="shared" si="3"/>
        <v>450</v>
      </c>
      <c r="W35" s="246">
        <f t="shared" si="4"/>
        <v>0</v>
      </c>
      <c r="X35" s="245"/>
      <c r="Y35" s="248"/>
      <c r="Z35" s="248"/>
      <c r="AA35" s="248"/>
      <c r="AB35" s="249"/>
      <c r="AC35" s="248"/>
      <c r="AD35" s="248"/>
      <c r="AE35" s="249">
        <f t="shared" si="5"/>
        <v>20</v>
      </c>
      <c r="AF35" s="246">
        <f t="shared" si="6"/>
        <v>450</v>
      </c>
      <c r="AG35" s="246">
        <f t="shared" si="7"/>
        <v>9000</v>
      </c>
    </row>
    <row r="36" spans="1:33" s="250" customFormat="1" ht="15.75" customHeight="1" x14ac:dyDescent="0.25">
      <c r="A36" s="241"/>
      <c r="B36" s="241">
        <f>SUM(B4:B5)</f>
        <v>193</v>
      </c>
      <c r="C36" s="241"/>
      <c r="D36" s="240"/>
      <c r="E36" s="240">
        <v>21</v>
      </c>
      <c r="F36" s="286" t="s">
        <v>395</v>
      </c>
      <c r="G36" s="240" t="s">
        <v>396</v>
      </c>
      <c r="H36" s="240" t="s">
        <v>397</v>
      </c>
      <c r="I36" s="245" t="s">
        <v>398</v>
      </c>
      <c r="J36" s="293">
        <v>46784</v>
      </c>
      <c r="K36" s="245">
        <v>136</v>
      </c>
      <c r="L36" s="246">
        <v>18</v>
      </c>
      <c r="M36" s="247">
        <v>2448</v>
      </c>
      <c r="N36" s="248"/>
      <c r="O36" s="246"/>
      <c r="P36" s="246"/>
      <c r="Q36" s="246"/>
      <c r="R36" s="245">
        <f t="shared" si="0"/>
        <v>136</v>
      </c>
      <c r="S36" s="246">
        <f t="shared" si="1"/>
        <v>18</v>
      </c>
      <c r="T36" s="246">
        <f t="shared" si="2"/>
        <v>2448</v>
      </c>
      <c r="U36" s="245">
        <v>10</v>
      </c>
      <c r="V36" s="246">
        <f t="shared" si="3"/>
        <v>18</v>
      </c>
      <c r="W36" s="246">
        <f t="shared" si="4"/>
        <v>180</v>
      </c>
      <c r="X36" s="248"/>
      <c r="Y36" s="248"/>
      <c r="Z36" s="248"/>
      <c r="AA36" s="248"/>
      <c r="AB36" s="248"/>
      <c r="AC36" s="248"/>
      <c r="AD36" s="248"/>
      <c r="AE36" s="249">
        <f t="shared" si="5"/>
        <v>126</v>
      </c>
      <c r="AF36" s="246">
        <f t="shared" si="6"/>
        <v>18</v>
      </c>
      <c r="AG36" s="246">
        <f t="shared" si="7"/>
        <v>2268</v>
      </c>
    </row>
    <row r="37" spans="1:33" s="250" customFormat="1" ht="15.75" customHeight="1" x14ac:dyDescent="0.25">
      <c r="A37" s="241"/>
      <c r="B37" s="241"/>
      <c r="C37" s="241"/>
      <c r="D37" s="245"/>
      <c r="E37" s="240">
        <v>22</v>
      </c>
      <c r="F37" s="286" t="s">
        <v>402</v>
      </c>
      <c r="G37" s="245" t="s">
        <v>362</v>
      </c>
      <c r="H37" s="240" t="s">
        <v>403</v>
      </c>
      <c r="I37" s="245" t="s">
        <v>404</v>
      </c>
      <c r="J37" s="294">
        <v>46692</v>
      </c>
      <c r="K37" s="245">
        <v>190</v>
      </c>
      <c r="L37" s="246">
        <v>24</v>
      </c>
      <c r="M37" s="247">
        <v>4560</v>
      </c>
      <c r="N37" s="245"/>
      <c r="O37" s="246"/>
      <c r="P37" s="246"/>
      <c r="Q37" s="246"/>
      <c r="R37" s="245">
        <f t="shared" si="0"/>
        <v>190</v>
      </c>
      <c r="S37" s="246">
        <f t="shared" si="1"/>
        <v>24</v>
      </c>
      <c r="T37" s="246">
        <f t="shared" si="2"/>
        <v>4560</v>
      </c>
      <c r="U37" s="245"/>
      <c r="V37" s="246">
        <f t="shared" si="3"/>
        <v>24</v>
      </c>
      <c r="W37" s="246">
        <f t="shared" si="4"/>
        <v>0</v>
      </c>
      <c r="X37" s="248"/>
      <c r="Y37" s="248"/>
      <c r="Z37" s="248"/>
      <c r="AA37" s="248"/>
      <c r="AB37" s="248"/>
      <c r="AC37" s="248"/>
      <c r="AD37" s="248"/>
      <c r="AE37" s="249">
        <f t="shared" si="5"/>
        <v>190</v>
      </c>
      <c r="AF37" s="246">
        <f t="shared" si="6"/>
        <v>24</v>
      </c>
      <c r="AG37" s="246">
        <f t="shared" si="7"/>
        <v>4560</v>
      </c>
    </row>
    <row r="38" spans="1:33" s="250" customFormat="1" ht="15.75" customHeight="1" x14ac:dyDescent="0.25">
      <c r="A38" s="241"/>
      <c r="B38" s="241"/>
      <c r="C38" s="241"/>
      <c r="D38" s="245"/>
      <c r="E38" s="240">
        <v>23</v>
      </c>
      <c r="F38" s="286" t="s">
        <v>405</v>
      </c>
      <c r="G38" s="245" t="s">
        <v>362</v>
      </c>
      <c r="H38" s="240" t="s">
        <v>406</v>
      </c>
      <c r="I38" s="245">
        <v>230710</v>
      </c>
      <c r="J38" s="294">
        <v>46204</v>
      </c>
      <c r="K38" s="245">
        <v>20</v>
      </c>
      <c r="L38" s="246">
        <v>94</v>
      </c>
      <c r="M38" s="247">
        <v>1880</v>
      </c>
      <c r="N38" s="245"/>
      <c r="O38" s="246"/>
      <c r="P38" s="246"/>
      <c r="Q38" s="246"/>
      <c r="R38" s="245">
        <f t="shared" si="0"/>
        <v>20</v>
      </c>
      <c r="S38" s="246">
        <f t="shared" si="1"/>
        <v>94</v>
      </c>
      <c r="T38" s="246">
        <f t="shared" si="2"/>
        <v>1880</v>
      </c>
      <c r="U38" s="245">
        <v>10</v>
      </c>
      <c r="V38" s="246">
        <f t="shared" si="3"/>
        <v>94</v>
      </c>
      <c r="W38" s="246">
        <f t="shared" si="4"/>
        <v>940</v>
      </c>
      <c r="X38" s="248"/>
      <c r="Y38" s="248"/>
      <c r="Z38" s="248"/>
      <c r="AA38" s="248"/>
      <c r="AB38" s="248"/>
      <c r="AC38" s="248"/>
      <c r="AD38" s="248"/>
      <c r="AE38" s="249">
        <f t="shared" si="5"/>
        <v>10</v>
      </c>
      <c r="AF38" s="246">
        <f t="shared" si="6"/>
        <v>94</v>
      </c>
      <c r="AG38" s="246">
        <f t="shared" si="7"/>
        <v>940</v>
      </c>
    </row>
    <row r="39" spans="1:33" s="250" customFormat="1" ht="15.75" customHeight="1" x14ac:dyDescent="0.25">
      <c r="A39" s="241"/>
      <c r="B39" s="241"/>
      <c r="C39" s="241"/>
      <c r="D39" s="245"/>
      <c r="E39" s="240">
        <v>24</v>
      </c>
      <c r="F39" s="286" t="s">
        <v>410</v>
      </c>
      <c r="G39" s="245" t="s">
        <v>408</v>
      </c>
      <c r="H39" s="240" t="s">
        <v>315</v>
      </c>
      <c r="I39" s="245" t="s">
        <v>411</v>
      </c>
      <c r="J39" s="294">
        <v>46692</v>
      </c>
      <c r="K39" s="245">
        <v>4</v>
      </c>
      <c r="L39" s="246">
        <v>22</v>
      </c>
      <c r="M39" s="247">
        <v>88</v>
      </c>
      <c r="N39" s="245"/>
      <c r="O39" s="246"/>
      <c r="P39" s="246"/>
      <c r="Q39" s="246"/>
      <c r="R39" s="245">
        <f t="shared" si="0"/>
        <v>4</v>
      </c>
      <c r="S39" s="246">
        <f t="shared" si="1"/>
        <v>22</v>
      </c>
      <c r="T39" s="246">
        <f t="shared" si="2"/>
        <v>88</v>
      </c>
      <c r="U39" s="245">
        <v>3</v>
      </c>
      <c r="V39" s="246">
        <f t="shared" si="3"/>
        <v>22</v>
      </c>
      <c r="W39" s="246">
        <f t="shared" si="4"/>
        <v>66</v>
      </c>
      <c r="X39" s="248"/>
      <c r="Y39" s="248"/>
      <c r="Z39" s="248"/>
      <c r="AA39" s="248"/>
      <c r="AB39" s="248"/>
      <c r="AC39" s="248"/>
      <c r="AD39" s="248"/>
      <c r="AE39" s="249">
        <f t="shared" si="5"/>
        <v>1</v>
      </c>
      <c r="AF39" s="246">
        <f t="shared" si="6"/>
        <v>22</v>
      </c>
      <c r="AG39" s="246">
        <f t="shared" si="7"/>
        <v>22</v>
      </c>
    </row>
    <row r="40" spans="1:33" s="250" customFormat="1" ht="15.75" customHeight="1" x14ac:dyDescent="0.25">
      <c r="A40" s="241"/>
      <c r="B40" s="241"/>
      <c r="C40" s="241"/>
      <c r="D40" s="245"/>
      <c r="E40" s="240">
        <v>25</v>
      </c>
      <c r="F40" s="286" t="s">
        <v>414</v>
      </c>
      <c r="G40" s="245" t="s">
        <v>408</v>
      </c>
      <c r="H40" s="240" t="s">
        <v>270</v>
      </c>
      <c r="I40" s="245">
        <v>30457</v>
      </c>
      <c r="J40" s="294">
        <v>46419</v>
      </c>
      <c r="K40" s="245">
        <v>150</v>
      </c>
      <c r="L40" s="246">
        <v>280</v>
      </c>
      <c r="M40" s="247">
        <v>42000</v>
      </c>
      <c r="N40" s="245"/>
      <c r="O40" s="246"/>
      <c r="P40" s="246"/>
      <c r="Q40" s="246"/>
      <c r="R40" s="245">
        <f t="shared" si="0"/>
        <v>150</v>
      </c>
      <c r="S40" s="246">
        <f t="shared" si="1"/>
        <v>280</v>
      </c>
      <c r="T40" s="246">
        <f t="shared" si="2"/>
        <v>42000</v>
      </c>
      <c r="U40" s="245">
        <v>130</v>
      </c>
      <c r="V40" s="246">
        <f t="shared" si="3"/>
        <v>280</v>
      </c>
      <c r="W40" s="246">
        <f t="shared" si="4"/>
        <v>36400</v>
      </c>
      <c r="X40" s="248"/>
      <c r="Y40" s="248"/>
      <c r="Z40" s="248"/>
      <c r="AA40" s="248"/>
      <c r="AB40" s="248"/>
      <c r="AC40" s="248"/>
      <c r="AD40" s="248"/>
      <c r="AE40" s="249">
        <f t="shared" si="5"/>
        <v>20</v>
      </c>
      <c r="AF40" s="246">
        <f t="shared" si="6"/>
        <v>280</v>
      </c>
      <c r="AG40" s="246">
        <f t="shared" si="7"/>
        <v>5600</v>
      </c>
    </row>
    <row r="41" spans="1:33" s="250" customFormat="1" ht="22.5" customHeight="1" x14ac:dyDescent="0.25">
      <c r="A41" s="241"/>
      <c r="B41" s="241"/>
      <c r="C41" s="241"/>
      <c r="D41" s="245"/>
      <c r="E41" s="240">
        <v>26</v>
      </c>
      <c r="F41" s="286" t="s">
        <v>422</v>
      </c>
      <c r="G41" s="245" t="s">
        <v>362</v>
      </c>
      <c r="H41" s="240" t="s">
        <v>423</v>
      </c>
      <c r="I41" s="245">
        <v>2410147</v>
      </c>
      <c r="J41" s="294">
        <v>46661</v>
      </c>
      <c r="K41" s="245">
        <v>150</v>
      </c>
      <c r="L41" s="246">
        <v>42</v>
      </c>
      <c r="M41" s="247">
        <v>6300</v>
      </c>
      <c r="N41" s="245"/>
      <c r="O41" s="246"/>
      <c r="P41" s="246"/>
      <c r="Q41" s="246"/>
      <c r="R41" s="245">
        <f t="shared" si="0"/>
        <v>150</v>
      </c>
      <c r="S41" s="246">
        <f t="shared" si="1"/>
        <v>42</v>
      </c>
      <c r="T41" s="246">
        <f t="shared" si="2"/>
        <v>6300</v>
      </c>
      <c r="U41" s="245">
        <v>30</v>
      </c>
      <c r="V41" s="246">
        <f t="shared" si="3"/>
        <v>42</v>
      </c>
      <c r="W41" s="246">
        <f t="shared" si="4"/>
        <v>1260</v>
      </c>
      <c r="X41" s="248"/>
      <c r="Y41" s="248"/>
      <c r="Z41" s="248"/>
      <c r="AA41" s="248"/>
      <c r="AB41" s="248"/>
      <c r="AC41" s="248"/>
      <c r="AD41" s="248"/>
      <c r="AE41" s="249">
        <f t="shared" si="5"/>
        <v>120</v>
      </c>
      <c r="AF41" s="246">
        <f t="shared" si="6"/>
        <v>42</v>
      </c>
      <c r="AG41" s="246">
        <f t="shared" si="7"/>
        <v>5040</v>
      </c>
    </row>
    <row r="42" spans="1:33" s="250" customFormat="1" ht="15.75" customHeight="1" x14ac:dyDescent="0.25">
      <c r="A42" s="241"/>
      <c r="B42" s="241"/>
      <c r="C42" s="241"/>
      <c r="D42" s="245"/>
      <c r="E42" s="240">
        <v>27</v>
      </c>
      <c r="F42" s="286" t="s">
        <v>281</v>
      </c>
      <c r="G42" s="245" t="s">
        <v>432</v>
      </c>
      <c r="H42" s="240" t="s">
        <v>306</v>
      </c>
      <c r="I42" s="245" t="s">
        <v>433</v>
      </c>
      <c r="J42" s="294">
        <v>46905</v>
      </c>
      <c r="K42" s="245">
        <v>9973</v>
      </c>
      <c r="L42" s="246">
        <v>0.8</v>
      </c>
      <c r="M42" s="247">
        <v>7978.4000000000005</v>
      </c>
      <c r="N42" s="245"/>
      <c r="O42" s="246"/>
      <c r="P42" s="246"/>
      <c r="Q42" s="246"/>
      <c r="R42" s="245">
        <f t="shared" si="0"/>
        <v>9973</v>
      </c>
      <c r="S42" s="246">
        <f t="shared" si="1"/>
        <v>0.8</v>
      </c>
      <c r="T42" s="246">
        <f t="shared" si="2"/>
        <v>7978.4000000000005</v>
      </c>
      <c r="U42" s="245"/>
      <c r="V42" s="246">
        <f t="shared" si="3"/>
        <v>0.8</v>
      </c>
      <c r="W42" s="246">
        <f t="shared" si="4"/>
        <v>0</v>
      </c>
      <c r="X42" s="248"/>
      <c r="Y42" s="248"/>
      <c r="Z42" s="248"/>
      <c r="AA42" s="248"/>
      <c r="AB42" s="248"/>
      <c r="AC42" s="248"/>
      <c r="AD42" s="248"/>
      <c r="AE42" s="249">
        <f t="shared" si="5"/>
        <v>9973</v>
      </c>
      <c r="AF42" s="246">
        <f t="shared" si="6"/>
        <v>0.8</v>
      </c>
      <c r="AG42" s="246">
        <f t="shared" si="7"/>
        <v>7978.4000000000005</v>
      </c>
    </row>
    <row r="43" spans="1:33" s="250" customFormat="1" ht="15.75" customHeight="1" x14ac:dyDescent="0.25">
      <c r="A43" s="241"/>
      <c r="B43" s="241"/>
      <c r="C43" s="241"/>
      <c r="D43" s="245"/>
      <c r="E43" s="240">
        <v>28</v>
      </c>
      <c r="F43" s="286" t="s">
        <v>436</v>
      </c>
      <c r="G43" s="245" t="s">
        <v>362</v>
      </c>
      <c r="H43" s="240" t="s">
        <v>50</v>
      </c>
      <c r="I43" s="245">
        <v>240146</v>
      </c>
      <c r="J43" s="294">
        <v>46388</v>
      </c>
      <c r="K43" s="245">
        <v>50</v>
      </c>
      <c r="L43" s="246">
        <v>125</v>
      </c>
      <c r="M43" s="247">
        <v>6250</v>
      </c>
      <c r="N43" s="245"/>
      <c r="O43" s="246"/>
      <c r="P43" s="246"/>
      <c r="Q43" s="246"/>
      <c r="R43" s="245">
        <f t="shared" si="0"/>
        <v>50</v>
      </c>
      <c r="S43" s="246">
        <f t="shared" si="1"/>
        <v>125</v>
      </c>
      <c r="T43" s="246">
        <f t="shared" si="2"/>
        <v>6250</v>
      </c>
      <c r="U43" s="245"/>
      <c r="V43" s="246">
        <f t="shared" si="3"/>
        <v>125</v>
      </c>
      <c r="W43" s="246">
        <f t="shared" si="4"/>
        <v>0</v>
      </c>
      <c r="X43" s="248"/>
      <c r="Y43" s="248"/>
      <c r="Z43" s="248"/>
      <c r="AA43" s="248"/>
      <c r="AB43" s="248"/>
      <c r="AC43" s="248"/>
      <c r="AD43" s="248"/>
      <c r="AE43" s="249">
        <f t="shared" si="5"/>
        <v>50</v>
      </c>
      <c r="AF43" s="246">
        <f t="shared" si="6"/>
        <v>125</v>
      </c>
      <c r="AG43" s="246">
        <f t="shared" si="7"/>
        <v>6250</v>
      </c>
    </row>
    <row r="44" spans="1:33" s="250" customFormat="1" ht="15.75" customHeight="1" x14ac:dyDescent="0.25">
      <c r="A44" s="241"/>
      <c r="B44" s="241"/>
      <c r="C44" s="241"/>
      <c r="D44" s="245"/>
      <c r="E44" s="240">
        <v>29</v>
      </c>
      <c r="F44" s="286" t="s">
        <v>437</v>
      </c>
      <c r="G44" s="245" t="s">
        <v>438</v>
      </c>
      <c r="H44" s="240" t="s">
        <v>81</v>
      </c>
      <c r="I44" s="245" t="s">
        <v>439</v>
      </c>
      <c r="J44" s="294">
        <v>46844</v>
      </c>
      <c r="K44" s="245">
        <v>30</v>
      </c>
      <c r="L44" s="246">
        <v>165</v>
      </c>
      <c r="M44" s="247">
        <v>4950</v>
      </c>
      <c r="N44" s="245"/>
      <c r="O44" s="246"/>
      <c r="P44" s="246"/>
      <c r="Q44" s="246"/>
      <c r="R44" s="245">
        <f t="shared" si="0"/>
        <v>30</v>
      </c>
      <c r="S44" s="246">
        <f t="shared" si="1"/>
        <v>165</v>
      </c>
      <c r="T44" s="246">
        <f t="shared" si="2"/>
        <v>4950</v>
      </c>
      <c r="U44" s="245"/>
      <c r="V44" s="246">
        <f t="shared" si="3"/>
        <v>165</v>
      </c>
      <c r="W44" s="246">
        <f t="shared" si="4"/>
        <v>0</v>
      </c>
      <c r="X44" s="248"/>
      <c r="Y44" s="248"/>
      <c r="Z44" s="248"/>
      <c r="AA44" s="248"/>
      <c r="AB44" s="248"/>
      <c r="AC44" s="248"/>
      <c r="AD44" s="248"/>
      <c r="AE44" s="249">
        <f t="shared" si="5"/>
        <v>30</v>
      </c>
      <c r="AF44" s="246">
        <f t="shared" si="6"/>
        <v>165</v>
      </c>
      <c r="AG44" s="246">
        <f t="shared" si="7"/>
        <v>4950</v>
      </c>
    </row>
    <row r="45" spans="1:33" s="250" customFormat="1" ht="15.75" customHeight="1" x14ac:dyDescent="0.25">
      <c r="A45" s="241"/>
      <c r="B45" s="241"/>
      <c r="C45" s="241"/>
      <c r="D45" s="245"/>
      <c r="E45" s="240">
        <v>30</v>
      </c>
      <c r="F45" s="286" t="s">
        <v>440</v>
      </c>
      <c r="G45" s="245" t="s">
        <v>441</v>
      </c>
      <c r="H45" s="240" t="s">
        <v>442</v>
      </c>
      <c r="I45" s="245" t="s">
        <v>443</v>
      </c>
      <c r="J45" s="295">
        <v>46018</v>
      </c>
      <c r="K45" s="245">
        <v>3</v>
      </c>
      <c r="L45" s="246">
        <v>760</v>
      </c>
      <c r="M45" s="247">
        <v>2280</v>
      </c>
      <c r="N45" s="245"/>
      <c r="O45" s="246"/>
      <c r="P45" s="246"/>
      <c r="Q45" s="246"/>
      <c r="R45" s="245">
        <f t="shared" si="0"/>
        <v>3</v>
      </c>
      <c r="S45" s="246">
        <f t="shared" si="1"/>
        <v>760</v>
      </c>
      <c r="T45" s="246">
        <f t="shared" si="2"/>
        <v>2280</v>
      </c>
      <c r="U45" s="245">
        <v>1</v>
      </c>
      <c r="V45" s="246">
        <f t="shared" si="3"/>
        <v>760</v>
      </c>
      <c r="W45" s="246">
        <f t="shared" si="4"/>
        <v>760</v>
      </c>
      <c r="X45" s="248"/>
      <c r="Y45" s="248"/>
      <c r="Z45" s="248"/>
      <c r="AA45" s="248"/>
      <c r="AB45" s="248"/>
      <c r="AC45" s="248"/>
      <c r="AD45" s="248"/>
      <c r="AE45" s="249">
        <f t="shared" si="5"/>
        <v>2</v>
      </c>
      <c r="AF45" s="246">
        <f t="shared" si="6"/>
        <v>760</v>
      </c>
      <c r="AG45" s="246">
        <f t="shared" si="7"/>
        <v>1520</v>
      </c>
    </row>
    <row r="46" spans="1:33" s="250" customFormat="1" ht="15.75" customHeight="1" x14ac:dyDescent="0.25">
      <c r="A46" s="241"/>
      <c r="B46" s="241"/>
      <c r="C46" s="241"/>
      <c r="D46" s="245"/>
      <c r="E46" s="240">
        <v>31</v>
      </c>
      <c r="F46" s="286" t="s">
        <v>444</v>
      </c>
      <c r="G46" s="245" t="s">
        <v>441</v>
      </c>
      <c r="H46" s="240" t="s">
        <v>445</v>
      </c>
      <c r="I46" s="245" t="s">
        <v>446</v>
      </c>
      <c r="J46" s="294">
        <v>46753</v>
      </c>
      <c r="K46" s="245">
        <v>2</v>
      </c>
      <c r="L46" s="246">
        <v>58</v>
      </c>
      <c r="M46" s="247">
        <v>116</v>
      </c>
      <c r="N46" s="245"/>
      <c r="O46" s="246"/>
      <c r="P46" s="246"/>
      <c r="Q46" s="246"/>
      <c r="R46" s="245">
        <f t="shared" si="0"/>
        <v>2</v>
      </c>
      <c r="S46" s="246">
        <f t="shared" si="1"/>
        <v>58</v>
      </c>
      <c r="T46" s="246">
        <f t="shared" si="2"/>
        <v>116</v>
      </c>
      <c r="U46" s="245"/>
      <c r="V46" s="246">
        <f t="shared" si="3"/>
        <v>58</v>
      </c>
      <c r="W46" s="246">
        <f t="shared" si="4"/>
        <v>0</v>
      </c>
      <c r="X46" s="248"/>
      <c r="Y46" s="248"/>
      <c r="Z46" s="248"/>
      <c r="AA46" s="248"/>
      <c r="AB46" s="248"/>
      <c r="AC46" s="248"/>
      <c r="AD46" s="248"/>
      <c r="AE46" s="249">
        <f t="shared" si="5"/>
        <v>2</v>
      </c>
      <c r="AF46" s="246">
        <f t="shared" si="6"/>
        <v>58</v>
      </c>
      <c r="AG46" s="246">
        <f t="shared" si="7"/>
        <v>116</v>
      </c>
    </row>
    <row r="47" spans="1:33" s="250" customFormat="1" ht="16.5" customHeight="1" x14ac:dyDescent="0.25">
      <c r="A47" s="240"/>
      <c r="B47" s="240"/>
      <c r="C47" s="241"/>
      <c r="D47" s="240"/>
      <c r="E47" s="240"/>
      <c r="F47" s="291" t="s">
        <v>449</v>
      </c>
      <c r="G47" s="243"/>
      <c r="H47" s="240"/>
      <c r="I47" s="240"/>
      <c r="J47" s="244"/>
      <c r="K47" s="245">
        <v>0</v>
      </c>
      <c r="L47" s="246">
        <v>0</v>
      </c>
      <c r="M47" s="247">
        <v>0</v>
      </c>
      <c r="N47" s="245"/>
      <c r="O47" s="246"/>
      <c r="P47" s="246"/>
      <c r="Q47" s="246"/>
      <c r="R47" s="245">
        <f t="shared" si="0"/>
        <v>0</v>
      </c>
      <c r="S47" s="246">
        <f t="shared" si="1"/>
        <v>0</v>
      </c>
      <c r="T47" s="246">
        <f t="shared" si="2"/>
        <v>0</v>
      </c>
      <c r="U47" s="240"/>
      <c r="V47" s="246">
        <f t="shared" si="3"/>
        <v>0</v>
      </c>
      <c r="W47" s="246">
        <f t="shared" si="4"/>
        <v>0</v>
      </c>
      <c r="X47" s="245"/>
      <c r="Y47" s="248"/>
      <c r="Z47" s="248"/>
      <c r="AA47" s="248"/>
      <c r="AB47" s="249"/>
      <c r="AC47" s="248"/>
      <c r="AD47" s="248"/>
      <c r="AE47" s="249">
        <f t="shared" si="5"/>
        <v>0</v>
      </c>
      <c r="AF47" s="246">
        <f t="shared" si="6"/>
        <v>0</v>
      </c>
      <c r="AG47" s="246">
        <f t="shared" si="7"/>
        <v>0</v>
      </c>
    </row>
    <row r="48" spans="1:33" s="250" customFormat="1" ht="22.5" customHeight="1" x14ac:dyDescent="0.25">
      <c r="A48" s="241"/>
      <c r="B48" s="241"/>
      <c r="C48" s="241"/>
      <c r="D48" s="245"/>
      <c r="E48" s="245">
        <v>32</v>
      </c>
      <c r="F48" s="286" t="s">
        <v>153</v>
      </c>
      <c r="G48" s="240" t="s">
        <v>27</v>
      </c>
      <c r="H48" s="240" t="s">
        <v>450</v>
      </c>
      <c r="I48" s="245"/>
      <c r="J48" s="244">
        <v>45835</v>
      </c>
      <c r="K48" s="245">
        <v>505</v>
      </c>
      <c r="L48" s="246">
        <v>98</v>
      </c>
      <c r="M48" s="247">
        <v>49490</v>
      </c>
      <c r="N48" s="245"/>
      <c r="O48" s="246"/>
      <c r="P48" s="246"/>
      <c r="Q48" s="246"/>
      <c r="R48" s="245">
        <f t="shared" si="0"/>
        <v>505</v>
      </c>
      <c r="S48" s="246">
        <f t="shared" si="1"/>
        <v>98</v>
      </c>
      <c r="T48" s="246">
        <f t="shared" si="2"/>
        <v>49490</v>
      </c>
      <c r="U48" s="245"/>
      <c r="V48" s="246">
        <f t="shared" si="3"/>
        <v>98</v>
      </c>
      <c r="W48" s="246">
        <f t="shared" si="4"/>
        <v>0</v>
      </c>
      <c r="X48" s="248"/>
      <c r="Y48" s="248"/>
      <c r="Z48" s="248"/>
      <c r="AA48" s="248"/>
      <c r="AB48" s="248"/>
      <c r="AC48" s="248"/>
      <c r="AD48" s="248"/>
      <c r="AE48" s="249">
        <f t="shared" si="5"/>
        <v>505</v>
      </c>
      <c r="AF48" s="246">
        <f t="shared" si="6"/>
        <v>98</v>
      </c>
      <c r="AG48" s="246">
        <f t="shared" si="7"/>
        <v>49490</v>
      </c>
    </row>
    <row r="49" spans="1:96" s="250" customFormat="1" ht="22.5" customHeight="1" x14ac:dyDescent="0.25">
      <c r="A49" s="241"/>
      <c r="B49" s="241"/>
      <c r="C49" s="241"/>
      <c r="D49" s="245"/>
      <c r="E49" s="245">
        <v>33</v>
      </c>
      <c r="F49" s="286" t="s">
        <v>451</v>
      </c>
      <c r="G49" s="240" t="s">
        <v>263</v>
      </c>
      <c r="H49" s="240" t="s">
        <v>259</v>
      </c>
      <c r="I49" s="240" t="s">
        <v>452</v>
      </c>
      <c r="J49" s="244">
        <v>45927</v>
      </c>
      <c r="K49" s="245">
        <v>113</v>
      </c>
      <c r="L49" s="246">
        <v>1595</v>
      </c>
      <c r="M49" s="247">
        <v>180235</v>
      </c>
      <c r="N49" s="245"/>
      <c r="O49" s="246"/>
      <c r="P49" s="246"/>
      <c r="Q49" s="246"/>
      <c r="R49" s="245">
        <f t="shared" si="0"/>
        <v>113</v>
      </c>
      <c r="S49" s="246">
        <f t="shared" si="1"/>
        <v>1595</v>
      </c>
      <c r="T49" s="246">
        <f t="shared" si="2"/>
        <v>180235</v>
      </c>
      <c r="U49" s="245">
        <v>44</v>
      </c>
      <c r="V49" s="246">
        <f t="shared" si="3"/>
        <v>1595</v>
      </c>
      <c r="W49" s="246">
        <f t="shared" si="4"/>
        <v>70180</v>
      </c>
      <c r="X49" s="248"/>
      <c r="Y49" s="248"/>
      <c r="Z49" s="248"/>
      <c r="AA49" s="248"/>
      <c r="AB49" s="248"/>
      <c r="AC49" s="248"/>
      <c r="AD49" s="248"/>
      <c r="AE49" s="249">
        <f t="shared" si="5"/>
        <v>69</v>
      </c>
      <c r="AF49" s="246">
        <f t="shared" si="6"/>
        <v>1595</v>
      </c>
      <c r="AG49" s="246">
        <f t="shared" si="7"/>
        <v>110055</v>
      </c>
    </row>
    <row r="50" spans="1:96" s="250" customFormat="1" ht="15" customHeight="1" x14ac:dyDescent="0.25">
      <c r="A50" s="240"/>
      <c r="B50" s="240"/>
      <c r="C50" s="241"/>
      <c r="D50" s="240"/>
      <c r="F50" s="291" t="s">
        <v>453</v>
      </c>
      <c r="G50" s="243"/>
      <c r="H50" s="240"/>
      <c r="I50" s="240"/>
      <c r="J50" s="244"/>
      <c r="K50" s="245">
        <v>0</v>
      </c>
      <c r="L50" s="246">
        <v>0</v>
      </c>
      <c r="M50" s="247">
        <v>0</v>
      </c>
      <c r="N50" s="245"/>
      <c r="O50" s="246"/>
      <c r="P50" s="246"/>
      <c r="Q50" s="246"/>
      <c r="R50" s="245">
        <f t="shared" si="0"/>
        <v>0</v>
      </c>
      <c r="S50" s="246">
        <f t="shared" si="1"/>
        <v>0</v>
      </c>
      <c r="T50" s="246">
        <f t="shared" si="2"/>
        <v>0</v>
      </c>
      <c r="U50" s="240"/>
      <c r="V50" s="246">
        <f t="shared" si="3"/>
        <v>0</v>
      </c>
      <c r="W50" s="246">
        <f t="shared" si="4"/>
        <v>0</v>
      </c>
      <c r="X50" s="245"/>
      <c r="Y50" s="248"/>
      <c r="Z50" s="248"/>
      <c r="AA50" s="248"/>
      <c r="AB50" s="249"/>
      <c r="AC50" s="248"/>
      <c r="AD50" s="248"/>
      <c r="AE50" s="249">
        <f t="shared" si="5"/>
        <v>0</v>
      </c>
      <c r="AF50" s="246">
        <f t="shared" si="6"/>
        <v>0</v>
      </c>
      <c r="AG50" s="246">
        <f t="shared" si="7"/>
        <v>0</v>
      </c>
    </row>
    <row r="51" spans="1:96" s="250" customFormat="1" ht="22.5" customHeight="1" x14ac:dyDescent="0.25">
      <c r="A51" s="241"/>
      <c r="B51" s="241"/>
      <c r="C51" s="241"/>
      <c r="D51" s="245"/>
      <c r="E51" s="240">
        <v>34</v>
      </c>
      <c r="F51" s="286" t="s">
        <v>454</v>
      </c>
      <c r="G51" s="240" t="s">
        <v>448</v>
      </c>
      <c r="H51" s="240" t="s">
        <v>50</v>
      </c>
      <c r="I51" s="240">
        <v>182128</v>
      </c>
      <c r="J51" s="244">
        <v>47147</v>
      </c>
      <c r="K51" s="245">
        <v>300</v>
      </c>
      <c r="L51" s="246">
        <v>150</v>
      </c>
      <c r="M51" s="247">
        <v>45000</v>
      </c>
      <c r="N51" s="240"/>
      <c r="O51" s="246"/>
      <c r="P51" s="246"/>
      <c r="Q51" s="246"/>
      <c r="R51" s="245">
        <f t="shared" si="0"/>
        <v>300</v>
      </c>
      <c r="S51" s="246">
        <f t="shared" si="1"/>
        <v>150</v>
      </c>
      <c r="T51" s="246">
        <f t="shared" si="2"/>
        <v>45000</v>
      </c>
      <c r="U51" s="245">
        <v>5</v>
      </c>
      <c r="V51" s="246">
        <f t="shared" si="3"/>
        <v>150</v>
      </c>
      <c r="W51" s="246">
        <f t="shared" si="4"/>
        <v>750</v>
      </c>
      <c r="X51" s="248"/>
      <c r="Y51" s="248"/>
      <c r="Z51" s="248"/>
      <c r="AA51" s="248"/>
      <c r="AB51" s="248"/>
      <c r="AC51" s="248"/>
      <c r="AD51" s="248"/>
      <c r="AE51" s="249">
        <f t="shared" si="5"/>
        <v>295</v>
      </c>
      <c r="AF51" s="246">
        <f t="shared" si="6"/>
        <v>150</v>
      </c>
      <c r="AG51" s="246">
        <f t="shared" si="7"/>
        <v>44250</v>
      </c>
    </row>
    <row r="52" spans="1:96" s="250" customFormat="1" ht="15.75" customHeight="1" x14ac:dyDescent="0.25">
      <c r="A52" s="240"/>
      <c r="B52" s="240"/>
      <c r="C52" s="241"/>
      <c r="D52" s="240"/>
      <c r="E52" s="240"/>
      <c r="F52" s="291" t="s">
        <v>470</v>
      </c>
      <c r="G52" s="243"/>
      <c r="H52" s="240"/>
      <c r="I52" s="240"/>
      <c r="J52" s="244"/>
      <c r="K52" s="245">
        <v>0</v>
      </c>
      <c r="L52" s="246">
        <v>0</v>
      </c>
      <c r="M52" s="247">
        <v>0</v>
      </c>
      <c r="N52" s="245"/>
      <c r="O52" s="246"/>
      <c r="P52" s="246"/>
      <c r="Q52" s="246"/>
      <c r="R52" s="245">
        <f t="shared" si="0"/>
        <v>0</v>
      </c>
      <c r="S52" s="246">
        <f t="shared" si="1"/>
        <v>0</v>
      </c>
      <c r="T52" s="246">
        <f t="shared" si="2"/>
        <v>0</v>
      </c>
      <c r="U52" s="240"/>
      <c r="V52" s="246">
        <f t="shared" si="3"/>
        <v>0</v>
      </c>
      <c r="W52" s="246">
        <f t="shared" si="4"/>
        <v>0</v>
      </c>
      <c r="X52" s="245"/>
      <c r="Y52" s="248"/>
      <c r="Z52" s="248"/>
      <c r="AA52" s="248"/>
      <c r="AB52" s="249"/>
      <c r="AC52" s="248"/>
      <c r="AD52" s="248"/>
      <c r="AE52" s="249">
        <f t="shared" si="5"/>
        <v>0</v>
      </c>
      <c r="AF52" s="246">
        <f t="shared" si="6"/>
        <v>0</v>
      </c>
      <c r="AG52" s="246">
        <f t="shared" si="7"/>
        <v>0</v>
      </c>
    </row>
    <row r="53" spans="1:96" s="250" customFormat="1" ht="17.25" customHeight="1" x14ac:dyDescent="0.25">
      <c r="A53" s="240"/>
      <c r="B53" s="240"/>
      <c r="C53" s="241"/>
      <c r="D53" s="240"/>
      <c r="E53" s="240">
        <v>35</v>
      </c>
      <c r="F53" s="242" t="s">
        <v>222</v>
      </c>
      <c r="G53" s="243" t="s">
        <v>24</v>
      </c>
      <c r="H53" s="240" t="s">
        <v>472</v>
      </c>
      <c r="I53" s="240" t="s">
        <v>473</v>
      </c>
      <c r="J53" s="244">
        <v>45743</v>
      </c>
      <c r="K53" s="245">
        <v>0</v>
      </c>
      <c r="L53" s="246">
        <v>745</v>
      </c>
      <c r="M53" s="247">
        <v>0</v>
      </c>
      <c r="N53" s="245"/>
      <c r="O53" s="246"/>
      <c r="P53" s="246"/>
      <c r="Q53" s="246"/>
      <c r="R53" s="245">
        <f t="shared" si="0"/>
        <v>0</v>
      </c>
      <c r="S53" s="246">
        <f t="shared" si="1"/>
        <v>745</v>
      </c>
      <c r="T53" s="246">
        <f t="shared" si="2"/>
        <v>0</v>
      </c>
      <c r="U53" s="240"/>
      <c r="V53" s="246">
        <f t="shared" si="3"/>
        <v>745</v>
      </c>
      <c r="W53" s="246">
        <f t="shared" si="4"/>
        <v>0</v>
      </c>
      <c r="X53" s="245"/>
      <c r="Y53" s="248"/>
      <c r="Z53" s="248"/>
      <c r="AA53" s="248"/>
      <c r="AB53" s="249"/>
      <c r="AC53" s="248"/>
      <c r="AD53" s="248"/>
      <c r="AE53" s="249">
        <f t="shared" si="5"/>
        <v>0</v>
      </c>
      <c r="AF53" s="246">
        <f t="shared" si="6"/>
        <v>745</v>
      </c>
      <c r="AG53" s="246">
        <f t="shared" si="7"/>
        <v>0</v>
      </c>
    </row>
    <row r="54" spans="1:96" s="250" customFormat="1" ht="17.25" customHeight="1" x14ac:dyDescent="0.25">
      <c r="A54" s="240"/>
      <c r="B54" s="240"/>
      <c r="C54" s="241"/>
      <c r="D54" s="240"/>
      <c r="E54" s="240"/>
      <c r="F54" s="291" t="s">
        <v>474</v>
      </c>
      <c r="G54" s="243"/>
      <c r="H54" s="240"/>
      <c r="I54" s="240"/>
      <c r="J54" s="244"/>
      <c r="K54" s="245">
        <v>0</v>
      </c>
      <c r="L54" s="246">
        <v>0</v>
      </c>
      <c r="M54" s="247">
        <v>0</v>
      </c>
      <c r="N54" s="245"/>
      <c r="O54" s="246"/>
      <c r="P54" s="246"/>
      <c r="Q54" s="246"/>
      <c r="R54" s="245">
        <f t="shared" si="0"/>
        <v>0</v>
      </c>
      <c r="S54" s="246">
        <f t="shared" si="1"/>
        <v>0</v>
      </c>
      <c r="T54" s="246">
        <f t="shared" si="2"/>
        <v>0</v>
      </c>
      <c r="U54" s="240"/>
      <c r="V54" s="246">
        <f t="shared" si="3"/>
        <v>0</v>
      </c>
      <c r="W54" s="246">
        <f t="shared" si="4"/>
        <v>0</v>
      </c>
      <c r="X54" s="245"/>
      <c r="Y54" s="248"/>
      <c r="Z54" s="248"/>
      <c r="AA54" s="248"/>
      <c r="AB54" s="249"/>
      <c r="AC54" s="248"/>
      <c r="AD54" s="248"/>
      <c r="AE54" s="249">
        <f t="shared" si="5"/>
        <v>0</v>
      </c>
      <c r="AF54" s="246">
        <f t="shared" si="6"/>
        <v>0</v>
      </c>
      <c r="AG54" s="246">
        <f t="shared" si="7"/>
        <v>0</v>
      </c>
    </row>
    <row r="55" spans="1:96" s="250" customFormat="1" ht="22.5" customHeight="1" x14ac:dyDescent="0.25">
      <c r="A55" s="240"/>
      <c r="B55" s="240"/>
      <c r="C55" s="241"/>
      <c r="D55" s="240"/>
      <c r="E55" s="240">
        <v>36</v>
      </c>
      <c r="F55" s="242" t="s">
        <v>207</v>
      </c>
      <c r="G55" s="243" t="s">
        <v>20</v>
      </c>
      <c r="H55" s="240" t="s">
        <v>475</v>
      </c>
      <c r="I55" s="240">
        <v>240269</v>
      </c>
      <c r="J55" s="244">
        <v>45715</v>
      </c>
      <c r="K55" s="245">
        <v>58</v>
      </c>
      <c r="L55" s="246">
        <v>275</v>
      </c>
      <c r="M55" s="247">
        <v>15950</v>
      </c>
      <c r="N55" s="245"/>
      <c r="O55" s="246"/>
      <c r="P55" s="246"/>
      <c r="Q55" s="246"/>
      <c r="R55" s="245">
        <f t="shared" si="0"/>
        <v>58</v>
      </c>
      <c r="S55" s="246">
        <f t="shared" si="1"/>
        <v>275</v>
      </c>
      <c r="T55" s="246">
        <f t="shared" si="2"/>
        <v>15950</v>
      </c>
      <c r="U55" s="240"/>
      <c r="V55" s="246">
        <f t="shared" si="3"/>
        <v>275</v>
      </c>
      <c r="W55" s="246">
        <f t="shared" si="4"/>
        <v>0</v>
      </c>
      <c r="X55" s="245"/>
      <c r="Y55" s="248"/>
      <c r="Z55" s="248"/>
      <c r="AA55" s="248"/>
      <c r="AB55" s="249"/>
      <c r="AC55" s="248"/>
      <c r="AD55" s="248"/>
      <c r="AE55" s="249">
        <f t="shared" si="5"/>
        <v>58</v>
      </c>
      <c r="AF55" s="246">
        <f t="shared" si="6"/>
        <v>275</v>
      </c>
      <c r="AG55" s="246">
        <f t="shared" si="7"/>
        <v>15950</v>
      </c>
    </row>
    <row r="56" spans="1:96" s="250" customFormat="1" ht="18" customHeight="1" x14ac:dyDescent="0.25">
      <c r="A56" s="241"/>
      <c r="B56" s="241"/>
      <c r="C56" s="241"/>
      <c r="D56" s="245"/>
      <c r="E56" s="240">
        <v>37</v>
      </c>
      <c r="F56" s="286" t="s">
        <v>239</v>
      </c>
      <c r="G56" s="240" t="s">
        <v>299</v>
      </c>
      <c r="H56" s="240" t="s">
        <v>479</v>
      </c>
      <c r="I56" s="240" t="s">
        <v>480</v>
      </c>
      <c r="J56" s="244">
        <v>45715</v>
      </c>
      <c r="K56" s="245">
        <v>6</v>
      </c>
      <c r="L56" s="246">
        <v>26</v>
      </c>
      <c r="M56" s="247">
        <v>156</v>
      </c>
      <c r="N56" s="245"/>
      <c r="O56" s="246"/>
      <c r="P56" s="246"/>
      <c r="Q56" s="246"/>
      <c r="R56" s="245">
        <f t="shared" si="0"/>
        <v>6</v>
      </c>
      <c r="S56" s="246">
        <f t="shared" si="1"/>
        <v>26</v>
      </c>
      <c r="T56" s="246">
        <f t="shared" si="2"/>
        <v>156</v>
      </c>
      <c r="U56" s="245"/>
      <c r="V56" s="246">
        <f t="shared" si="3"/>
        <v>26</v>
      </c>
      <c r="W56" s="246">
        <f t="shared" si="4"/>
        <v>0</v>
      </c>
      <c r="X56" s="248"/>
      <c r="Y56" s="248"/>
      <c r="Z56" s="248"/>
      <c r="AA56" s="248"/>
      <c r="AB56" s="248"/>
      <c r="AC56" s="248"/>
      <c r="AD56" s="248"/>
      <c r="AE56" s="249">
        <f t="shared" si="5"/>
        <v>6</v>
      </c>
      <c r="AF56" s="246">
        <f t="shared" si="6"/>
        <v>26</v>
      </c>
      <c r="AG56" s="246">
        <f t="shared" si="7"/>
        <v>156</v>
      </c>
    </row>
    <row r="57" spans="1:96" s="250" customFormat="1" ht="12.75" customHeight="1" x14ac:dyDescent="0.25">
      <c r="A57" s="241"/>
      <c r="B57" s="241"/>
      <c r="C57" s="241"/>
      <c r="D57" s="245"/>
      <c r="E57" s="245"/>
      <c r="F57" s="291" t="s">
        <v>351</v>
      </c>
      <c r="G57" s="245"/>
      <c r="H57" s="240"/>
      <c r="I57" s="245"/>
      <c r="J57" s="245"/>
      <c r="K57" s="245">
        <v>0</v>
      </c>
      <c r="L57" s="246">
        <v>0</v>
      </c>
      <c r="M57" s="247">
        <v>0</v>
      </c>
      <c r="N57" s="245"/>
      <c r="O57" s="246"/>
      <c r="P57" s="246"/>
      <c r="Q57" s="246"/>
      <c r="R57" s="245">
        <f t="shared" si="0"/>
        <v>0</v>
      </c>
      <c r="S57" s="246">
        <f t="shared" si="1"/>
        <v>0</v>
      </c>
      <c r="T57" s="246">
        <f t="shared" si="2"/>
        <v>0</v>
      </c>
      <c r="U57" s="245"/>
      <c r="V57" s="246">
        <f t="shared" si="3"/>
        <v>0</v>
      </c>
      <c r="W57" s="246">
        <f t="shared" si="4"/>
        <v>0</v>
      </c>
      <c r="X57" s="248"/>
      <c r="Y57" s="248"/>
      <c r="Z57" s="248"/>
      <c r="AA57" s="248"/>
      <c r="AB57" s="248"/>
      <c r="AC57" s="248"/>
      <c r="AD57" s="248"/>
      <c r="AE57" s="249">
        <f t="shared" si="5"/>
        <v>0</v>
      </c>
      <c r="AF57" s="246">
        <f t="shared" si="6"/>
        <v>0</v>
      </c>
      <c r="AG57" s="246">
        <f t="shared" si="7"/>
        <v>0</v>
      </c>
    </row>
    <row r="58" spans="1:96" s="250" customFormat="1" ht="18.75" customHeight="1" x14ac:dyDescent="0.25">
      <c r="A58" s="241"/>
      <c r="B58" s="241"/>
      <c r="C58" s="241"/>
      <c r="D58" s="245"/>
      <c r="E58" s="245">
        <v>38</v>
      </c>
      <c r="F58" s="286" t="s">
        <v>167</v>
      </c>
      <c r="G58" s="245" t="s">
        <v>57</v>
      </c>
      <c r="H58" s="240" t="s">
        <v>485</v>
      </c>
      <c r="I58" s="240">
        <v>2408011</v>
      </c>
      <c r="J58" s="296">
        <v>46600</v>
      </c>
      <c r="K58" s="245">
        <v>66</v>
      </c>
      <c r="L58" s="246">
        <v>49</v>
      </c>
      <c r="M58" s="247">
        <v>3234</v>
      </c>
      <c r="N58" s="245"/>
      <c r="O58" s="246"/>
      <c r="P58" s="246"/>
      <c r="Q58" s="246"/>
      <c r="R58" s="245">
        <f t="shared" si="0"/>
        <v>66</v>
      </c>
      <c r="S58" s="246">
        <f t="shared" si="1"/>
        <v>49</v>
      </c>
      <c r="T58" s="246">
        <f t="shared" si="2"/>
        <v>3234</v>
      </c>
      <c r="U58" s="245">
        <v>34</v>
      </c>
      <c r="V58" s="246">
        <f t="shared" si="3"/>
        <v>49</v>
      </c>
      <c r="W58" s="246">
        <f t="shared" si="4"/>
        <v>1666</v>
      </c>
      <c r="X58" s="248"/>
      <c r="Y58" s="248"/>
      <c r="Z58" s="248"/>
      <c r="AA58" s="248"/>
      <c r="AB58" s="248"/>
      <c r="AC58" s="245"/>
      <c r="AD58" s="245"/>
      <c r="AE58" s="249">
        <f t="shared" si="5"/>
        <v>32</v>
      </c>
      <c r="AF58" s="246">
        <f t="shared" si="6"/>
        <v>49</v>
      </c>
      <c r="AG58" s="246">
        <f t="shared" si="7"/>
        <v>1568</v>
      </c>
    </row>
    <row r="59" spans="1:96" s="250" customFormat="1" ht="18.75" customHeight="1" x14ac:dyDescent="0.25">
      <c r="A59" s="241"/>
      <c r="B59" s="241"/>
      <c r="C59" s="241"/>
      <c r="D59" s="245"/>
      <c r="E59" s="245">
        <v>39</v>
      </c>
      <c r="F59" s="286" t="s">
        <v>486</v>
      </c>
      <c r="G59" s="245" t="s">
        <v>20</v>
      </c>
      <c r="H59" s="240" t="s">
        <v>355</v>
      </c>
      <c r="I59" s="240" t="s">
        <v>487</v>
      </c>
      <c r="J59" s="244">
        <v>45774</v>
      </c>
      <c r="K59" s="245">
        <v>873</v>
      </c>
      <c r="L59" s="246">
        <v>34</v>
      </c>
      <c r="M59" s="247">
        <v>29682</v>
      </c>
      <c r="N59" s="245"/>
      <c r="O59" s="246"/>
      <c r="P59" s="246"/>
      <c r="Q59" s="246"/>
      <c r="R59" s="245">
        <f t="shared" si="0"/>
        <v>873</v>
      </c>
      <c r="S59" s="246">
        <f t="shared" si="1"/>
        <v>34</v>
      </c>
      <c r="T59" s="246">
        <f t="shared" si="2"/>
        <v>29682</v>
      </c>
      <c r="U59" s="245">
        <v>50</v>
      </c>
      <c r="V59" s="246">
        <f t="shared" si="3"/>
        <v>34</v>
      </c>
      <c r="W59" s="246">
        <f t="shared" si="4"/>
        <v>1700</v>
      </c>
      <c r="X59" s="245"/>
      <c r="Y59" s="245"/>
      <c r="Z59" s="245"/>
      <c r="AA59" s="245"/>
      <c r="AB59" s="248"/>
      <c r="AC59" s="245"/>
      <c r="AD59" s="245"/>
      <c r="AE59" s="249">
        <f t="shared" si="5"/>
        <v>823</v>
      </c>
      <c r="AF59" s="246">
        <f t="shared" si="6"/>
        <v>34</v>
      </c>
      <c r="AG59" s="246">
        <f t="shared" si="7"/>
        <v>27982</v>
      </c>
    </row>
    <row r="60" spans="1:96" s="250" customFormat="1" ht="18.75" customHeight="1" x14ac:dyDescent="0.25">
      <c r="A60" s="241"/>
      <c r="B60" s="241"/>
      <c r="C60" s="241"/>
      <c r="D60" s="245"/>
      <c r="E60" s="245"/>
      <c r="F60" s="286"/>
      <c r="G60" s="245"/>
      <c r="H60" s="240"/>
      <c r="I60" s="240"/>
      <c r="J60" s="244"/>
      <c r="K60" s="245"/>
      <c r="L60" s="246"/>
      <c r="M60" s="247"/>
      <c r="N60" s="245"/>
      <c r="O60" s="246"/>
      <c r="P60" s="246"/>
      <c r="Q60" s="246"/>
      <c r="R60" s="245"/>
      <c r="S60" s="246"/>
      <c r="T60" s="246"/>
      <c r="U60" s="245"/>
      <c r="V60" s="246"/>
      <c r="W60" s="246"/>
      <c r="X60" s="245"/>
      <c r="Y60" s="245"/>
      <c r="Z60" s="245"/>
      <c r="AA60" s="245"/>
      <c r="AB60" s="248"/>
      <c r="AC60" s="245"/>
      <c r="AD60" s="245"/>
      <c r="AE60" s="249"/>
      <c r="AF60" s="246"/>
      <c r="AG60" s="246"/>
    </row>
    <row r="61" spans="1:96" s="250" customFormat="1" ht="18.75" customHeight="1" x14ac:dyDescent="0.25">
      <c r="A61" s="241"/>
      <c r="B61" s="241"/>
      <c r="C61" s="241"/>
      <c r="D61" s="245"/>
      <c r="E61" s="245"/>
      <c r="F61" s="286"/>
      <c r="G61" s="245"/>
      <c r="H61" s="240"/>
      <c r="I61" s="240"/>
      <c r="J61" s="244"/>
      <c r="K61" s="245"/>
      <c r="L61" s="246"/>
      <c r="M61" s="247"/>
      <c r="N61" s="245"/>
      <c r="O61" s="246"/>
      <c r="P61" s="246"/>
      <c r="Q61" s="246"/>
      <c r="R61" s="245"/>
      <c r="S61" s="246"/>
      <c r="T61" s="246"/>
      <c r="U61" s="245"/>
      <c r="V61" s="246"/>
      <c r="W61" s="246"/>
      <c r="X61" s="245"/>
      <c r="Y61" s="245"/>
      <c r="Z61" s="245"/>
      <c r="AA61" s="245"/>
      <c r="AB61" s="248"/>
      <c r="AC61" s="245"/>
      <c r="AD61" s="245"/>
      <c r="AE61" s="249"/>
      <c r="AF61" s="246"/>
      <c r="AG61" s="246"/>
    </row>
    <row r="62" spans="1:96" s="271" customFormat="1" ht="36.950000000000003" customHeight="1" x14ac:dyDescent="0.25">
      <c r="A62" s="266"/>
      <c r="B62" s="266"/>
      <c r="C62" s="266"/>
      <c r="D62" s="267"/>
      <c r="E62" s="267"/>
      <c r="F62" s="451" t="s">
        <v>688</v>
      </c>
      <c r="G62" s="452"/>
      <c r="H62" s="452"/>
      <c r="I62" s="452"/>
      <c r="J62" s="268"/>
      <c r="K62" s="450" t="s">
        <v>689</v>
      </c>
      <c r="L62" s="451"/>
      <c r="M62" s="451"/>
      <c r="N62" s="453" t="s">
        <v>2</v>
      </c>
      <c r="O62" s="451"/>
      <c r="P62" s="451"/>
      <c r="Q62" s="374"/>
      <c r="R62" s="454" t="s">
        <v>3</v>
      </c>
      <c r="S62" s="449"/>
      <c r="T62" s="449"/>
      <c r="U62" s="455" t="s">
        <v>4</v>
      </c>
      <c r="V62" s="449"/>
      <c r="W62" s="449"/>
      <c r="X62" s="456" t="s">
        <v>5</v>
      </c>
      <c r="Y62" s="456"/>
      <c r="Z62" s="456"/>
      <c r="AA62" s="269" t="s">
        <v>656</v>
      </c>
      <c r="AB62" s="448" t="s">
        <v>6</v>
      </c>
      <c r="AC62" s="449"/>
      <c r="AD62" s="449"/>
      <c r="AE62" s="450" t="s">
        <v>690</v>
      </c>
      <c r="AF62" s="451"/>
      <c r="AG62" s="451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</row>
    <row r="63" spans="1:96" s="285" customFormat="1" ht="30" customHeight="1" x14ac:dyDescent="0.25">
      <c r="A63" s="272"/>
      <c r="B63" s="272"/>
      <c r="C63" s="272"/>
      <c r="D63" s="273"/>
      <c r="E63" s="273"/>
      <c r="F63" s="274" t="s">
        <v>7</v>
      </c>
      <c r="G63" s="275" t="s">
        <v>8</v>
      </c>
      <c r="H63" s="276" t="s">
        <v>9</v>
      </c>
      <c r="I63" s="273" t="s">
        <v>10</v>
      </c>
      <c r="J63" s="277" t="s">
        <v>11</v>
      </c>
      <c r="K63" s="273" t="s">
        <v>12</v>
      </c>
      <c r="L63" s="278" t="s">
        <v>13</v>
      </c>
      <c r="M63" s="279" t="s">
        <v>14</v>
      </c>
      <c r="N63" s="273" t="s">
        <v>12</v>
      </c>
      <c r="O63" s="278" t="s">
        <v>13</v>
      </c>
      <c r="P63" s="278" t="s">
        <v>14</v>
      </c>
      <c r="Q63" s="278"/>
      <c r="R63" s="280" t="s">
        <v>12</v>
      </c>
      <c r="S63" s="281" t="s">
        <v>13</v>
      </c>
      <c r="T63" s="281" t="s">
        <v>14</v>
      </c>
      <c r="U63" s="280" t="s">
        <v>12</v>
      </c>
      <c r="V63" s="375" t="s">
        <v>13</v>
      </c>
      <c r="W63" s="281" t="s">
        <v>14</v>
      </c>
      <c r="X63" s="282" t="s">
        <v>12</v>
      </c>
      <c r="Y63" s="282" t="s">
        <v>13</v>
      </c>
      <c r="Z63" s="282" t="s">
        <v>14</v>
      </c>
      <c r="AA63" s="282"/>
      <c r="AB63" s="283" t="s">
        <v>12</v>
      </c>
      <c r="AC63" s="282" t="s">
        <v>13</v>
      </c>
      <c r="AD63" s="282" t="s">
        <v>14</v>
      </c>
      <c r="AE63" s="280" t="s">
        <v>12</v>
      </c>
      <c r="AF63" s="281" t="s">
        <v>13</v>
      </c>
      <c r="AG63" s="281" t="s">
        <v>14</v>
      </c>
      <c r="AH63" s="284"/>
      <c r="AI63" s="284"/>
      <c r="AJ63" s="284"/>
      <c r="AK63" s="284"/>
      <c r="AL63" s="284"/>
      <c r="AM63" s="284"/>
      <c r="AN63" s="284"/>
      <c r="AO63" s="284"/>
      <c r="AP63" s="284"/>
      <c r="AQ63" s="284"/>
      <c r="AR63" s="284"/>
      <c r="AS63" s="284"/>
      <c r="AT63" s="284"/>
      <c r="AU63" s="284"/>
      <c r="AV63" s="284"/>
      <c r="AW63" s="284"/>
      <c r="AX63" s="284"/>
      <c r="AY63" s="284"/>
      <c r="AZ63" s="284"/>
      <c r="BA63" s="284"/>
      <c r="BB63" s="284"/>
      <c r="BC63" s="284"/>
      <c r="BD63" s="284"/>
      <c r="BE63" s="284"/>
      <c r="BF63" s="284"/>
      <c r="BG63" s="284"/>
      <c r="BH63" s="284"/>
      <c r="BI63" s="284"/>
      <c r="BJ63" s="284"/>
      <c r="BK63" s="284"/>
      <c r="BL63" s="284"/>
      <c r="BM63" s="284"/>
      <c r="BN63" s="284"/>
      <c r="BO63" s="284"/>
      <c r="BP63" s="284"/>
      <c r="BQ63" s="284"/>
      <c r="BR63" s="284"/>
      <c r="BS63" s="284"/>
      <c r="BT63" s="284"/>
      <c r="BU63" s="284"/>
      <c r="BV63" s="284"/>
      <c r="BW63" s="284"/>
      <c r="BX63" s="284"/>
      <c r="BY63" s="284"/>
      <c r="BZ63" s="284"/>
      <c r="CA63" s="284"/>
      <c r="CB63" s="284"/>
      <c r="CC63" s="284"/>
      <c r="CD63" s="284"/>
      <c r="CE63" s="284"/>
      <c r="CF63" s="284"/>
      <c r="CG63" s="284"/>
      <c r="CH63" s="284"/>
      <c r="CI63" s="284"/>
      <c r="CJ63" s="284"/>
      <c r="CK63" s="284"/>
      <c r="CL63" s="284"/>
      <c r="CM63" s="284"/>
      <c r="CN63" s="284"/>
      <c r="CO63" s="284"/>
      <c r="CP63" s="284"/>
      <c r="CQ63" s="284"/>
      <c r="CR63" s="284"/>
    </row>
    <row r="64" spans="1:96" s="250" customFormat="1" ht="18.75" customHeight="1" x14ac:dyDescent="0.25">
      <c r="A64" s="241"/>
      <c r="B64" s="241"/>
      <c r="C64" s="241"/>
      <c r="D64" s="245"/>
      <c r="E64" s="245">
        <v>40</v>
      </c>
      <c r="F64" s="286" t="s">
        <v>54</v>
      </c>
      <c r="G64" s="245" t="s">
        <v>20</v>
      </c>
      <c r="H64" s="240" t="s">
        <v>488</v>
      </c>
      <c r="I64" s="240">
        <v>241020</v>
      </c>
      <c r="J64" s="244">
        <v>45957</v>
      </c>
      <c r="K64" s="245">
        <v>514</v>
      </c>
      <c r="L64" s="246">
        <v>44</v>
      </c>
      <c r="M64" s="247">
        <v>22616</v>
      </c>
      <c r="N64" s="245"/>
      <c r="O64" s="246"/>
      <c r="P64" s="246"/>
      <c r="Q64" s="246"/>
      <c r="R64" s="245">
        <f t="shared" si="0"/>
        <v>514</v>
      </c>
      <c r="S64" s="246">
        <f t="shared" si="1"/>
        <v>44</v>
      </c>
      <c r="T64" s="246">
        <f t="shared" si="2"/>
        <v>22616</v>
      </c>
      <c r="U64" s="245">
        <v>389</v>
      </c>
      <c r="V64" s="246">
        <f t="shared" si="3"/>
        <v>44</v>
      </c>
      <c r="W64" s="246">
        <f t="shared" si="4"/>
        <v>17116</v>
      </c>
      <c r="X64" s="245"/>
      <c r="Y64" s="245"/>
      <c r="Z64" s="245"/>
      <c r="AA64" s="245"/>
      <c r="AB64" s="248"/>
      <c r="AC64" s="245"/>
      <c r="AD64" s="245"/>
      <c r="AE64" s="249">
        <f t="shared" si="5"/>
        <v>125</v>
      </c>
      <c r="AF64" s="246">
        <f t="shared" si="6"/>
        <v>44</v>
      </c>
      <c r="AG64" s="246">
        <f t="shared" si="7"/>
        <v>5500</v>
      </c>
    </row>
    <row r="65" spans="1:33" s="250" customFormat="1" ht="18.75" customHeight="1" x14ac:dyDescent="0.25">
      <c r="A65" s="241"/>
      <c r="B65" s="241"/>
      <c r="C65" s="241"/>
      <c r="D65" s="245"/>
      <c r="E65" s="245">
        <v>41</v>
      </c>
      <c r="F65" s="286" t="s">
        <v>489</v>
      </c>
      <c r="G65" s="245" t="s">
        <v>20</v>
      </c>
      <c r="H65" s="240" t="s">
        <v>360</v>
      </c>
      <c r="I65" s="240">
        <v>756250402</v>
      </c>
      <c r="J65" s="240" t="s">
        <v>490</v>
      </c>
      <c r="K65" s="245">
        <v>2263</v>
      </c>
      <c r="L65" s="246">
        <v>42</v>
      </c>
      <c r="M65" s="247">
        <v>95046</v>
      </c>
      <c r="N65" s="245"/>
      <c r="O65" s="246"/>
      <c r="P65" s="246"/>
      <c r="Q65" s="246"/>
      <c r="R65" s="245">
        <f t="shared" si="0"/>
        <v>2263</v>
      </c>
      <c r="S65" s="246">
        <f t="shared" si="1"/>
        <v>42</v>
      </c>
      <c r="T65" s="246">
        <f t="shared" si="2"/>
        <v>95046</v>
      </c>
      <c r="U65" s="245">
        <v>194</v>
      </c>
      <c r="V65" s="246">
        <f t="shared" si="3"/>
        <v>42</v>
      </c>
      <c r="W65" s="246">
        <f t="shared" si="4"/>
        <v>8148</v>
      </c>
      <c r="X65" s="245"/>
      <c r="Y65" s="245"/>
      <c r="Z65" s="245"/>
      <c r="AA65" s="245"/>
      <c r="AB65" s="248"/>
      <c r="AC65" s="245"/>
      <c r="AD65" s="245"/>
      <c r="AE65" s="249">
        <f t="shared" si="5"/>
        <v>2069</v>
      </c>
      <c r="AF65" s="246">
        <f t="shared" si="6"/>
        <v>42</v>
      </c>
      <c r="AG65" s="246">
        <f t="shared" si="7"/>
        <v>86898</v>
      </c>
    </row>
    <row r="66" spans="1:33" s="250" customFormat="1" ht="22.5" customHeight="1" x14ac:dyDescent="0.25">
      <c r="A66" s="241"/>
      <c r="B66" s="241"/>
      <c r="C66" s="241"/>
      <c r="D66" s="245"/>
      <c r="E66" s="245">
        <v>42</v>
      </c>
      <c r="F66" s="286" t="s">
        <v>207</v>
      </c>
      <c r="G66" s="245" t="s">
        <v>491</v>
      </c>
      <c r="H66" s="240" t="s">
        <v>475</v>
      </c>
      <c r="I66" s="240">
        <v>240269</v>
      </c>
      <c r="J66" s="244">
        <v>45715</v>
      </c>
      <c r="K66" s="245">
        <v>268</v>
      </c>
      <c r="L66" s="246">
        <v>280</v>
      </c>
      <c r="M66" s="247">
        <v>75040</v>
      </c>
      <c r="N66" s="245"/>
      <c r="O66" s="246"/>
      <c r="P66" s="246"/>
      <c r="Q66" s="246"/>
      <c r="R66" s="245">
        <f t="shared" si="0"/>
        <v>268</v>
      </c>
      <c r="S66" s="246">
        <f t="shared" si="1"/>
        <v>280</v>
      </c>
      <c r="T66" s="246">
        <f t="shared" si="2"/>
        <v>75040</v>
      </c>
      <c r="U66" s="245">
        <v>21</v>
      </c>
      <c r="V66" s="246">
        <f t="shared" si="3"/>
        <v>280</v>
      </c>
      <c r="W66" s="246">
        <f t="shared" si="4"/>
        <v>5880</v>
      </c>
      <c r="X66" s="245"/>
      <c r="Y66" s="245"/>
      <c r="Z66" s="245"/>
      <c r="AA66" s="245"/>
      <c r="AB66" s="248"/>
      <c r="AC66" s="245"/>
      <c r="AD66" s="245"/>
      <c r="AE66" s="249">
        <f t="shared" si="5"/>
        <v>247</v>
      </c>
      <c r="AF66" s="246">
        <f t="shared" si="6"/>
        <v>280</v>
      </c>
      <c r="AG66" s="246">
        <f t="shared" si="7"/>
        <v>69160</v>
      </c>
    </row>
    <row r="67" spans="1:33" s="250" customFormat="1" ht="22.5" customHeight="1" x14ac:dyDescent="0.25">
      <c r="A67" s="241"/>
      <c r="B67" s="241"/>
      <c r="C67" s="241"/>
      <c r="D67" s="245"/>
      <c r="E67" s="245">
        <v>43</v>
      </c>
      <c r="F67" s="286" t="s">
        <v>172</v>
      </c>
      <c r="G67" s="245" t="s">
        <v>20</v>
      </c>
      <c r="H67" s="240" t="s">
        <v>492</v>
      </c>
      <c r="I67" s="240" t="s">
        <v>493</v>
      </c>
      <c r="J67" s="244">
        <v>45804</v>
      </c>
      <c r="K67" s="245">
        <v>200</v>
      </c>
      <c r="L67" s="246">
        <v>29</v>
      </c>
      <c r="M67" s="247">
        <v>5800</v>
      </c>
      <c r="N67" s="245"/>
      <c r="O67" s="246"/>
      <c r="P67" s="246"/>
      <c r="Q67" s="246"/>
      <c r="R67" s="245">
        <f t="shared" si="0"/>
        <v>200</v>
      </c>
      <c r="S67" s="246">
        <f t="shared" si="1"/>
        <v>29</v>
      </c>
      <c r="T67" s="246">
        <f t="shared" si="2"/>
        <v>5800</v>
      </c>
      <c r="U67" s="245"/>
      <c r="V67" s="246">
        <f t="shared" si="3"/>
        <v>29</v>
      </c>
      <c r="W67" s="246">
        <f t="shared" si="4"/>
        <v>0</v>
      </c>
      <c r="X67" s="245"/>
      <c r="Y67" s="245"/>
      <c r="Z67" s="245"/>
      <c r="AA67" s="245"/>
      <c r="AB67" s="248"/>
      <c r="AC67" s="245"/>
      <c r="AD67" s="245"/>
      <c r="AE67" s="249">
        <f t="shared" si="5"/>
        <v>200</v>
      </c>
      <c r="AF67" s="246">
        <f t="shared" si="6"/>
        <v>29</v>
      </c>
      <c r="AG67" s="246">
        <f t="shared" si="7"/>
        <v>5800</v>
      </c>
    </row>
    <row r="68" spans="1:33" s="250" customFormat="1" ht="22.5" customHeight="1" x14ac:dyDescent="0.25">
      <c r="A68" s="241"/>
      <c r="B68" s="241"/>
      <c r="C68" s="241"/>
      <c r="D68" s="245"/>
      <c r="E68" s="245">
        <v>44</v>
      </c>
      <c r="F68" s="286" t="s">
        <v>174</v>
      </c>
      <c r="G68" s="245" t="s">
        <v>456</v>
      </c>
      <c r="H68" s="240" t="s">
        <v>283</v>
      </c>
      <c r="I68" s="240">
        <v>2506132401</v>
      </c>
      <c r="J68" s="244">
        <v>45836</v>
      </c>
      <c r="K68" s="245">
        <v>81</v>
      </c>
      <c r="L68" s="246">
        <v>72</v>
      </c>
      <c r="M68" s="247">
        <v>5832</v>
      </c>
      <c r="N68" s="245"/>
      <c r="O68" s="246"/>
      <c r="P68" s="246"/>
      <c r="Q68" s="246"/>
      <c r="R68" s="245">
        <f t="shared" si="0"/>
        <v>81</v>
      </c>
      <c r="S68" s="246">
        <f t="shared" si="1"/>
        <v>72</v>
      </c>
      <c r="T68" s="246">
        <f t="shared" si="2"/>
        <v>5832</v>
      </c>
      <c r="U68" s="245">
        <v>73</v>
      </c>
      <c r="V68" s="246">
        <f t="shared" si="3"/>
        <v>72</v>
      </c>
      <c r="W68" s="246">
        <f t="shared" si="4"/>
        <v>5256</v>
      </c>
      <c r="X68" s="245"/>
      <c r="Y68" s="245"/>
      <c r="Z68" s="245"/>
      <c r="AA68" s="245"/>
      <c r="AB68" s="248"/>
      <c r="AC68" s="245"/>
      <c r="AD68" s="245"/>
      <c r="AE68" s="249">
        <f t="shared" si="5"/>
        <v>8</v>
      </c>
      <c r="AF68" s="246">
        <f t="shared" si="6"/>
        <v>72</v>
      </c>
      <c r="AG68" s="246">
        <f t="shared" si="7"/>
        <v>576</v>
      </c>
    </row>
    <row r="69" spans="1:33" s="250" customFormat="1" ht="22.5" customHeight="1" x14ac:dyDescent="0.25">
      <c r="A69" s="241"/>
      <c r="B69" s="241"/>
      <c r="C69" s="241"/>
      <c r="D69" s="245"/>
      <c r="E69" s="245">
        <v>45</v>
      </c>
      <c r="F69" s="286" t="s">
        <v>291</v>
      </c>
      <c r="G69" s="245" t="s">
        <v>20</v>
      </c>
      <c r="H69" s="240" t="s">
        <v>367</v>
      </c>
      <c r="I69" s="240" t="s">
        <v>368</v>
      </c>
      <c r="J69" s="244">
        <v>45835</v>
      </c>
      <c r="K69" s="245">
        <v>325</v>
      </c>
      <c r="L69" s="246">
        <v>310</v>
      </c>
      <c r="M69" s="247">
        <v>100750</v>
      </c>
      <c r="N69" s="245"/>
      <c r="O69" s="246"/>
      <c r="P69" s="246"/>
      <c r="Q69" s="246"/>
      <c r="R69" s="245">
        <f t="shared" si="0"/>
        <v>325</v>
      </c>
      <c r="S69" s="246">
        <f t="shared" si="1"/>
        <v>310</v>
      </c>
      <c r="T69" s="246">
        <f t="shared" si="2"/>
        <v>100750</v>
      </c>
      <c r="U69" s="245">
        <v>9</v>
      </c>
      <c r="V69" s="246">
        <f t="shared" si="3"/>
        <v>310</v>
      </c>
      <c r="W69" s="246">
        <f t="shared" si="4"/>
        <v>2790</v>
      </c>
      <c r="X69" s="245"/>
      <c r="Y69" s="245"/>
      <c r="Z69" s="245"/>
      <c r="AA69" s="245"/>
      <c r="AB69" s="248"/>
      <c r="AC69" s="245"/>
      <c r="AD69" s="245"/>
      <c r="AE69" s="249">
        <f t="shared" si="5"/>
        <v>316</v>
      </c>
      <c r="AF69" s="246">
        <f t="shared" si="6"/>
        <v>310</v>
      </c>
      <c r="AG69" s="246">
        <f t="shared" si="7"/>
        <v>97960</v>
      </c>
    </row>
    <row r="70" spans="1:33" s="250" customFormat="1" ht="22.5" customHeight="1" x14ac:dyDescent="0.25">
      <c r="A70" s="241"/>
      <c r="B70" s="241"/>
      <c r="C70" s="241"/>
      <c r="D70" s="245"/>
      <c r="E70" s="245">
        <v>46</v>
      </c>
      <c r="F70" s="286" t="s">
        <v>496</v>
      </c>
      <c r="G70" s="245" t="s">
        <v>27</v>
      </c>
      <c r="H70" s="240" t="s">
        <v>78</v>
      </c>
      <c r="I70" s="240">
        <v>231093</v>
      </c>
      <c r="J70" s="244">
        <v>45956</v>
      </c>
      <c r="K70" s="245">
        <v>0</v>
      </c>
      <c r="L70" s="246">
        <v>32</v>
      </c>
      <c r="M70" s="247">
        <v>0</v>
      </c>
      <c r="N70" s="245"/>
      <c r="O70" s="246"/>
      <c r="P70" s="246"/>
      <c r="Q70" s="246"/>
      <c r="R70" s="245">
        <f t="shared" si="0"/>
        <v>0</v>
      </c>
      <c r="S70" s="246">
        <f t="shared" si="1"/>
        <v>32</v>
      </c>
      <c r="T70" s="246">
        <f t="shared" si="2"/>
        <v>0</v>
      </c>
      <c r="U70" s="245"/>
      <c r="V70" s="246">
        <f t="shared" si="3"/>
        <v>32</v>
      </c>
      <c r="W70" s="246">
        <f t="shared" si="4"/>
        <v>0</v>
      </c>
      <c r="X70" s="245"/>
      <c r="Y70" s="245"/>
      <c r="Z70" s="245"/>
      <c r="AA70" s="245"/>
      <c r="AB70" s="248"/>
      <c r="AC70" s="245"/>
      <c r="AD70" s="245"/>
      <c r="AE70" s="249">
        <f t="shared" si="5"/>
        <v>0</v>
      </c>
      <c r="AF70" s="246">
        <f t="shared" si="6"/>
        <v>32</v>
      </c>
      <c r="AG70" s="246">
        <f t="shared" si="7"/>
        <v>0</v>
      </c>
    </row>
    <row r="71" spans="1:33" s="250" customFormat="1" ht="22.5" customHeight="1" x14ac:dyDescent="0.25">
      <c r="A71" s="241"/>
      <c r="B71" s="241"/>
      <c r="C71" s="241"/>
      <c r="D71" s="245"/>
      <c r="E71" s="245">
        <v>47</v>
      </c>
      <c r="F71" s="286" t="s">
        <v>497</v>
      </c>
      <c r="G71" s="245" t="s">
        <v>498</v>
      </c>
      <c r="H71" s="240" t="s">
        <v>499</v>
      </c>
      <c r="I71" s="240" t="s">
        <v>500</v>
      </c>
      <c r="J71" s="244">
        <v>45805</v>
      </c>
      <c r="K71" s="245">
        <v>10</v>
      </c>
      <c r="L71" s="246">
        <v>210</v>
      </c>
      <c r="M71" s="247">
        <v>2100</v>
      </c>
      <c r="N71" s="245"/>
      <c r="O71" s="246"/>
      <c r="P71" s="246"/>
      <c r="Q71" s="246"/>
      <c r="R71" s="245">
        <f t="shared" si="0"/>
        <v>10</v>
      </c>
      <c r="S71" s="246">
        <f t="shared" si="1"/>
        <v>210</v>
      </c>
      <c r="T71" s="246">
        <f t="shared" si="2"/>
        <v>2100</v>
      </c>
      <c r="U71" s="245">
        <v>10</v>
      </c>
      <c r="V71" s="246">
        <f t="shared" si="3"/>
        <v>210</v>
      </c>
      <c r="W71" s="246">
        <f t="shared" si="4"/>
        <v>2100</v>
      </c>
      <c r="X71" s="245"/>
      <c r="Y71" s="245"/>
      <c r="Z71" s="245"/>
      <c r="AA71" s="245"/>
      <c r="AB71" s="248"/>
      <c r="AC71" s="245"/>
      <c r="AD71" s="245"/>
      <c r="AE71" s="249">
        <f t="shared" si="5"/>
        <v>0</v>
      </c>
      <c r="AF71" s="246">
        <f t="shared" si="6"/>
        <v>210</v>
      </c>
      <c r="AG71" s="246">
        <f t="shared" si="7"/>
        <v>0</v>
      </c>
    </row>
    <row r="72" spans="1:33" s="250" customFormat="1" ht="22.5" customHeight="1" x14ac:dyDescent="0.25">
      <c r="A72" s="241"/>
      <c r="B72" s="241"/>
      <c r="C72" s="241"/>
      <c r="D72" s="245"/>
      <c r="E72" s="245">
        <v>48</v>
      </c>
      <c r="F72" s="286" t="s">
        <v>502</v>
      </c>
      <c r="G72" s="245" t="s">
        <v>20</v>
      </c>
      <c r="H72" s="240" t="s">
        <v>381</v>
      </c>
      <c r="I72" s="240">
        <v>240713</v>
      </c>
      <c r="J72" s="244">
        <v>45865</v>
      </c>
      <c r="K72" s="245">
        <v>123</v>
      </c>
      <c r="L72" s="246">
        <v>52</v>
      </c>
      <c r="M72" s="247">
        <v>6396</v>
      </c>
      <c r="N72" s="245"/>
      <c r="O72" s="246"/>
      <c r="P72" s="246"/>
      <c r="Q72" s="246"/>
      <c r="R72" s="245">
        <f t="shared" ref="R72:R144" si="8">K72+N72</f>
        <v>123</v>
      </c>
      <c r="S72" s="246">
        <f t="shared" ref="S72:S144" si="9">L72</f>
        <v>52</v>
      </c>
      <c r="T72" s="246">
        <f t="shared" ref="T72:T144" si="10">S72*R72</f>
        <v>6396</v>
      </c>
      <c r="U72" s="245">
        <v>123</v>
      </c>
      <c r="V72" s="246">
        <f t="shared" si="3"/>
        <v>52</v>
      </c>
      <c r="W72" s="246">
        <f t="shared" si="4"/>
        <v>6396</v>
      </c>
      <c r="X72" s="245"/>
      <c r="Y72" s="245"/>
      <c r="Z72" s="245"/>
      <c r="AA72" s="245"/>
      <c r="AB72" s="248"/>
      <c r="AC72" s="245"/>
      <c r="AD72" s="245"/>
      <c r="AE72" s="249">
        <f t="shared" ref="AE72:AE144" si="11">R72-U72</f>
        <v>0</v>
      </c>
      <c r="AF72" s="246">
        <f t="shared" ref="AF72:AF144" si="12">S72</f>
        <v>52</v>
      </c>
      <c r="AG72" s="246">
        <f t="shared" ref="AG72:AG144" si="13">AF72*AE72</f>
        <v>0</v>
      </c>
    </row>
    <row r="73" spans="1:33" s="250" customFormat="1" ht="22.5" customHeight="1" x14ac:dyDescent="0.25">
      <c r="A73" s="241"/>
      <c r="B73" s="241"/>
      <c r="C73" s="241"/>
      <c r="D73" s="245"/>
      <c r="E73" s="245">
        <v>49</v>
      </c>
      <c r="F73" s="286" t="s">
        <v>460</v>
      </c>
      <c r="G73" s="245" t="s">
        <v>27</v>
      </c>
      <c r="H73" s="240" t="s">
        <v>506</v>
      </c>
      <c r="I73" s="240" t="s">
        <v>507</v>
      </c>
      <c r="J73" s="244">
        <v>45805</v>
      </c>
      <c r="K73" s="245">
        <v>1</v>
      </c>
      <c r="L73" s="246">
        <v>55</v>
      </c>
      <c r="M73" s="247">
        <v>55</v>
      </c>
      <c r="N73" s="245"/>
      <c r="O73" s="246"/>
      <c r="P73" s="246"/>
      <c r="Q73" s="246"/>
      <c r="R73" s="245">
        <f t="shared" si="8"/>
        <v>1</v>
      </c>
      <c r="S73" s="246">
        <f t="shared" si="9"/>
        <v>55</v>
      </c>
      <c r="T73" s="246">
        <f t="shared" si="10"/>
        <v>55</v>
      </c>
      <c r="U73" s="245"/>
      <c r="V73" s="246">
        <f t="shared" si="3"/>
        <v>55</v>
      </c>
      <c r="W73" s="246">
        <f t="shared" si="4"/>
        <v>0</v>
      </c>
      <c r="X73" s="245"/>
      <c r="Y73" s="245"/>
      <c r="Z73" s="245"/>
      <c r="AA73" s="245"/>
      <c r="AB73" s="248"/>
      <c r="AC73" s="245"/>
      <c r="AD73" s="245"/>
      <c r="AE73" s="249">
        <f t="shared" si="11"/>
        <v>1</v>
      </c>
      <c r="AF73" s="246">
        <f t="shared" si="12"/>
        <v>55</v>
      </c>
      <c r="AG73" s="246">
        <f t="shared" si="13"/>
        <v>55</v>
      </c>
    </row>
    <row r="74" spans="1:33" s="250" customFormat="1" ht="18.75" customHeight="1" x14ac:dyDescent="0.25">
      <c r="A74" s="241"/>
      <c r="B74" s="241"/>
      <c r="C74" s="241"/>
      <c r="D74" s="245"/>
      <c r="E74" s="245">
        <v>50</v>
      </c>
      <c r="F74" s="286" t="s">
        <v>222</v>
      </c>
      <c r="G74" s="245" t="s">
        <v>362</v>
      </c>
      <c r="H74" s="240" t="s">
        <v>472</v>
      </c>
      <c r="I74" s="240" t="s">
        <v>508</v>
      </c>
      <c r="J74" s="244">
        <v>45836</v>
      </c>
      <c r="K74" s="245">
        <v>6</v>
      </c>
      <c r="L74" s="246">
        <v>220</v>
      </c>
      <c r="M74" s="247">
        <v>1320</v>
      </c>
      <c r="N74" s="245"/>
      <c r="O74" s="246"/>
      <c r="P74" s="246"/>
      <c r="Q74" s="246"/>
      <c r="R74" s="245">
        <f t="shared" si="8"/>
        <v>6</v>
      </c>
      <c r="S74" s="246">
        <f t="shared" si="9"/>
        <v>220</v>
      </c>
      <c r="T74" s="246">
        <f t="shared" si="10"/>
        <v>1320</v>
      </c>
      <c r="U74" s="245"/>
      <c r="V74" s="246">
        <f t="shared" si="3"/>
        <v>220</v>
      </c>
      <c r="W74" s="246">
        <f t="shared" si="4"/>
        <v>0</v>
      </c>
      <c r="X74" s="245"/>
      <c r="Y74" s="245"/>
      <c r="Z74" s="245"/>
      <c r="AA74" s="245"/>
      <c r="AB74" s="248"/>
      <c r="AC74" s="245"/>
      <c r="AD74" s="245"/>
      <c r="AE74" s="249">
        <f t="shared" si="11"/>
        <v>6</v>
      </c>
      <c r="AF74" s="246">
        <f t="shared" si="12"/>
        <v>220</v>
      </c>
      <c r="AG74" s="246">
        <f t="shared" si="13"/>
        <v>1320</v>
      </c>
    </row>
    <row r="75" spans="1:33" s="250" customFormat="1" ht="18.75" customHeight="1" x14ac:dyDescent="0.25">
      <c r="A75" s="241"/>
      <c r="B75" s="241"/>
      <c r="C75" s="241"/>
      <c r="D75" s="245"/>
      <c r="E75" s="245">
        <v>51</v>
      </c>
      <c r="F75" s="286" t="s">
        <v>509</v>
      </c>
      <c r="G75" s="245" t="s">
        <v>27</v>
      </c>
      <c r="H75" s="240" t="s">
        <v>510</v>
      </c>
      <c r="I75" s="240" t="s">
        <v>473</v>
      </c>
      <c r="J75" s="244">
        <v>45743</v>
      </c>
      <c r="K75" s="245">
        <v>10</v>
      </c>
      <c r="L75" s="246">
        <v>450</v>
      </c>
      <c r="M75" s="247">
        <v>4500</v>
      </c>
      <c r="N75" s="245"/>
      <c r="O75" s="246"/>
      <c r="P75" s="246"/>
      <c r="Q75" s="246"/>
      <c r="R75" s="245">
        <f t="shared" si="8"/>
        <v>10</v>
      </c>
      <c r="S75" s="246">
        <f t="shared" si="9"/>
        <v>450</v>
      </c>
      <c r="T75" s="246">
        <f t="shared" si="10"/>
        <v>4500</v>
      </c>
      <c r="U75" s="245"/>
      <c r="V75" s="246">
        <f t="shared" si="3"/>
        <v>450</v>
      </c>
      <c r="W75" s="246">
        <f t="shared" si="4"/>
        <v>0</v>
      </c>
      <c r="X75" s="245"/>
      <c r="Y75" s="245"/>
      <c r="Z75" s="245"/>
      <c r="AA75" s="245"/>
      <c r="AB75" s="248"/>
      <c r="AC75" s="245"/>
      <c r="AD75" s="245"/>
      <c r="AE75" s="249">
        <f t="shared" si="11"/>
        <v>10</v>
      </c>
      <c r="AF75" s="246">
        <f t="shared" si="12"/>
        <v>450</v>
      </c>
      <c r="AG75" s="246">
        <f t="shared" si="13"/>
        <v>4500</v>
      </c>
    </row>
    <row r="76" spans="1:33" s="250" customFormat="1" ht="18.75" customHeight="1" x14ac:dyDescent="0.25">
      <c r="A76" s="241"/>
      <c r="B76" s="241"/>
      <c r="C76" s="241"/>
      <c r="D76" s="245"/>
      <c r="E76" s="245">
        <v>52</v>
      </c>
      <c r="F76" s="286" t="s">
        <v>19</v>
      </c>
      <c r="G76" s="245" t="s">
        <v>27</v>
      </c>
      <c r="H76" s="240" t="s">
        <v>393</v>
      </c>
      <c r="I76" s="240" t="s">
        <v>511</v>
      </c>
      <c r="J76" s="296">
        <v>46569</v>
      </c>
      <c r="K76" s="245">
        <v>10</v>
      </c>
      <c r="L76" s="246">
        <v>244</v>
      </c>
      <c r="M76" s="247">
        <v>2440</v>
      </c>
      <c r="N76" s="245"/>
      <c r="O76" s="246"/>
      <c r="P76" s="246"/>
      <c r="Q76" s="246"/>
      <c r="R76" s="245">
        <f t="shared" si="8"/>
        <v>10</v>
      </c>
      <c r="S76" s="246">
        <f t="shared" si="9"/>
        <v>244</v>
      </c>
      <c r="T76" s="246">
        <f t="shared" si="10"/>
        <v>2440</v>
      </c>
      <c r="U76" s="245"/>
      <c r="V76" s="246">
        <f t="shared" si="3"/>
        <v>244</v>
      </c>
      <c r="W76" s="246">
        <f t="shared" si="4"/>
        <v>0</v>
      </c>
      <c r="X76" s="245"/>
      <c r="Y76" s="245"/>
      <c r="Z76" s="245"/>
      <c r="AA76" s="245"/>
      <c r="AB76" s="248"/>
      <c r="AC76" s="245"/>
      <c r="AD76" s="245"/>
      <c r="AE76" s="249">
        <f t="shared" si="11"/>
        <v>10</v>
      </c>
      <c r="AF76" s="246">
        <f t="shared" si="12"/>
        <v>244</v>
      </c>
      <c r="AG76" s="246">
        <f t="shared" si="13"/>
        <v>2440</v>
      </c>
    </row>
    <row r="77" spans="1:33" s="250" customFormat="1" ht="18.75" customHeight="1" x14ac:dyDescent="0.25">
      <c r="A77" s="241"/>
      <c r="B77" s="241"/>
      <c r="C77" s="241"/>
      <c r="D77" s="245"/>
      <c r="E77" s="245">
        <v>53</v>
      </c>
      <c r="F77" s="286" t="s">
        <v>512</v>
      </c>
      <c r="G77" s="245" t="s">
        <v>27</v>
      </c>
      <c r="H77" s="240" t="s">
        <v>400</v>
      </c>
      <c r="I77" s="240" t="s">
        <v>394</v>
      </c>
      <c r="J77" s="296">
        <v>46753</v>
      </c>
      <c r="K77" s="245">
        <v>18</v>
      </c>
      <c r="L77" s="246">
        <v>198</v>
      </c>
      <c r="M77" s="247">
        <v>3564</v>
      </c>
      <c r="N77" s="245"/>
      <c r="O77" s="246"/>
      <c r="P77" s="246"/>
      <c r="Q77" s="246"/>
      <c r="R77" s="245">
        <f t="shared" si="8"/>
        <v>18</v>
      </c>
      <c r="S77" s="246">
        <f t="shared" si="9"/>
        <v>198</v>
      </c>
      <c r="T77" s="246">
        <f t="shared" si="10"/>
        <v>3564</v>
      </c>
      <c r="U77" s="245"/>
      <c r="V77" s="246">
        <f t="shared" si="3"/>
        <v>198</v>
      </c>
      <c r="W77" s="246">
        <f t="shared" si="4"/>
        <v>0</v>
      </c>
      <c r="X77" s="245"/>
      <c r="Y77" s="245"/>
      <c r="Z77" s="245"/>
      <c r="AA77" s="245"/>
      <c r="AB77" s="248"/>
      <c r="AC77" s="245"/>
      <c r="AD77" s="245"/>
      <c r="AE77" s="249">
        <f t="shared" si="11"/>
        <v>18</v>
      </c>
      <c r="AF77" s="246">
        <f t="shared" si="12"/>
        <v>198</v>
      </c>
      <c r="AG77" s="246">
        <f t="shared" si="13"/>
        <v>3564</v>
      </c>
    </row>
    <row r="78" spans="1:33" s="250" customFormat="1" ht="18.75" customHeight="1" x14ac:dyDescent="0.25">
      <c r="A78" s="241"/>
      <c r="B78" s="241"/>
      <c r="C78" s="241"/>
      <c r="D78" s="245"/>
      <c r="E78" s="245">
        <v>54</v>
      </c>
      <c r="F78" s="286" t="s">
        <v>513</v>
      </c>
      <c r="G78" s="245" t="s">
        <v>27</v>
      </c>
      <c r="H78" s="240" t="s">
        <v>514</v>
      </c>
      <c r="I78" s="240" t="s">
        <v>515</v>
      </c>
      <c r="J78" s="296">
        <v>46844</v>
      </c>
      <c r="K78" s="245">
        <v>1592</v>
      </c>
      <c r="L78" s="246">
        <v>12</v>
      </c>
      <c r="M78" s="247">
        <v>19104</v>
      </c>
      <c r="N78" s="245"/>
      <c r="O78" s="246"/>
      <c r="P78" s="246"/>
      <c r="Q78" s="246"/>
      <c r="R78" s="245">
        <f t="shared" si="8"/>
        <v>1592</v>
      </c>
      <c r="S78" s="246">
        <f t="shared" si="9"/>
        <v>12</v>
      </c>
      <c r="T78" s="246">
        <f t="shared" si="10"/>
        <v>19104</v>
      </c>
      <c r="U78" s="245">
        <v>494</v>
      </c>
      <c r="V78" s="246">
        <f t="shared" si="3"/>
        <v>12</v>
      </c>
      <c r="W78" s="246">
        <f t="shared" si="4"/>
        <v>5928</v>
      </c>
      <c r="X78" s="245"/>
      <c r="Y78" s="245"/>
      <c r="Z78" s="245"/>
      <c r="AA78" s="245"/>
      <c r="AB78" s="248"/>
      <c r="AC78" s="245"/>
      <c r="AD78" s="245"/>
      <c r="AE78" s="249">
        <f t="shared" si="11"/>
        <v>1098</v>
      </c>
      <c r="AF78" s="246">
        <f t="shared" si="12"/>
        <v>12</v>
      </c>
      <c r="AG78" s="246">
        <f t="shared" si="13"/>
        <v>13176</v>
      </c>
    </row>
    <row r="79" spans="1:33" s="250" customFormat="1" ht="18.75" customHeight="1" x14ac:dyDescent="0.25">
      <c r="A79" s="241"/>
      <c r="B79" s="241"/>
      <c r="C79" s="241"/>
      <c r="D79" s="245"/>
      <c r="E79" s="245">
        <v>55</v>
      </c>
      <c r="F79" s="286" t="s">
        <v>516</v>
      </c>
      <c r="G79" s="245" t="s">
        <v>27</v>
      </c>
      <c r="H79" s="240" t="s">
        <v>517</v>
      </c>
      <c r="I79" s="240">
        <v>4026</v>
      </c>
      <c r="J79" s="296">
        <v>46357</v>
      </c>
      <c r="K79" s="245">
        <v>100</v>
      </c>
      <c r="L79" s="246">
        <v>13.78</v>
      </c>
      <c r="M79" s="247">
        <v>1378</v>
      </c>
      <c r="N79" s="245"/>
      <c r="O79" s="246"/>
      <c r="P79" s="246"/>
      <c r="Q79" s="246"/>
      <c r="R79" s="245">
        <f t="shared" si="8"/>
        <v>100</v>
      </c>
      <c r="S79" s="246">
        <f t="shared" si="9"/>
        <v>13.78</v>
      </c>
      <c r="T79" s="246">
        <f t="shared" si="10"/>
        <v>1378</v>
      </c>
      <c r="U79" s="245">
        <v>29</v>
      </c>
      <c r="V79" s="246">
        <f t="shared" ref="V79:V144" si="14">S79</f>
        <v>13.78</v>
      </c>
      <c r="W79" s="246">
        <f t="shared" ref="W79:W144" si="15">V79*U79</f>
        <v>399.62</v>
      </c>
      <c r="X79" s="245"/>
      <c r="Y79" s="245"/>
      <c r="Z79" s="245"/>
      <c r="AA79" s="245"/>
      <c r="AB79" s="248"/>
      <c r="AC79" s="245"/>
      <c r="AD79" s="245"/>
      <c r="AE79" s="249">
        <f t="shared" si="11"/>
        <v>71</v>
      </c>
      <c r="AF79" s="246">
        <f t="shared" si="12"/>
        <v>13.78</v>
      </c>
      <c r="AG79" s="246">
        <f t="shared" si="13"/>
        <v>978.38</v>
      </c>
    </row>
    <row r="80" spans="1:33" s="250" customFormat="1" ht="18.75" customHeight="1" x14ac:dyDescent="0.25">
      <c r="A80" s="241"/>
      <c r="B80" s="241"/>
      <c r="C80" s="241"/>
      <c r="D80" s="245"/>
      <c r="E80" s="245">
        <v>56</v>
      </c>
      <c r="F80" s="286" t="s">
        <v>519</v>
      </c>
      <c r="G80" s="240" t="s">
        <v>27</v>
      </c>
      <c r="H80" s="240" t="s">
        <v>520</v>
      </c>
      <c r="I80" s="240" t="s">
        <v>521</v>
      </c>
      <c r="J80" s="296">
        <v>46230</v>
      </c>
      <c r="K80" s="245">
        <v>50</v>
      </c>
      <c r="L80" s="246">
        <v>94</v>
      </c>
      <c r="M80" s="247">
        <v>4700</v>
      </c>
      <c r="N80" s="245"/>
      <c r="O80" s="246"/>
      <c r="P80" s="246"/>
      <c r="Q80" s="246"/>
      <c r="R80" s="245">
        <f t="shared" si="8"/>
        <v>50</v>
      </c>
      <c r="S80" s="246">
        <f t="shared" si="9"/>
        <v>94</v>
      </c>
      <c r="T80" s="246">
        <f t="shared" si="10"/>
        <v>4700</v>
      </c>
      <c r="U80" s="245">
        <v>20</v>
      </c>
      <c r="V80" s="246">
        <f t="shared" si="14"/>
        <v>94</v>
      </c>
      <c r="W80" s="246">
        <f t="shared" si="15"/>
        <v>1880</v>
      </c>
      <c r="X80" s="245"/>
      <c r="Y80" s="245"/>
      <c r="Z80" s="245"/>
      <c r="AA80" s="245"/>
      <c r="AB80" s="248"/>
      <c r="AC80" s="245"/>
      <c r="AD80" s="245"/>
      <c r="AE80" s="249">
        <f t="shared" si="11"/>
        <v>30</v>
      </c>
      <c r="AF80" s="246">
        <f t="shared" si="12"/>
        <v>94</v>
      </c>
      <c r="AG80" s="246">
        <f t="shared" si="13"/>
        <v>2820</v>
      </c>
    </row>
    <row r="81" spans="1:96" s="250" customFormat="1" ht="18.75" customHeight="1" x14ac:dyDescent="0.25">
      <c r="A81" s="241"/>
      <c r="B81" s="241"/>
      <c r="C81" s="241"/>
      <c r="D81" s="245"/>
      <c r="E81" s="245">
        <v>57</v>
      </c>
      <c r="F81" s="286" t="s">
        <v>522</v>
      </c>
      <c r="G81" s="240" t="s">
        <v>230</v>
      </c>
      <c r="H81" s="240" t="s">
        <v>313</v>
      </c>
      <c r="I81" s="240">
        <v>240705</v>
      </c>
      <c r="J81" s="296">
        <v>46569</v>
      </c>
      <c r="K81" s="245">
        <v>3772</v>
      </c>
      <c r="L81" s="246">
        <v>9</v>
      </c>
      <c r="M81" s="247">
        <v>33948</v>
      </c>
      <c r="N81" s="245"/>
      <c r="O81" s="246"/>
      <c r="P81" s="246"/>
      <c r="Q81" s="246"/>
      <c r="R81" s="245">
        <f t="shared" si="8"/>
        <v>3772</v>
      </c>
      <c r="S81" s="246">
        <f t="shared" si="9"/>
        <v>9</v>
      </c>
      <c r="T81" s="246">
        <f t="shared" si="10"/>
        <v>33948</v>
      </c>
      <c r="U81" s="245">
        <v>292</v>
      </c>
      <c r="V81" s="246">
        <f t="shared" si="14"/>
        <v>9</v>
      </c>
      <c r="W81" s="246">
        <f t="shared" si="15"/>
        <v>2628</v>
      </c>
      <c r="X81" s="245"/>
      <c r="Y81" s="245"/>
      <c r="Z81" s="245"/>
      <c r="AA81" s="245"/>
      <c r="AB81" s="248"/>
      <c r="AC81" s="245"/>
      <c r="AD81" s="245"/>
      <c r="AE81" s="249">
        <f t="shared" si="11"/>
        <v>3480</v>
      </c>
      <c r="AF81" s="246">
        <f t="shared" si="12"/>
        <v>9</v>
      </c>
      <c r="AG81" s="246">
        <f t="shared" si="13"/>
        <v>31320</v>
      </c>
    </row>
    <row r="82" spans="1:96" s="250" customFormat="1" ht="18" customHeight="1" x14ac:dyDescent="0.25">
      <c r="A82" s="241"/>
      <c r="B82" s="241"/>
      <c r="C82" s="241"/>
      <c r="D82" s="245"/>
      <c r="E82" s="245">
        <v>58</v>
      </c>
      <c r="F82" s="286" t="s">
        <v>523</v>
      </c>
      <c r="G82" s="240" t="s">
        <v>230</v>
      </c>
      <c r="H82" s="240" t="s">
        <v>524</v>
      </c>
      <c r="I82" s="240" t="s">
        <v>525</v>
      </c>
      <c r="J82" s="296">
        <v>46844</v>
      </c>
      <c r="K82" s="245">
        <v>2696</v>
      </c>
      <c r="L82" s="246">
        <v>23</v>
      </c>
      <c r="M82" s="247">
        <v>62008</v>
      </c>
      <c r="N82" s="245"/>
      <c r="O82" s="246"/>
      <c r="P82" s="246"/>
      <c r="Q82" s="246"/>
      <c r="R82" s="245">
        <f t="shared" si="8"/>
        <v>2696</v>
      </c>
      <c r="S82" s="246">
        <f t="shared" si="9"/>
        <v>23</v>
      </c>
      <c r="T82" s="246">
        <f t="shared" si="10"/>
        <v>62008</v>
      </c>
      <c r="U82" s="245">
        <v>266</v>
      </c>
      <c r="V82" s="246">
        <f t="shared" si="14"/>
        <v>23</v>
      </c>
      <c r="W82" s="246">
        <f t="shared" si="15"/>
        <v>6118</v>
      </c>
      <c r="X82" s="245"/>
      <c r="Y82" s="245"/>
      <c r="Z82" s="245"/>
      <c r="AA82" s="245"/>
      <c r="AB82" s="248"/>
      <c r="AC82" s="245"/>
      <c r="AD82" s="245"/>
      <c r="AE82" s="249">
        <f t="shared" si="11"/>
        <v>2430</v>
      </c>
      <c r="AF82" s="246">
        <f t="shared" si="12"/>
        <v>23</v>
      </c>
      <c r="AG82" s="246">
        <f t="shared" si="13"/>
        <v>55890</v>
      </c>
    </row>
    <row r="83" spans="1:96" s="250" customFormat="1" ht="18" customHeight="1" x14ac:dyDescent="0.25">
      <c r="A83" s="241"/>
      <c r="B83" s="241"/>
      <c r="C83" s="241"/>
      <c r="D83" s="245"/>
      <c r="E83" s="245">
        <v>59</v>
      </c>
      <c r="F83" s="286" t="s">
        <v>297</v>
      </c>
      <c r="G83" s="240" t="s">
        <v>230</v>
      </c>
      <c r="H83" s="240" t="s">
        <v>413</v>
      </c>
      <c r="I83" s="240" t="s">
        <v>526</v>
      </c>
      <c r="J83" s="296">
        <v>46813</v>
      </c>
      <c r="K83" s="245">
        <v>0</v>
      </c>
      <c r="L83" s="246">
        <v>32.049999999999997</v>
      </c>
      <c r="M83" s="247">
        <v>0</v>
      </c>
      <c r="N83" s="245"/>
      <c r="O83" s="246"/>
      <c r="P83" s="246"/>
      <c r="Q83" s="246"/>
      <c r="R83" s="245">
        <f t="shared" si="8"/>
        <v>0</v>
      </c>
      <c r="S83" s="246">
        <f t="shared" si="9"/>
        <v>32.049999999999997</v>
      </c>
      <c r="T83" s="246">
        <f t="shared" si="10"/>
        <v>0</v>
      </c>
      <c r="U83" s="245"/>
      <c r="V83" s="246">
        <f t="shared" si="14"/>
        <v>32.049999999999997</v>
      </c>
      <c r="W83" s="246">
        <f t="shared" si="15"/>
        <v>0</v>
      </c>
      <c r="X83" s="245"/>
      <c r="Y83" s="245"/>
      <c r="Z83" s="245"/>
      <c r="AA83" s="245"/>
      <c r="AB83" s="248"/>
      <c r="AC83" s="245"/>
      <c r="AD83" s="245"/>
      <c r="AE83" s="249">
        <f t="shared" si="11"/>
        <v>0</v>
      </c>
      <c r="AF83" s="246">
        <f t="shared" si="12"/>
        <v>32.049999999999997</v>
      </c>
      <c r="AG83" s="246">
        <f t="shared" si="13"/>
        <v>0</v>
      </c>
    </row>
    <row r="84" spans="1:96" s="250" customFormat="1" ht="18" customHeight="1" x14ac:dyDescent="0.25">
      <c r="A84" s="241"/>
      <c r="B84" s="241"/>
      <c r="C84" s="241"/>
      <c r="D84" s="245"/>
      <c r="E84" s="245">
        <v>60</v>
      </c>
      <c r="F84" s="286" t="s">
        <v>527</v>
      </c>
      <c r="G84" s="240" t="s">
        <v>528</v>
      </c>
      <c r="H84" s="240" t="s">
        <v>529</v>
      </c>
      <c r="I84" s="240">
        <v>251044</v>
      </c>
      <c r="J84" s="296">
        <v>46447</v>
      </c>
      <c r="K84" s="245">
        <v>1742</v>
      </c>
      <c r="L84" s="246">
        <v>27</v>
      </c>
      <c r="M84" s="247">
        <v>47034</v>
      </c>
      <c r="N84" s="245"/>
      <c r="O84" s="246"/>
      <c r="P84" s="246"/>
      <c r="Q84" s="246"/>
      <c r="R84" s="245">
        <f t="shared" si="8"/>
        <v>1742</v>
      </c>
      <c r="S84" s="246">
        <f t="shared" si="9"/>
        <v>27</v>
      </c>
      <c r="T84" s="246">
        <f t="shared" si="10"/>
        <v>47034</v>
      </c>
      <c r="U84" s="245"/>
      <c r="V84" s="246">
        <f t="shared" si="14"/>
        <v>27</v>
      </c>
      <c r="W84" s="246">
        <f t="shared" si="15"/>
        <v>0</v>
      </c>
      <c r="X84" s="245"/>
      <c r="Y84" s="245"/>
      <c r="Z84" s="245"/>
      <c r="AA84" s="245"/>
      <c r="AB84" s="248"/>
      <c r="AC84" s="245"/>
      <c r="AD84" s="245"/>
      <c r="AE84" s="249">
        <f t="shared" si="11"/>
        <v>1742</v>
      </c>
      <c r="AF84" s="246">
        <f t="shared" si="12"/>
        <v>27</v>
      </c>
      <c r="AG84" s="246">
        <f t="shared" si="13"/>
        <v>47034</v>
      </c>
    </row>
    <row r="85" spans="1:96" s="250" customFormat="1" ht="18" customHeight="1" x14ac:dyDescent="0.25">
      <c r="A85" s="241"/>
      <c r="B85" s="241"/>
      <c r="C85" s="241"/>
      <c r="D85" s="245"/>
      <c r="E85" s="245">
        <v>61</v>
      </c>
      <c r="F85" s="286" t="s">
        <v>481</v>
      </c>
      <c r="G85" s="240" t="s">
        <v>20</v>
      </c>
      <c r="H85" s="240" t="s">
        <v>532</v>
      </c>
      <c r="I85" s="240">
        <v>4246</v>
      </c>
      <c r="J85" s="296">
        <v>46631</v>
      </c>
      <c r="K85" s="245">
        <v>4</v>
      </c>
      <c r="L85" s="246">
        <v>55</v>
      </c>
      <c r="M85" s="247">
        <v>220</v>
      </c>
      <c r="N85" s="245"/>
      <c r="O85" s="246"/>
      <c r="P85" s="246"/>
      <c r="Q85" s="246"/>
      <c r="R85" s="245">
        <f t="shared" si="8"/>
        <v>4</v>
      </c>
      <c r="S85" s="246">
        <f t="shared" si="9"/>
        <v>55</v>
      </c>
      <c r="T85" s="246">
        <f t="shared" si="10"/>
        <v>220</v>
      </c>
      <c r="U85" s="245"/>
      <c r="V85" s="246">
        <f t="shared" si="14"/>
        <v>55</v>
      </c>
      <c r="W85" s="246">
        <f t="shared" si="15"/>
        <v>0</v>
      </c>
      <c r="X85" s="240"/>
      <c r="Y85" s="296"/>
      <c r="Z85" s="245"/>
      <c r="AA85" s="245"/>
      <c r="AB85" s="248"/>
      <c r="AC85" s="245"/>
      <c r="AD85" s="245"/>
      <c r="AE85" s="249">
        <f t="shared" si="11"/>
        <v>4</v>
      </c>
      <c r="AF85" s="246">
        <f t="shared" si="12"/>
        <v>55</v>
      </c>
      <c r="AG85" s="246">
        <f t="shared" si="13"/>
        <v>220</v>
      </c>
    </row>
    <row r="86" spans="1:96" s="250" customFormat="1" ht="18" customHeight="1" x14ac:dyDescent="0.25">
      <c r="A86" s="241"/>
      <c r="B86" s="241"/>
      <c r="C86" s="241"/>
      <c r="D86" s="245"/>
      <c r="E86" s="245">
        <v>62</v>
      </c>
      <c r="F86" s="286" t="s">
        <v>531</v>
      </c>
      <c r="G86" s="240" t="s">
        <v>20</v>
      </c>
      <c r="H86" s="240" t="s">
        <v>416</v>
      </c>
      <c r="I86" s="240" t="s">
        <v>530</v>
      </c>
      <c r="J86" s="296">
        <v>46508</v>
      </c>
      <c r="K86" s="245">
        <v>11</v>
      </c>
      <c r="L86" s="246">
        <v>198</v>
      </c>
      <c r="M86" s="247">
        <v>2178</v>
      </c>
      <c r="N86" s="245"/>
      <c r="O86" s="246"/>
      <c r="P86" s="246"/>
      <c r="Q86" s="246"/>
      <c r="R86" s="245">
        <f t="shared" si="8"/>
        <v>11</v>
      </c>
      <c r="S86" s="246">
        <f t="shared" si="9"/>
        <v>198</v>
      </c>
      <c r="T86" s="246">
        <f t="shared" si="10"/>
        <v>2178</v>
      </c>
      <c r="U86" s="245"/>
      <c r="V86" s="246">
        <f t="shared" si="14"/>
        <v>198</v>
      </c>
      <c r="W86" s="246">
        <f t="shared" si="15"/>
        <v>0</v>
      </c>
      <c r="X86" s="240"/>
      <c r="Y86" s="296"/>
      <c r="Z86" s="245"/>
      <c r="AA86" s="245"/>
      <c r="AB86" s="248"/>
      <c r="AC86" s="245"/>
      <c r="AD86" s="245"/>
      <c r="AE86" s="249">
        <f t="shared" si="11"/>
        <v>11</v>
      </c>
      <c r="AF86" s="246">
        <f t="shared" si="12"/>
        <v>198</v>
      </c>
      <c r="AG86" s="246">
        <f t="shared" si="13"/>
        <v>2178</v>
      </c>
    </row>
    <row r="87" spans="1:96" s="250" customFormat="1" ht="18" customHeight="1" x14ac:dyDescent="0.25">
      <c r="A87" s="241"/>
      <c r="B87" s="241"/>
      <c r="C87" s="241"/>
      <c r="D87" s="245"/>
      <c r="E87" s="245">
        <v>63</v>
      </c>
      <c r="F87" s="286" t="s">
        <v>274</v>
      </c>
      <c r="G87" s="240" t="s">
        <v>27</v>
      </c>
      <c r="H87" s="240" t="s">
        <v>533</v>
      </c>
      <c r="I87" s="240">
        <v>2508339</v>
      </c>
      <c r="J87" s="296">
        <v>46966</v>
      </c>
      <c r="K87" s="245">
        <v>300</v>
      </c>
      <c r="L87" s="246">
        <v>33.43</v>
      </c>
      <c r="M87" s="247">
        <v>10029</v>
      </c>
      <c r="N87" s="245"/>
      <c r="O87" s="246"/>
      <c r="P87" s="246"/>
      <c r="Q87" s="246"/>
      <c r="R87" s="245">
        <f t="shared" si="8"/>
        <v>300</v>
      </c>
      <c r="S87" s="246">
        <f t="shared" si="9"/>
        <v>33.43</v>
      </c>
      <c r="T87" s="246">
        <f t="shared" si="10"/>
        <v>10029</v>
      </c>
      <c r="U87" s="245"/>
      <c r="V87" s="246">
        <f t="shared" si="14"/>
        <v>33.43</v>
      </c>
      <c r="W87" s="246">
        <f t="shared" si="15"/>
        <v>0</v>
      </c>
      <c r="X87" s="245"/>
      <c r="Y87" s="245"/>
      <c r="Z87" s="245"/>
      <c r="AA87" s="245"/>
      <c r="AB87" s="248"/>
      <c r="AC87" s="245"/>
      <c r="AD87" s="245"/>
      <c r="AE87" s="249">
        <f t="shared" si="11"/>
        <v>300</v>
      </c>
      <c r="AF87" s="246">
        <f t="shared" si="12"/>
        <v>33.43</v>
      </c>
      <c r="AG87" s="246">
        <f t="shared" si="13"/>
        <v>10029</v>
      </c>
    </row>
    <row r="88" spans="1:96" s="250" customFormat="1" ht="18" customHeight="1" x14ac:dyDescent="0.25">
      <c r="A88" s="241"/>
      <c r="B88" s="241"/>
      <c r="C88" s="241"/>
      <c r="D88" s="245"/>
      <c r="E88" s="245"/>
      <c r="F88" s="286"/>
      <c r="G88" s="240"/>
      <c r="H88" s="240"/>
      <c r="I88" s="240"/>
      <c r="J88" s="296"/>
      <c r="K88" s="245"/>
      <c r="L88" s="246"/>
      <c r="M88" s="247"/>
      <c r="N88" s="245"/>
      <c r="O88" s="246"/>
      <c r="P88" s="246"/>
      <c r="Q88" s="246"/>
      <c r="R88" s="245"/>
      <c r="S88" s="246"/>
      <c r="T88" s="246"/>
      <c r="U88" s="245"/>
      <c r="V88" s="246"/>
      <c r="W88" s="246"/>
      <c r="X88" s="245"/>
      <c r="Y88" s="245"/>
      <c r="Z88" s="245"/>
      <c r="AA88" s="245"/>
      <c r="AB88" s="248"/>
      <c r="AC88" s="245"/>
      <c r="AD88" s="245"/>
      <c r="AE88" s="249"/>
      <c r="AF88" s="246"/>
      <c r="AG88" s="246"/>
    </row>
    <row r="89" spans="1:96" s="250" customFormat="1" ht="18" customHeight="1" x14ac:dyDescent="0.25">
      <c r="A89" s="241"/>
      <c r="B89" s="241"/>
      <c r="C89" s="241"/>
      <c r="D89" s="245"/>
      <c r="E89" s="245"/>
      <c r="F89" s="286"/>
      <c r="G89" s="240"/>
      <c r="H89" s="240"/>
      <c r="I89" s="240"/>
      <c r="J89" s="296"/>
      <c r="K89" s="245"/>
      <c r="L89" s="246"/>
      <c r="M89" s="247"/>
      <c r="N89" s="245"/>
      <c r="O89" s="246"/>
      <c r="P89" s="246"/>
      <c r="Q89" s="246"/>
      <c r="R89" s="245"/>
      <c r="S89" s="246"/>
      <c r="T89" s="246"/>
      <c r="U89" s="245"/>
      <c r="V89" s="246"/>
      <c r="W89" s="246"/>
      <c r="X89" s="245"/>
      <c r="Y89" s="245"/>
      <c r="Z89" s="245"/>
      <c r="AA89" s="245"/>
      <c r="AB89" s="248"/>
      <c r="AC89" s="245"/>
      <c r="AD89" s="245"/>
      <c r="AE89" s="249"/>
      <c r="AF89" s="246"/>
      <c r="AG89" s="246"/>
    </row>
    <row r="90" spans="1:96" s="250" customFormat="1" ht="18" customHeight="1" x14ac:dyDescent="0.25">
      <c r="A90" s="241"/>
      <c r="B90" s="241"/>
      <c r="C90" s="241"/>
      <c r="D90" s="245"/>
      <c r="E90" s="245"/>
      <c r="F90" s="286"/>
      <c r="G90" s="240"/>
      <c r="H90" s="240"/>
      <c r="I90" s="240"/>
      <c r="J90" s="296"/>
      <c r="K90" s="245"/>
      <c r="L90" s="246"/>
      <c r="M90" s="247"/>
      <c r="N90" s="245"/>
      <c r="O90" s="246"/>
      <c r="P90" s="246"/>
      <c r="Q90" s="246"/>
      <c r="R90" s="245"/>
      <c r="S90" s="246"/>
      <c r="T90" s="246"/>
      <c r="U90" s="245"/>
      <c r="V90" s="246"/>
      <c r="W90" s="246"/>
      <c r="X90" s="245"/>
      <c r="Y90" s="245"/>
      <c r="Z90" s="245"/>
      <c r="AA90" s="245"/>
      <c r="AB90" s="248"/>
      <c r="AC90" s="245"/>
      <c r="AD90" s="245"/>
      <c r="AE90" s="249"/>
      <c r="AF90" s="246"/>
      <c r="AG90" s="246"/>
    </row>
    <row r="91" spans="1:96" s="271" customFormat="1" ht="36.950000000000003" customHeight="1" x14ac:dyDescent="0.25">
      <c r="A91" s="266"/>
      <c r="B91" s="266"/>
      <c r="C91" s="266"/>
      <c r="D91" s="267"/>
      <c r="E91" s="267"/>
      <c r="F91" s="451" t="s">
        <v>688</v>
      </c>
      <c r="G91" s="452"/>
      <c r="H91" s="452"/>
      <c r="I91" s="452"/>
      <c r="J91" s="268"/>
      <c r="K91" s="450" t="s">
        <v>689</v>
      </c>
      <c r="L91" s="451"/>
      <c r="M91" s="451"/>
      <c r="N91" s="453" t="s">
        <v>2</v>
      </c>
      <c r="O91" s="451"/>
      <c r="P91" s="451"/>
      <c r="Q91" s="374"/>
      <c r="R91" s="454" t="s">
        <v>3</v>
      </c>
      <c r="S91" s="449"/>
      <c r="T91" s="449"/>
      <c r="U91" s="455" t="s">
        <v>4</v>
      </c>
      <c r="V91" s="449"/>
      <c r="W91" s="449"/>
      <c r="X91" s="456" t="s">
        <v>5</v>
      </c>
      <c r="Y91" s="456"/>
      <c r="Z91" s="456"/>
      <c r="AA91" s="269" t="s">
        <v>656</v>
      </c>
      <c r="AB91" s="448" t="s">
        <v>6</v>
      </c>
      <c r="AC91" s="449"/>
      <c r="AD91" s="449"/>
      <c r="AE91" s="450" t="s">
        <v>690</v>
      </c>
      <c r="AF91" s="451"/>
      <c r="AG91" s="451"/>
      <c r="AH91" s="270"/>
      <c r="AI91" s="270"/>
      <c r="AJ91" s="270"/>
      <c r="AK91" s="270"/>
      <c r="AL91" s="270"/>
      <c r="AM91" s="270"/>
      <c r="AN91" s="270"/>
      <c r="AO91" s="270"/>
      <c r="AP91" s="270"/>
      <c r="AQ91" s="270"/>
      <c r="AR91" s="270"/>
      <c r="AS91" s="270"/>
      <c r="AT91" s="270"/>
      <c r="AU91" s="270"/>
      <c r="AV91" s="270"/>
      <c r="AW91" s="270"/>
      <c r="AX91" s="270"/>
      <c r="AY91" s="270"/>
      <c r="AZ91" s="270"/>
      <c r="BA91" s="270"/>
      <c r="BB91" s="270"/>
      <c r="BC91" s="270"/>
      <c r="BD91" s="270"/>
      <c r="BE91" s="270"/>
      <c r="BF91" s="270"/>
      <c r="BG91" s="270"/>
      <c r="BH91" s="270"/>
      <c r="BI91" s="270"/>
      <c r="BJ91" s="270"/>
      <c r="BK91" s="270"/>
      <c r="BL91" s="270"/>
      <c r="BM91" s="270"/>
      <c r="BN91" s="270"/>
      <c r="BO91" s="270"/>
      <c r="BP91" s="270"/>
      <c r="BQ91" s="270"/>
      <c r="BR91" s="270"/>
      <c r="BS91" s="270"/>
      <c r="BT91" s="270"/>
      <c r="BU91" s="270"/>
      <c r="BV91" s="270"/>
      <c r="BW91" s="270"/>
      <c r="BX91" s="270"/>
      <c r="BY91" s="270"/>
      <c r="BZ91" s="270"/>
      <c r="CA91" s="270"/>
      <c r="CB91" s="270"/>
      <c r="CC91" s="270"/>
      <c r="CD91" s="270"/>
      <c r="CE91" s="270"/>
      <c r="CF91" s="270"/>
      <c r="CG91" s="270"/>
      <c r="CH91" s="270"/>
      <c r="CI91" s="270"/>
      <c r="CJ91" s="270"/>
      <c r="CK91" s="270"/>
      <c r="CL91" s="270"/>
      <c r="CM91" s="270"/>
      <c r="CN91" s="270"/>
      <c r="CO91" s="270"/>
      <c r="CP91" s="270"/>
      <c r="CQ91" s="270"/>
      <c r="CR91" s="270"/>
    </row>
    <row r="92" spans="1:96" s="285" customFormat="1" ht="30" customHeight="1" x14ac:dyDescent="0.25">
      <c r="A92" s="272"/>
      <c r="B92" s="272"/>
      <c r="C92" s="272"/>
      <c r="D92" s="273"/>
      <c r="E92" s="273"/>
      <c r="F92" s="274" t="s">
        <v>7</v>
      </c>
      <c r="G92" s="275" t="s">
        <v>8</v>
      </c>
      <c r="H92" s="276" t="s">
        <v>9</v>
      </c>
      <c r="I92" s="273" t="s">
        <v>10</v>
      </c>
      <c r="J92" s="277" t="s">
        <v>11</v>
      </c>
      <c r="K92" s="273" t="s">
        <v>12</v>
      </c>
      <c r="L92" s="278" t="s">
        <v>13</v>
      </c>
      <c r="M92" s="279" t="s">
        <v>14</v>
      </c>
      <c r="N92" s="273" t="s">
        <v>12</v>
      </c>
      <c r="O92" s="278" t="s">
        <v>13</v>
      </c>
      <c r="P92" s="278" t="s">
        <v>14</v>
      </c>
      <c r="Q92" s="278"/>
      <c r="R92" s="280" t="s">
        <v>12</v>
      </c>
      <c r="S92" s="281" t="s">
        <v>13</v>
      </c>
      <c r="T92" s="281" t="s">
        <v>14</v>
      </c>
      <c r="U92" s="280" t="s">
        <v>12</v>
      </c>
      <c r="V92" s="375" t="s">
        <v>13</v>
      </c>
      <c r="W92" s="281" t="s">
        <v>14</v>
      </c>
      <c r="X92" s="282" t="s">
        <v>12</v>
      </c>
      <c r="Y92" s="282" t="s">
        <v>13</v>
      </c>
      <c r="Z92" s="282" t="s">
        <v>14</v>
      </c>
      <c r="AA92" s="282"/>
      <c r="AB92" s="283" t="s">
        <v>12</v>
      </c>
      <c r="AC92" s="282" t="s">
        <v>13</v>
      </c>
      <c r="AD92" s="282" t="s">
        <v>14</v>
      </c>
      <c r="AE92" s="280" t="s">
        <v>12</v>
      </c>
      <c r="AF92" s="281" t="s">
        <v>13</v>
      </c>
      <c r="AG92" s="281" t="s">
        <v>14</v>
      </c>
      <c r="AH92" s="284"/>
      <c r="AI92" s="284"/>
      <c r="AJ92" s="284"/>
      <c r="AK92" s="284"/>
      <c r="AL92" s="284"/>
      <c r="AM92" s="284"/>
      <c r="AN92" s="284"/>
      <c r="AO92" s="284"/>
      <c r="AP92" s="284"/>
      <c r="AQ92" s="284"/>
      <c r="AR92" s="284"/>
      <c r="AS92" s="284"/>
      <c r="AT92" s="284"/>
      <c r="AU92" s="284"/>
      <c r="AV92" s="284"/>
      <c r="AW92" s="284"/>
      <c r="AX92" s="284"/>
      <c r="AY92" s="284"/>
      <c r="AZ92" s="284"/>
      <c r="BA92" s="284"/>
      <c r="BB92" s="284"/>
      <c r="BC92" s="284"/>
      <c r="BD92" s="284"/>
      <c r="BE92" s="284"/>
      <c r="BF92" s="284"/>
      <c r="BG92" s="284"/>
      <c r="BH92" s="284"/>
      <c r="BI92" s="284"/>
      <c r="BJ92" s="284"/>
      <c r="BK92" s="284"/>
      <c r="BL92" s="284"/>
      <c r="BM92" s="284"/>
      <c r="BN92" s="284"/>
      <c r="BO92" s="284"/>
      <c r="BP92" s="284"/>
      <c r="BQ92" s="284"/>
      <c r="BR92" s="284"/>
      <c r="BS92" s="284"/>
      <c r="BT92" s="284"/>
      <c r="BU92" s="284"/>
      <c r="BV92" s="284"/>
      <c r="BW92" s="284"/>
      <c r="BX92" s="284"/>
      <c r="BY92" s="284"/>
      <c r="BZ92" s="284"/>
      <c r="CA92" s="284"/>
      <c r="CB92" s="284"/>
      <c r="CC92" s="284"/>
      <c r="CD92" s="284"/>
      <c r="CE92" s="284"/>
      <c r="CF92" s="284"/>
      <c r="CG92" s="284"/>
      <c r="CH92" s="284"/>
      <c r="CI92" s="284"/>
      <c r="CJ92" s="284"/>
      <c r="CK92" s="284"/>
      <c r="CL92" s="284"/>
      <c r="CM92" s="284"/>
      <c r="CN92" s="284"/>
      <c r="CO92" s="284"/>
      <c r="CP92" s="284"/>
      <c r="CQ92" s="284"/>
      <c r="CR92" s="284"/>
    </row>
    <row r="93" spans="1:96" s="250" customFormat="1" ht="17.25" customHeight="1" x14ac:dyDescent="0.25">
      <c r="A93" s="241"/>
      <c r="B93" s="241"/>
      <c r="C93" s="241"/>
      <c r="D93" s="245"/>
      <c r="E93" s="245">
        <v>64</v>
      </c>
      <c r="F93" s="286" t="s">
        <v>130</v>
      </c>
      <c r="G93" s="240" t="s">
        <v>27</v>
      </c>
      <c r="H93" s="240" t="s">
        <v>534</v>
      </c>
      <c r="I93" s="240" t="s">
        <v>535</v>
      </c>
      <c r="J93" s="296">
        <v>46966</v>
      </c>
      <c r="K93" s="245">
        <v>73</v>
      </c>
      <c r="L93" s="246">
        <v>54.89</v>
      </c>
      <c r="M93" s="247">
        <v>4006.9700000000003</v>
      </c>
      <c r="N93" s="245"/>
      <c r="O93" s="246"/>
      <c r="P93" s="246"/>
      <c r="Q93" s="246"/>
      <c r="R93" s="245">
        <f t="shared" si="8"/>
        <v>73</v>
      </c>
      <c r="S93" s="246">
        <f t="shared" si="9"/>
        <v>54.89</v>
      </c>
      <c r="T93" s="246">
        <f t="shared" si="10"/>
        <v>4006.9700000000003</v>
      </c>
      <c r="U93" s="245">
        <v>30</v>
      </c>
      <c r="V93" s="246">
        <f t="shared" si="14"/>
        <v>54.89</v>
      </c>
      <c r="W93" s="246">
        <f t="shared" si="15"/>
        <v>1646.7</v>
      </c>
      <c r="X93" s="245"/>
      <c r="Y93" s="245"/>
      <c r="Z93" s="245"/>
      <c r="AA93" s="245"/>
      <c r="AB93" s="248"/>
      <c r="AC93" s="245"/>
      <c r="AD93" s="245"/>
      <c r="AE93" s="249">
        <f t="shared" si="11"/>
        <v>43</v>
      </c>
      <c r="AF93" s="246">
        <f t="shared" si="12"/>
        <v>54.89</v>
      </c>
      <c r="AG93" s="246">
        <f t="shared" si="13"/>
        <v>2360.27</v>
      </c>
    </row>
    <row r="94" spans="1:96" s="250" customFormat="1" ht="22.5" customHeight="1" x14ac:dyDescent="0.25">
      <c r="A94" s="241"/>
      <c r="B94" s="241"/>
      <c r="C94" s="241"/>
      <c r="D94" s="245"/>
      <c r="E94" s="245">
        <v>65</v>
      </c>
      <c r="F94" s="286" t="s">
        <v>536</v>
      </c>
      <c r="G94" s="240" t="s">
        <v>27</v>
      </c>
      <c r="H94" s="240" t="s">
        <v>420</v>
      </c>
      <c r="I94" s="240">
        <v>250915</v>
      </c>
      <c r="J94" s="296">
        <v>46997</v>
      </c>
      <c r="K94" s="245">
        <v>349</v>
      </c>
      <c r="L94" s="246">
        <v>55</v>
      </c>
      <c r="M94" s="247">
        <v>19195</v>
      </c>
      <c r="N94" s="245"/>
      <c r="O94" s="246"/>
      <c r="P94" s="246"/>
      <c r="Q94" s="246"/>
      <c r="R94" s="245">
        <f t="shared" si="8"/>
        <v>349</v>
      </c>
      <c r="S94" s="246">
        <f t="shared" si="9"/>
        <v>55</v>
      </c>
      <c r="T94" s="246">
        <f t="shared" si="10"/>
        <v>19195</v>
      </c>
      <c r="U94" s="245">
        <v>41</v>
      </c>
      <c r="V94" s="246">
        <f t="shared" si="14"/>
        <v>55</v>
      </c>
      <c r="W94" s="246">
        <f t="shared" si="15"/>
        <v>2255</v>
      </c>
      <c r="X94" s="245"/>
      <c r="Y94" s="245"/>
      <c r="Z94" s="245"/>
      <c r="AA94" s="245"/>
      <c r="AB94" s="248"/>
      <c r="AC94" s="245"/>
      <c r="AD94" s="245"/>
      <c r="AE94" s="249">
        <f t="shared" si="11"/>
        <v>308</v>
      </c>
      <c r="AF94" s="246">
        <f t="shared" si="12"/>
        <v>55</v>
      </c>
      <c r="AG94" s="246">
        <f t="shared" si="13"/>
        <v>16940</v>
      </c>
    </row>
    <row r="95" spans="1:96" s="250" customFormat="1" ht="18" customHeight="1" x14ac:dyDescent="0.25">
      <c r="A95" s="241"/>
      <c r="B95" s="241"/>
      <c r="C95" s="241"/>
      <c r="D95" s="245"/>
      <c r="E95" s="245">
        <v>66</v>
      </c>
      <c r="F95" s="286" t="s">
        <v>262</v>
      </c>
      <c r="G95" s="240" t="s">
        <v>425</v>
      </c>
      <c r="H95" s="240" t="s">
        <v>264</v>
      </c>
      <c r="I95" s="240" t="s">
        <v>537</v>
      </c>
      <c r="J95" s="296">
        <v>46447</v>
      </c>
      <c r="K95" s="245">
        <v>0</v>
      </c>
      <c r="L95" s="246">
        <v>550</v>
      </c>
      <c r="M95" s="247">
        <v>0</v>
      </c>
      <c r="N95" s="245"/>
      <c r="O95" s="246"/>
      <c r="P95" s="246"/>
      <c r="Q95" s="246"/>
      <c r="R95" s="245">
        <f t="shared" si="8"/>
        <v>0</v>
      </c>
      <c r="S95" s="246">
        <f t="shared" si="9"/>
        <v>550</v>
      </c>
      <c r="T95" s="246">
        <f t="shared" si="10"/>
        <v>0</v>
      </c>
      <c r="U95" s="245"/>
      <c r="V95" s="246">
        <f t="shared" si="14"/>
        <v>550</v>
      </c>
      <c r="W95" s="246">
        <f t="shared" si="15"/>
        <v>0</v>
      </c>
      <c r="X95" s="245"/>
      <c r="Y95" s="245"/>
      <c r="Z95" s="245"/>
      <c r="AA95" s="245"/>
      <c r="AB95" s="248"/>
      <c r="AC95" s="245"/>
      <c r="AD95" s="245"/>
      <c r="AE95" s="249">
        <f t="shared" si="11"/>
        <v>0</v>
      </c>
      <c r="AF95" s="246">
        <f t="shared" si="12"/>
        <v>550</v>
      </c>
      <c r="AG95" s="246">
        <f t="shared" si="13"/>
        <v>0</v>
      </c>
    </row>
    <row r="96" spans="1:96" s="250" customFormat="1" ht="18" customHeight="1" x14ac:dyDescent="0.25">
      <c r="A96" s="241"/>
      <c r="B96" s="241"/>
      <c r="C96" s="241"/>
      <c r="D96" s="245"/>
      <c r="E96" s="245">
        <v>67</v>
      </c>
      <c r="F96" s="286" t="s">
        <v>266</v>
      </c>
      <c r="G96" s="240" t="s">
        <v>429</v>
      </c>
      <c r="H96" s="240" t="s">
        <v>430</v>
      </c>
      <c r="I96" s="240" t="s">
        <v>538</v>
      </c>
      <c r="J96" s="296">
        <v>46997</v>
      </c>
      <c r="K96" s="245">
        <v>6</v>
      </c>
      <c r="L96" s="246">
        <v>500</v>
      </c>
      <c r="M96" s="247">
        <v>3000</v>
      </c>
      <c r="N96" s="245"/>
      <c r="O96" s="246"/>
      <c r="P96" s="246"/>
      <c r="Q96" s="246"/>
      <c r="R96" s="245">
        <f t="shared" si="8"/>
        <v>6</v>
      </c>
      <c r="S96" s="246">
        <f t="shared" si="9"/>
        <v>500</v>
      </c>
      <c r="T96" s="246">
        <f t="shared" si="10"/>
        <v>3000</v>
      </c>
      <c r="U96" s="245"/>
      <c r="V96" s="246">
        <f t="shared" si="14"/>
        <v>500</v>
      </c>
      <c r="W96" s="246">
        <f t="shared" si="15"/>
        <v>0</v>
      </c>
      <c r="X96" s="245"/>
      <c r="Y96" s="245"/>
      <c r="Z96" s="245"/>
      <c r="AA96" s="245"/>
      <c r="AB96" s="248"/>
      <c r="AC96" s="245"/>
      <c r="AD96" s="245"/>
      <c r="AE96" s="249">
        <f t="shared" si="11"/>
        <v>6</v>
      </c>
      <c r="AF96" s="246">
        <f t="shared" si="12"/>
        <v>500</v>
      </c>
      <c r="AG96" s="246">
        <f t="shared" si="13"/>
        <v>3000</v>
      </c>
    </row>
    <row r="97" spans="1:33" s="250" customFormat="1" ht="22.5" customHeight="1" x14ac:dyDescent="0.25">
      <c r="A97" s="241"/>
      <c r="B97" s="241"/>
      <c r="C97" s="241"/>
      <c r="D97" s="245"/>
      <c r="E97" s="245">
        <v>68</v>
      </c>
      <c r="F97" s="286" t="s">
        <v>539</v>
      </c>
      <c r="G97" s="240" t="s">
        <v>20</v>
      </c>
      <c r="H97" s="240" t="s">
        <v>442</v>
      </c>
      <c r="I97" s="240" t="s">
        <v>540</v>
      </c>
      <c r="J97" s="296">
        <v>46600</v>
      </c>
      <c r="K97" s="245">
        <v>10</v>
      </c>
      <c r="L97" s="246">
        <v>579</v>
      </c>
      <c r="M97" s="247">
        <v>5790</v>
      </c>
      <c r="N97" s="245"/>
      <c r="O97" s="246"/>
      <c r="P97" s="246"/>
      <c r="Q97" s="246"/>
      <c r="R97" s="245">
        <f t="shared" si="8"/>
        <v>10</v>
      </c>
      <c r="S97" s="246">
        <f t="shared" si="9"/>
        <v>579</v>
      </c>
      <c r="T97" s="246">
        <f t="shared" si="10"/>
        <v>5790</v>
      </c>
      <c r="U97" s="245"/>
      <c r="V97" s="246">
        <f t="shared" si="14"/>
        <v>579</v>
      </c>
      <c r="W97" s="246">
        <f t="shared" si="15"/>
        <v>0</v>
      </c>
      <c r="X97" s="245"/>
      <c r="Y97" s="245"/>
      <c r="Z97" s="245"/>
      <c r="AA97" s="245"/>
      <c r="AB97" s="248"/>
      <c r="AC97" s="245"/>
      <c r="AD97" s="245"/>
      <c r="AE97" s="249">
        <f t="shared" si="11"/>
        <v>10</v>
      </c>
      <c r="AF97" s="246">
        <f t="shared" si="12"/>
        <v>579</v>
      </c>
      <c r="AG97" s="246">
        <f t="shared" si="13"/>
        <v>5790</v>
      </c>
    </row>
    <row r="98" spans="1:33" s="250" customFormat="1" ht="17.25" customHeight="1" x14ac:dyDescent="0.25">
      <c r="A98" s="241"/>
      <c r="B98" s="241"/>
      <c r="C98" s="241"/>
      <c r="D98" s="245"/>
      <c r="E98" s="245"/>
      <c r="F98" s="297" t="s">
        <v>542</v>
      </c>
      <c r="G98" s="245"/>
      <c r="H98" s="240"/>
      <c r="I98" s="240"/>
      <c r="J98" s="296"/>
      <c r="K98" s="245">
        <v>0</v>
      </c>
      <c r="L98" s="246">
        <v>0</v>
      </c>
      <c r="M98" s="247">
        <v>0</v>
      </c>
      <c r="N98" s="245"/>
      <c r="O98" s="246"/>
      <c r="P98" s="246"/>
      <c r="Q98" s="246"/>
      <c r="R98" s="245">
        <f t="shared" si="8"/>
        <v>0</v>
      </c>
      <c r="S98" s="246">
        <f t="shared" si="9"/>
        <v>0</v>
      </c>
      <c r="T98" s="246">
        <f t="shared" si="10"/>
        <v>0</v>
      </c>
      <c r="U98" s="245"/>
      <c r="V98" s="246">
        <f t="shared" si="14"/>
        <v>0</v>
      </c>
      <c r="W98" s="246">
        <f t="shared" si="15"/>
        <v>0</v>
      </c>
      <c r="X98" s="245"/>
      <c r="Y98" s="245"/>
      <c r="Z98" s="245"/>
      <c r="AA98" s="245"/>
      <c r="AB98" s="248"/>
      <c r="AC98" s="245"/>
      <c r="AD98" s="245"/>
      <c r="AE98" s="249">
        <f t="shared" si="11"/>
        <v>0</v>
      </c>
      <c r="AF98" s="246">
        <f t="shared" si="12"/>
        <v>0</v>
      </c>
      <c r="AG98" s="246">
        <f t="shared" si="13"/>
        <v>0</v>
      </c>
    </row>
    <row r="99" spans="1:33" s="250" customFormat="1" ht="15" customHeight="1" x14ac:dyDescent="0.25">
      <c r="A99" s="241"/>
      <c r="B99" s="241"/>
      <c r="C99" s="241"/>
      <c r="D99" s="245"/>
      <c r="E99" s="245">
        <v>69</v>
      </c>
      <c r="F99" s="286" t="s">
        <v>153</v>
      </c>
      <c r="G99" s="245" t="s">
        <v>20</v>
      </c>
      <c r="H99" s="240" t="s">
        <v>246</v>
      </c>
      <c r="I99" s="240" t="s">
        <v>543</v>
      </c>
      <c r="J99" s="296">
        <v>46844</v>
      </c>
      <c r="K99" s="245">
        <v>232</v>
      </c>
      <c r="L99" s="246">
        <v>98</v>
      </c>
      <c r="M99" s="247">
        <v>22736</v>
      </c>
      <c r="N99" s="245"/>
      <c r="O99" s="246"/>
      <c r="P99" s="246"/>
      <c r="Q99" s="246"/>
      <c r="R99" s="245">
        <f t="shared" si="8"/>
        <v>232</v>
      </c>
      <c r="S99" s="246">
        <f t="shared" si="9"/>
        <v>98</v>
      </c>
      <c r="T99" s="246">
        <f t="shared" si="10"/>
        <v>22736</v>
      </c>
      <c r="U99" s="245">
        <v>42</v>
      </c>
      <c r="V99" s="246">
        <f t="shared" si="14"/>
        <v>98</v>
      </c>
      <c r="W99" s="246">
        <f t="shared" si="15"/>
        <v>4116</v>
      </c>
      <c r="X99" s="245"/>
      <c r="Y99" s="245"/>
      <c r="Z99" s="245"/>
      <c r="AA99" s="245"/>
      <c r="AB99" s="248"/>
      <c r="AC99" s="245"/>
      <c r="AD99" s="245"/>
      <c r="AE99" s="249">
        <f t="shared" si="11"/>
        <v>190</v>
      </c>
      <c r="AF99" s="246">
        <f t="shared" si="12"/>
        <v>98</v>
      </c>
      <c r="AG99" s="246">
        <f t="shared" si="13"/>
        <v>18620</v>
      </c>
    </row>
    <row r="100" spans="1:33" s="250" customFormat="1" ht="15" customHeight="1" x14ac:dyDescent="0.25">
      <c r="A100" s="241"/>
      <c r="B100" s="241"/>
      <c r="C100" s="241"/>
      <c r="D100" s="245"/>
      <c r="E100" s="245">
        <v>70</v>
      </c>
      <c r="F100" s="286" t="s">
        <v>544</v>
      </c>
      <c r="G100" s="245" t="s">
        <v>263</v>
      </c>
      <c r="H100" s="240" t="s">
        <v>259</v>
      </c>
      <c r="I100" s="240" t="s">
        <v>545</v>
      </c>
      <c r="J100" s="296">
        <v>46600</v>
      </c>
      <c r="K100" s="245">
        <v>140</v>
      </c>
      <c r="L100" s="246">
        <v>1330</v>
      </c>
      <c r="M100" s="247">
        <v>186200</v>
      </c>
      <c r="N100" s="245"/>
      <c r="O100" s="246"/>
      <c r="P100" s="246"/>
      <c r="Q100" s="246"/>
      <c r="R100" s="245">
        <f t="shared" si="8"/>
        <v>140</v>
      </c>
      <c r="S100" s="246">
        <f t="shared" si="9"/>
        <v>1330</v>
      </c>
      <c r="T100" s="246">
        <f t="shared" si="10"/>
        <v>186200</v>
      </c>
      <c r="U100" s="245"/>
      <c r="V100" s="246">
        <f t="shared" si="14"/>
        <v>1330</v>
      </c>
      <c r="W100" s="246">
        <f t="shared" si="15"/>
        <v>0</v>
      </c>
      <c r="X100" s="245"/>
      <c r="Y100" s="245"/>
      <c r="Z100" s="245"/>
      <c r="AA100" s="245"/>
      <c r="AB100" s="248"/>
      <c r="AC100" s="245"/>
      <c r="AD100" s="245"/>
      <c r="AE100" s="249">
        <f t="shared" si="11"/>
        <v>140</v>
      </c>
      <c r="AF100" s="246">
        <f t="shared" si="12"/>
        <v>1330</v>
      </c>
      <c r="AG100" s="246">
        <f t="shared" si="13"/>
        <v>186200</v>
      </c>
    </row>
    <row r="101" spans="1:33" s="250" customFormat="1" ht="15.75" customHeight="1" x14ac:dyDescent="0.25">
      <c r="A101" s="241"/>
      <c r="B101" s="241"/>
      <c r="C101" s="241"/>
      <c r="D101" s="245"/>
      <c r="E101" s="245"/>
      <c r="F101" s="297" t="s">
        <v>546</v>
      </c>
      <c r="G101" s="245"/>
      <c r="H101" s="245"/>
      <c r="I101" s="245"/>
      <c r="J101" s="248"/>
      <c r="K101" s="245">
        <v>0</v>
      </c>
      <c r="L101" s="246">
        <v>0</v>
      </c>
      <c r="M101" s="247">
        <v>0</v>
      </c>
      <c r="N101" s="245"/>
      <c r="O101" s="246"/>
      <c r="P101" s="246"/>
      <c r="Q101" s="246"/>
      <c r="R101" s="245">
        <f t="shared" si="8"/>
        <v>0</v>
      </c>
      <c r="S101" s="246">
        <f t="shared" si="9"/>
        <v>0</v>
      </c>
      <c r="T101" s="246">
        <f t="shared" si="10"/>
        <v>0</v>
      </c>
      <c r="U101" s="245"/>
      <c r="V101" s="246">
        <f t="shared" si="14"/>
        <v>0</v>
      </c>
      <c r="W101" s="246">
        <f t="shared" si="15"/>
        <v>0</v>
      </c>
      <c r="X101" s="245"/>
      <c r="Y101" s="245"/>
      <c r="Z101" s="245"/>
      <c r="AA101" s="245"/>
      <c r="AB101" s="248"/>
      <c r="AC101" s="245"/>
      <c r="AD101" s="245"/>
      <c r="AE101" s="249">
        <f t="shared" si="11"/>
        <v>0</v>
      </c>
      <c r="AF101" s="246">
        <f t="shared" si="12"/>
        <v>0</v>
      </c>
      <c r="AG101" s="246">
        <f t="shared" si="13"/>
        <v>0</v>
      </c>
    </row>
    <row r="102" spans="1:33" s="250" customFormat="1" ht="16.5" customHeight="1" x14ac:dyDescent="0.25">
      <c r="A102" s="241"/>
      <c r="B102" s="241"/>
      <c r="C102" s="241"/>
      <c r="D102" s="245"/>
      <c r="E102" s="245">
        <v>71</v>
      </c>
      <c r="F102" s="286" t="s">
        <v>547</v>
      </c>
      <c r="G102" s="245" t="s">
        <v>362</v>
      </c>
      <c r="H102" s="245"/>
      <c r="I102" s="245"/>
      <c r="J102" s="248"/>
      <c r="K102" s="245">
        <v>100</v>
      </c>
      <c r="L102" s="246">
        <v>45.9</v>
      </c>
      <c r="M102" s="247">
        <v>4590</v>
      </c>
      <c r="N102" s="245"/>
      <c r="O102" s="246"/>
      <c r="P102" s="246"/>
      <c r="Q102" s="246"/>
      <c r="R102" s="245">
        <f t="shared" si="8"/>
        <v>100</v>
      </c>
      <c r="S102" s="246">
        <f t="shared" si="9"/>
        <v>45.9</v>
      </c>
      <c r="T102" s="246">
        <f t="shared" si="10"/>
        <v>4590</v>
      </c>
      <c r="U102" s="245"/>
      <c r="V102" s="246">
        <f t="shared" si="14"/>
        <v>45.9</v>
      </c>
      <c r="W102" s="246">
        <f t="shared" si="15"/>
        <v>0</v>
      </c>
      <c r="X102" s="245"/>
      <c r="Y102" s="245"/>
      <c r="Z102" s="245"/>
      <c r="AA102" s="245"/>
      <c r="AB102" s="248"/>
      <c r="AC102" s="245"/>
      <c r="AD102" s="245"/>
      <c r="AE102" s="249">
        <f t="shared" si="11"/>
        <v>100</v>
      </c>
      <c r="AF102" s="246">
        <f t="shared" si="12"/>
        <v>45.9</v>
      </c>
      <c r="AG102" s="246">
        <f t="shared" si="13"/>
        <v>4590</v>
      </c>
    </row>
    <row r="103" spans="1:33" s="250" customFormat="1" ht="16.5" customHeight="1" x14ac:dyDescent="0.25">
      <c r="A103" s="241"/>
      <c r="B103" s="241"/>
      <c r="C103" s="241"/>
      <c r="D103" s="245"/>
      <c r="E103" s="245">
        <v>72</v>
      </c>
      <c r="F103" s="286" t="s">
        <v>548</v>
      </c>
      <c r="G103" s="240" t="s">
        <v>549</v>
      </c>
      <c r="H103" s="240" t="s">
        <v>50</v>
      </c>
      <c r="I103" s="240">
        <v>338149</v>
      </c>
      <c r="J103" s="296">
        <v>47300</v>
      </c>
      <c r="K103" s="245">
        <v>300</v>
      </c>
      <c r="L103" s="246">
        <v>28</v>
      </c>
      <c r="M103" s="247">
        <v>8400</v>
      </c>
      <c r="N103" s="245"/>
      <c r="O103" s="246"/>
      <c r="P103" s="246"/>
      <c r="Q103" s="246"/>
      <c r="R103" s="245">
        <f t="shared" si="8"/>
        <v>300</v>
      </c>
      <c r="S103" s="246">
        <f t="shared" si="9"/>
        <v>28</v>
      </c>
      <c r="T103" s="246">
        <f t="shared" si="10"/>
        <v>8400</v>
      </c>
      <c r="U103" s="245"/>
      <c r="V103" s="246">
        <f t="shared" si="14"/>
        <v>28</v>
      </c>
      <c r="W103" s="246">
        <f t="shared" si="15"/>
        <v>0</v>
      </c>
      <c r="X103" s="245"/>
      <c r="Y103" s="245"/>
      <c r="Z103" s="245"/>
      <c r="AA103" s="245"/>
      <c r="AB103" s="248"/>
      <c r="AC103" s="245"/>
      <c r="AD103" s="245"/>
      <c r="AE103" s="249">
        <f t="shared" si="11"/>
        <v>300</v>
      </c>
      <c r="AF103" s="246">
        <f t="shared" si="12"/>
        <v>28</v>
      </c>
      <c r="AG103" s="246">
        <f t="shared" si="13"/>
        <v>8400</v>
      </c>
    </row>
    <row r="104" spans="1:33" s="250" customFormat="1" ht="13.5" customHeight="1" x14ac:dyDescent="0.25">
      <c r="A104" s="241"/>
      <c r="B104" s="241"/>
      <c r="C104" s="241"/>
      <c r="D104" s="245"/>
      <c r="E104" s="245">
        <v>73</v>
      </c>
      <c r="F104" s="286" t="s">
        <v>268</v>
      </c>
      <c r="G104" s="245" t="s">
        <v>362</v>
      </c>
      <c r="H104" s="240" t="s">
        <v>270</v>
      </c>
      <c r="I104" s="240">
        <v>50194</v>
      </c>
      <c r="J104" s="296">
        <v>46780</v>
      </c>
      <c r="K104" s="245">
        <v>190</v>
      </c>
      <c r="L104" s="246">
        <v>279.95</v>
      </c>
      <c r="M104" s="247">
        <v>53190.5</v>
      </c>
      <c r="N104" s="245"/>
      <c r="O104" s="246"/>
      <c r="P104" s="246"/>
      <c r="Q104" s="246"/>
      <c r="R104" s="245">
        <f t="shared" si="8"/>
        <v>190</v>
      </c>
      <c r="S104" s="246">
        <f t="shared" si="9"/>
        <v>279.95</v>
      </c>
      <c r="T104" s="246">
        <f t="shared" si="10"/>
        <v>53190.5</v>
      </c>
      <c r="U104" s="245"/>
      <c r="V104" s="246">
        <f t="shared" si="14"/>
        <v>279.95</v>
      </c>
      <c r="W104" s="246">
        <f t="shared" si="15"/>
        <v>0</v>
      </c>
      <c r="X104" s="245"/>
      <c r="Y104" s="245"/>
      <c r="Z104" s="245"/>
      <c r="AA104" s="245"/>
      <c r="AB104" s="248"/>
      <c r="AC104" s="245"/>
      <c r="AD104" s="245"/>
      <c r="AE104" s="249">
        <f t="shared" si="11"/>
        <v>190</v>
      </c>
      <c r="AF104" s="246">
        <f t="shared" si="12"/>
        <v>279.95</v>
      </c>
      <c r="AG104" s="246">
        <f t="shared" si="13"/>
        <v>53190.5</v>
      </c>
    </row>
    <row r="105" spans="1:33" s="250" customFormat="1" ht="13.5" customHeight="1" x14ac:dyDescent="0.25">
      <c r="A105" s="241"/>
      <c r="B105" s="241"/>
      <c r="C105" s="241"/>
      <c r="D105" s="245"/>
      <c r="E105" s="245">
        <v>74</v>
      </c>
      <c r="F105" s="286" t="s">
        <v>550</v>
      </c>
      <c r="G105" s="245" t="s">
        <v>432</v>
      </c>
      <c r="H105" s="240" t="s">
        <v>551</v>
      </c>
      <c r="I105" s="240">
        <v>2505102</v>
      </c>
      <c r="J105" s="296">
        <v>46874</v>
      </c>
      <c r="K105" s="245">
        <v>7000</v>
      </c>
      <c r="L105" s="246">
        <v>0.65</v>
      </c>
      <c r="M105" s="247">
        <v>4550</v>
      </c>
      <c r="N105" s="245"/>
      <c r="O105" s="246"/>
      <c r="P105" s="246"/>
      <c r="Q105" s="246"/>
      <c r="R105" s="245">
        <f t="shared" si="8"/>
        <v>7000</v>
      </c>
      <c r="S105" s="246">
        <f t="shared" si="9"/>
        <v>0.65</v>
      </c>
      <c r="T105" s="246">
        <f t="shared" si="10"/>
        <v>4550</v>
      </c>
      <c r="U105" s="245"/>
      <c r="V105" s="246">
        <f t="shared" si="14"/>
        <v>0.65</v>
      </c>
      <c r="W105" s="246">
        <f t="shared" si="15"/>
        <v>0</v>
      </c>
      <c r="X105" s="245"/>
      <c r="Y105" s="245"/>
      <c r="Z105" s="245"/>
      <c r="AA105" s="245"/>
      <c r="AB105" s="248"/>
      <c r="AC105" s="245"/>
      <c r="AD105" s="245"/>
      <c r="AE105" s="249">
        <f t="shared" si="11"/>
        <v>7000</v>
      </c>
      <c r="AF105" s="246">
        <f t="shared" si="12"/>
        <v>0.65</v>
      </c>
      <c r="AG105" s="246">
        <f t="shared" si="13"/>
        <v>4550</v>
      </c>
    </row>
    <row r="106" spans="1:33" s="250" customFormat="1" ht="24" customHeight="1" x14ac:dyDescent="0.25">
      <c r="A106" s="241"/>
      <c r="B106" s="241"/>
      <c r="C106" s="241"/>
      <c r="D106" s="245"/>
      <c r="E106" s="245">
        <v>75</v>
      </c>
      <c r="F106" s="286" t="s">
        <v>552</v>
      </c>
      <c r="G106" s="245" t="s">
        <v>432</v>
      </c>
      <c r="H106" s="240" t="s">
        <v>553</v>
      </c>
      <c r="I106" s="240">
        <v>2502156</v>
      </c>
      <c r="J106" s="296">
        <v>46784</v>
      </c>
      <c r="K106" s="245">
        <v>2000</v>
      </c>
      <c r="L106" s="246">
        <v>5.95</v>
      </c>
      <c r="M106" s="247">
        <v>11900</v>
      </c>
      <c r="N106" s="245"/>
      <c r="O106" s="246"/>
      <c r="P106" s="246"/>
      <c r="Q106" s="246"/>
      <c r="R106" s="245">
        <f t="shared" si="8"/>
        <v>2000</v>
      </c>
      <c r="S106" s="246">
        <f t="shared" si="9"/>
        <v>5.95</v>
      </c>
      <c r="T106" s="246">
        <f t="shared" si="10"/>
        <v>11900</v>
      </c>
      <c r="U106" s="245"/>
      <c r="V106" s="246">
        <f t="shared" si="14"/>
        <v>5.95</v>
      </c>
      <c r="W106" s="246">
        <f t="shared" si="15"/>
        <v>0</v>
      </c>
      <c r="X106" s="245"/>
      <c r="Y106" s="245"/>
      <c r="Z106" s="245"/>
      <c r="AA106" s="245"/>
      <c r="AB106" s="248"/>
      <c r="AC106" s="245"/>
      <c r="AD106" s="245"/>
      <c r="AE106" s="249">
        <f t="shared" si="11"/>
        <v>2000</v>
      </c>
      <c r="AF106" s="246">
        <f t="shared" si="12"/>
        <v>5.95</v>
      </c>
      <c r="AG106" s="246">
        <f t="shared" si="13"/>
        <v>11900</v>
      </c>
    </row>
    <row r="107" spans="1:33" s="250" customFormat="1" ht="15" customHeight="1" x14ac:dyDescent="0.25">
      <c r="A107" s="241"/>
      <c r="B107" s="241"/>
      <c r="C107" s="241"/>
      <c r="D107" s="245"/>
      <c r="E107" s="245">
        <v>76</v>
      </c>
      <c r="F107" s="286" t="s">
        <v>555</v>
      </c>
      <c r="G107" s="245" t="s">
        <v>456</v>
      </c>
      <c r="H107" s="240" t="s">
        <v>212</v>
      </c>
      <c r="I107" s="240">
        <v>250534</v>
      </c>
      <c r="J107" s="296">
        <v>46874</v>
      </c>
      <c r="K107" s="245">
        <v>238</v>
      </c>
      <c r="L107" s="246">
        <v>71.5</v>
      </c>
      <c r="M107" s="247">
        <v>17017</v>
      </c>
      <c r="N107" s="240"/>
      <c r="O107" s="246"/>
      <c r="P107" s="246"/>
      <c r="Q107" s="246"/>
      <c r="R107" s="245">
        <f t="shared" si="8"/>
        <v>238</v>
      </c>
      <c r="S107" s="246">
        <f t="shared" si="9"/>
        <v>71.5</v>
      </c>
      <c r="T107" s="246">
        <f t="shared" si="10"/>
        <v>17017</v>
      </c>
      <c r="U107" s="245"/>
      <c r="V107" s="246">
        <f t="shared" si="14"/>
        <v>71.5</v>
      </c>
      <c r="W107" s="246">
        <f t="shared" si="15"/>
        <v>0</v>
      </c>
      <c r="X107" s="245"/>
      <c r="Y107" s="245"/>
      <c r="Z107" s="245"/>
      <c r="AA107" s="245"/>
      <c r="AB107" s="248"/>
      <c r="AC107" s="245"/>
      <c r="AD107" s="245"/>
      <c r="AE107" s="249">
        <f t="shared" si="11"/>
        <v>238</v>
      </c>
      <c r="AF107" s="246">
        <f t="shared" si="12"/>
        <v>71.5</v>
      </c>
      <c r="AG107" s="246">
        <f t="shared" si="13"/>
        <v>17017</v>
      </c>
    </row>
    <row r="108" spans="1:33" s="250" customFormat="1" ht="22.5" customHeight="1" x14ac:dyDescent="0.25">
      <c r="A108" s="241"/>
      <c r="B108" s="241"/>
      <c r="C108" s="241"/>
      <c r="D108" s="245"/>
      <c r="E108" s="245">
        <v>77</v>
      </c>
      <c r="F108" s="286" t="s">
        <v>466</v>
      </c>
      <c r="G108" s="245" t="s">
        <v>556</v>
      </c>
      <c r="H108" s="240" t="s">
        <v>467</v>
      </c>
      <c r="I108" s="240" t="s">
        <v>478</v>
      </c>
      <c r="J108" s="296">
        <v>46419</v>
      </c>
      <c r="K108" s="245">
        <v>0</v>
      </c>
      <c r="L108" s="246">
        <v>200</v>
      </c>
      <c r="M108" s="247">
        <v>0</v>
      </c>
      <c r="N108" s="240"/>
      <c r="O108" s="246"/>
      <c r="P108" s="246"/>
      <c r="Q108" s="246"/>
      <c r="R108" s="245">
        <f t="shared" si="8"/>
        <v>0</v>
      </c>
      <c r="S108" s="246">
        <f t="shared" si="9"/>
        <v>200</v>
      </c>
      <c r="T108" s="246">
        <f t="shared" si="10"/>
        <v>0</v>
      </c>
      <c r="U108" s="245"/>
      <c r="V108" s="246">
        <f t="shared" si="14"/>
        <v>200</v>
      </c>
      <c r="W108" s="246">
        <f t="shared" si="15"/>
        <v>0</v>
      </c>
      <c r="X108" s="245"/>
      <c r="Y108" s="245"/>
      <c r="Z108" s="245"/>
      <c r="AA108" s="245"/>
      <c r="AB108" s="248"/>
      <c r="AC108" s="245"/>
      <c r="AD108" s="245"/>
      <c r="AE108" s="249">
        <f t="shared" si="11"/>
        <v>0</v>
      </c>
      <c r="AF108" s="246">
        <f t="shared" si="12"/>
        <v>200</v>
      </c>
      <c r="AG108" s="246">
        <f t="shared" si="13"/>
        <v>0</v>
      </c>
    </row>
    <row r="109" spans="1:33" s="250" customFormat="1" ht="22.5" customHeight="1" x14ac:dyDescent="0.25">
      <c r="A109" s="241"/>
      <c r="B109" s="241"/>
      <c r="C109" s="241"/>
      <c r="D109" s="245"/>
      <c r="E109" s="245">
        <v>78</v>
      </c>
      <c r="F109" s="286" t="s">
        <v>557</v>
      </c>
      <c r="G109" s="245" t="s">
        <v>558</v>
      </c>
      <c r="H109" s="240" t="s">
        <v>218</v>
      </c>
      <c r="I109" s="240">
        <v>250354</v>
      </c>
      <c r="J109" s="296">
        <v>46813</v>
      </c>
      <c r="K109" s="245">
        <v>42</v>
      </c>
      <c r="L109" s="246">
        <v>14.5</v>
      </c>
      <c r="M109" s="247">
        <v>609</v>
      </c>
      <c r="N109" s="240"/>
      <c r="O109" s="246"/>
      <c r="P109" s="246"/>
      <c r="Q109" s="246"/>
      <c r="R109" s="245">
        <f t="shared" si="8"/>
        <v>42</v>
      </c>
      <c r="S109" s="246">
        <f t="shared" si="9"/>
        <v>14.5</v>
      </c>
      <c r="T109" s="246">
        <f t="shared" si="10"/>
        <v>609</v>
      </c>
      <c r="U109" s="245">
        <v>42</v>
      </c>
      <c r="V109" s="246">
        <f t="shared" si="14"/>
        <v>14.5</v>
      </c>
      <c r="W109" s="246">
        <f t="shared" si="15"/>
        <v>609</v>
      </c>
      <c r="X109" s="245"/>
      <c r="Y109" s="245"/>
      <c r="Z109" s="245"/>
      <c r="AA109" s="245"/>
      <c r="AB109" s="248"/>
      <c r="AC109" s="245"/>
      <c r="AD109" s="245"/>
      <c r="AE109" s="249">
        <f t="shared" si="11"/>
        <v>0</v>
      </c>
      <c r="AF109" s="246">
        <f t="shared" si="12"/>
        <v>14.5</v>
      </c>
      <c r="AG109" s="246">
        <f t="shared" si="13"/>
        <v>0</v>
      </c>
    </row>
    <row r="110" spans="1:33" s="250" customFormat="1" ht="15" customHeight="1" x14ac:dyDescent="0.25">
      <c r="A110" s="241"/>
      <c r="B110" s="241"/>
      <c r="C110" s="241"/>
      <c r="D110" s="245"/>
      <c r="E110" s="245">
        <v>79</v>
      </c>
      <c r="F110" s="286" t="s">
        <v>221</v>
      </c>
      <c r="G110" s="245" t="s">
        <v>558</v>
      </c>
      <c r="H110" s="240" t="s">
        <v>296</v>
      </c>
      <c r="I110" s="240">
        <v>2508641</v>
      </c>
      <c r="J110" s="296">
        <v>46966</v>
      </c>
      <c r="K110" s="245">
        <v>0</v>
      </c>
      <c r="L110" s="246">
        <v>24.75</v>
      </c>
      <c r="M110" s="247">
        <v>0</v>
      </c>
      <c r="N110" s="240"/>
      <c r="O110" s="246"/>
      <c r="P110" s="246"/>
      <c r="Q110" s="246"/>
      <c r="R110" s="245">
        <f t="shared" si="8"/>
        <v>0</v>
      </c>
      <c r="S110" s="246">
        <f t="shared" si="9"/>
        <v>24.75</v>
      </c>
      <c r="T110" s="246">
        <f t="shared" si="10"/>
        <v>0</v>
      </c>
      <c r="U110" s="245"/>
      <c r="V110" s="246">
        <f t="shared" si="14"/>
        <v>24.75</v>
      </c>
      <c r="W110" s="246">
        <f t="shared" si="15"/>
        <v>0</v>
      </c>
      <c r="X110" s="245"/>
      <c r="Y110" s="245"/>
      <c r="Z110" s="245"/>
      <c r="AA110" s="245"/>
      <c r="AB110" s="248"/>
      <c r="AC110" s="245"/>
      <c r="AD110" s="245"/>
      <c r="AE110" s="249">
        <f t="shared" si="11"/>
        <v>0</v>
      </c>
      <c r="AF110" s="246">
        <f t="shared" si="12"/>
        <v>24.75</v>
      </c>
      <c r="AG110" s="246">
        <f t="shared" si="13"/>
        <v>0</v>
      </c>
    </row>
    <row r="111" spans="1:33" s="250" customFormat="1" ht="15" customHeight="1" x14ac:dyDescent="0.25">
      <c r="A111" s="241"/>
      <c r="B111" s="241"/>
      <c r="C111" s="241"/>
      <c r="D111" s="245"/>
      <c r="E111" s="245">
        <v>80</v>
      </c>
      <c r="F111" s="286" t="s">
        <v>460</v>
      </c>
      <c r="G111" s="245" t="s">
        <v>558</v>
      </c>
      <c r="H111" s="240" t="s">
        <v>506</v>
      </c>
      <c r="I111" s="240" t="s">
        <v>508</v>
      </c>
      <c r="J111" s="296">
        <v>46905</v>
      </c>
      <c r="K111" s="245">
        <v>60</v>
      </c>
      <c r="L111" s="246">
        <v>54.5</v>
      </c>
      <c r="M111" s="247">
        <v>3270</v>
      </c>
      <c r="N111" s="240"/>
      <c r="O111" s="246"/>
      <c r="P111" s="246"/>
      <c r="Q111" s="246"/>
      <c r="R111" s="245">
        <f t="shared" si="8"/>
        <v>60</v>
      </c>
      <c r="S111" s="246">
        <f t="shared" si="9"/>
        <v>54.5</v>
      </c>
      <c r="T111" s="246">
        <f t="shared" si="10"/>
        <v>3270</v>
      </c>
      <c r="U111" s="245"/>
      <c r="V111" s="246">
        <f t="shared" si="14"/>
        <v>54.5</v>
      </c>
      <c r="W111" s="246">
        <f t="shared" si="15"/>
        <v>0</v>
      </c>
      <c r="X111" s="245"/>
      <c r="Y111" s="245"/>
      <c r="Z111" s="245"/>
      <c r="AA111" s="245"/>
      <c r="AB111" s="248"/>
      <c r="AC111" s="245"/>
      <c r="AD111" s="245"/>
      <c r="AE111" s="249">
        <f t="shared" si="11"/>
        <v>60</v>
      </c>
      <c r="AF111" s="246">
        <f t="shared" si="12"/>
        <v>54.5</v>
      </c>
      <c r="AG111" s="246">
        <f t="shared" si="13"/>
        <v>3270</v>
      </c>
    </row>
    <row r="112" spans="1:33" s="250" customFormat="1" ht="15" customHeight="1" x14ac:dyDescent="0.25">
      <c r="A112" s="241"/>
      <c r="B112" s="241"/>
      <c r="C112" s="241"/>
      <c r="D112" s="245"/>
      <c r="E112" s="245">
        <v>81</v>
      </c>
      <c r="F112" s="286" t="s">
        <v>297</v>
      </c>
      <c r="G112" s="245" t="s">
        <v>559</v>
      </c>
      <c r="H112" s="240" t="s">
        <v>237</v>
      </c>
      <c r="I112" s="240" t="s">
        <v>560</v>
      </c>
      <c r="J112" s="296">
        <v>46905</v>
      </c>
      <c r="K112" s="245">
        <v>33</v>
      </c>
      <c r="L112" s="246">
        <v>32</v>
      </c>
      <c r="M112" s="247">
        <v>1056</v>
      </c>
      <c r="N112" s="240"/>
      <c r="O112" s="246"/>
      <c r="P112" s="246"/>
      <c r="Q112" s="246"/>
      <c r="R112" s="245">
        <f t="shared" si="8"/>
        <v>33</v>
      </c>
      <c r="S112" s="246">
        <f t="shared" si="9"/>
        <v>32</v>
      </c>
      <c r="T112" s="246">
        <f t="shared" si="10"/>
        <v>1056</v>
      </c>
      <c r="U112" s="245"/>
      <c r="V112" s="246">
        <f t="shared" si="14"/>
        <v>32</v>
      </c>
      <c r="W112" s="246">
        <f t="shared" si="15"/>
        <v>0</v>
      </c>
      <c r="X112" s="245"/>
      <c r="Y112" s="245"/>
      <c r="Z112" s="245"/>
      <c r="AA112" s="245"/>
      <c r="AB112" s="248"/>
      <c r="AC112" s="245"/>
      <c r="AD112" s="245"/>
      <c r="AE112" s="249">
        <f t="shared" si="11"/>
        <v>33</v>
      </c>
      <c r="AF112" s="246">
        <f t="shared" si="12"/>
        <v>32</v>
      </c>
      <c r="AG112" s="246">
        <f t="shared" si="13"/>
        <v>1056</v>
      </c>
    </row>
    <row r="113" spans="1:96" s="250" customFormat="1" ht="15" customHeight="1" x14ac:dyDescent="0.25">
      <c r="A113" s="241"/>
      <c r="B113" s="241"/>
      <c r="C113" s="241"/>
      <c r="D113" s="245"/>
      <c r="E113" s="245">
        <v>82</v>
      </c>
      <c r="F113" s="286" t="s">
        <v>562</v>
      </c>
      <c r="G113" s="245" t="s">
        <v>563</v>
      </c>
      <c r="H113" s="240" t="s">
        <v>564</v>
      </c>
      <c r="I113" s="240" t="s">
        <v>565</v>
      </c>
      <c r="J113" s="296">
        <v>46966</v>
      </c>
      <c r="K113" s="245">
        <v>20</v>
      </c>
      <c r="L113" s="246">
        <v>194</v>
      </c>
      <c r="M113" s="247">
        <v>3880</v>
      </c>
      <c r="N113" s="240"/>
      <c r="O113" s="246"/>
      <c r="P113" s="246"/>
      <c r="Q113" s="246"/>
      <c r="R113" s="245">
        <f t="shared" si="8"/>
        <v>20</v>
      </c>
      <c r="S113" s="246">
        <f t="shared" si="9"/>
        <v>194</v>
      </c>
      <c r="T113" s="246">
        <f t="shared" si="10"/>
        <v>3880</v>
      </c>
      <c r="U113" s="245">
        <v>14</v>
      </c>
      <c r="V113" s="246">
        <f t="shared" si="14"/>
        <v>194</v>
      </c>
      <c r="W113" s="246">
        <f t="shared" si="15"/>
        <v>2716</v>
      </c>
      <c r="X113" s="245"/>
      <c r="Y113" s="245"/>
      <c r="Z113" s="245"/>
      <c r="AA113" s="245"/>
      <c r="AB113" s="248"/>
      <c r="AC113" s="245"/>
      <c r="AD113" s="245"/>
      <c r="AE113" s="249">
        <f t="shared" si="11"/>
        <v>6</v>
      </c>
      <c r="AF113" s="246">
        <f t="shared" si="12"/>
        <v>194</v>
      </c>
      <c r="AG113" s="246">
        <f t="shared" si="13"/>
        <v>1164</v>
      </c>
    </row>
    <row r="114" spans="1:96" s="250" customFormat="1" ht="15" customHeight="1" x14ac:dyDescent="0.25">
      <c r="D114" s="298"/>
      <c r="E114" s="245"/>
      <c r="F114" s="297" t="s">
        <v>649</v>
      </c>
      <c r="G114" s="245"/>
      <c r="H114" s="240"/>
      <c r="I114" s="240"/>
      <c r="J114" s="296"/>
      <c r="K114" s="245">
        <v>0</v>
      </c>
      <c r="L114" s="246">
        <v>0</v>
      </c>
      <c r="M114" s="247">
        <v>0</v>
      </c>
      <c r="N114" s="240"/>
      <c r="O114" s="246"/>
      <c r="P114" s="246"/>
      <c r="Q114" s="246"/>
      <c r="R114" s="245">
        <f t="shared" si="8"/>
        <v>0</v>
      </c>
      <c r="S114" s="246">
        <f t="shared" si="9"/>
        <v>0</v>
      </c>
      <c r="T114" s="246">
        <f t="shared" si="10"/>
        <v>0</v>
      </c>
      <c r="U114" s="245"/>
      <c r="V114" s="246">
        <f t="shared" si="14"/>
        <v>0</v>
      </c>
      <c r="W114" s="246">
        <f t="shared" si="15"/>
        <v>0</v>
      </c>
      <c r="X114" s="245"/>
      <c r="Y114" s="245"/>
      <c r="Z114" s="245"/>
      <c r="AA114" s="245"/>
      <c r="AB114" s="248"/>
      <c r="AC114" s="245"/>
      <c r="AD114" s="245"/>
      <c r="AE114" s="249">
        <f t="shared" si="11"/>
        <v>0</v>
      </c>
      <c r="AF114" s="246">
        <f t="shared" si="12"/>
        <v>0</v>
      </c>
      <c r="AG114" s="246">
        <f t="shared" si="13"/>
        <v>0</v>
      </c>
    </row>
    <row r="115" spans="1:96" s="250" customFormat="1" ht="15" customHeight="1" x14ac:dyDescent="0.25">
      <c r="D115" s="298"/>
      <c r="E115" s="245">
        <v>83</v>
      </c>
      <c r="F115" s="247" t="s">
        <v>588</v>
      </c>
      <c r="G115" s="240" t="s">
        <v>587</v>
      </c>
      <c r="H115" s="240" t="s">
        <v>617</v>
      </c>
      <c r="I115" s="240">
        <v>673240902</v>
      </c>
      <c r="J115" s="296">
        <v>46631</v>
      </c>
      <c r="K115" s="245">
        <v>700</v>
      </c>
      <c r="L115" s="246">
        <v>48.98</v>
      </c>
      <c r="M115" s="247">
        <v>34286</v>
      </c>
      <c r="N115" s="245"/>
      <c r="O115" s="246"/>
      <c r="P115" s="247"/>
      <c r="Q115" s="247"/>
      <c r="R115" s="245">
        <f t="shared" si="8"/>
        <v>700</v>
      </c>
      <c r="S115" s="246">
        <f t="shared" si="9"/>
        <v>48.98</v>
      </c>
      <c r="T115" s="246">
        <f t="shared" si="10"/>
        <v>34286</v>
      </c>
      <c r="U115" s="245">
        <v>60</v>
      </c>
      <c r="V115" s="246">
        <f t="shared" si="14"/>
        <v>48.98</v>
      </c>
      <c r="W115" s="246">
        <f t="shared" si="15"/>
        <v>2938.7999999999997</v>
      </c>
      <c r="X115" s="245"/>
      <c r="Y115" s="245"/>
      <c r="Z115" s="245"/>
      <c r="AA115" s="245"/>
      <c r="AB115" s="248"/>
      <c r="AC115" s="245"/>
      <c r="AD115" s="245"/>
      <c r="AE115" s="249">
        <f t="shared" si="11"/>
        <v>640</v>
      </c>
      <c r="AF115" s="246">
        <f t="shared" si="12"/>
        <v>48.98</v>
      </c>
      <c r="AG115" s="246">
        <f t="shared" si="13"/>
        <v>31347.199999999997</v>
      </c>
    </row>
    <row r="116" spans="1:96" s="250" customFormat="1" ht="15" customHeight="1" x14ac:dyDescent="0.25">
      <c r="D116" s="298"/>
      <c r="E116" s="245">
        <v>84</v>
      </c>
      <c r="F116" s="247" t="s">
        <v>589</v>
      </c>
      <c r="G116" s="240" t="s">
        <v>587</v>
      </c>
      <c r="H116" s="240" t="s">
        <v>618</v>
      </c>
      <c r="I116" s="240" t="s">
        <v>619</v>
      </c>
      <c r="J116" s="296">
        <v>46631</v>
      </c>
      <c r="K116" s="245">
        <v>250</v>
      </c>
      <c r="L116" s="246">
        <v>33.99</v>
      </c>
      <c r="M116" s="247">
        <v>8497.5</v>
      </c>
      <c r="N116" s="245"/>
      <c r="O116" s="246"/>
      <c r="P116" s="247"/>
      <c r="Q116" s="247"/>
      <c r="R116" s="245">
        <f t="shared" si="8"/>
        <v>250</v>
      </c>
      <c r="S116" s="246">
        <f t="shared" si="9"/>
        <v>33.99</v>
      </c>
      <c r="T116" s="246">
        <f t="shared" si="10"/>
        <v>8497.5</v>
      </c>
      <c r="U116" s="245"/>
      <c r="V116" s="246">
        <f t="shared" si="14"/>
        <v>33.99</v>
      </c>
      <c r="W116" s="246">
        <f t="shared" si="15"/>
        <v>0</v>
      </c>
      <c r="X116" s="245"/>
      <c r="Y116" s="245"/>
      <c r="Z116" s="245"/>
      <c r="AA116" s="245"/>
      <c r="AB116" s="248"/>
      <c r="AC116" s="245"/>
      <c r="AD116" s="245"/>
      <c r="AE116" s="249">
        <f t="shared" si="11"/>
        <v>250</v>
      </c>
      <c r="AF116" s="246">
        <f t="shared" si="12"/>
        <v>33.99</v>
      </c>
      <c r="AG116" s="246">
        <f t="shared" si="13"/>
        <v>8497.5</v>
      </c>
    </row>
    <row r="117" spans="1:96" s="250" customFormat="1" ht="15" customHeight="1" x14ac:dyDescent="0.25">
      <c r="D117" s="298"/>
      <c r="E117" s="245">
        <v>85</v>
      </c>
      <c r="F117" s="247" t="s">
        <v>590</v>
      </c>
      <c r="G117" s="240" t="s">
        <v>587</v>
      </c>
      <c r="H117" s="240" t="s">
        <v>620</v>
      </c>
      <c r="I117" s="240" t="s">
        <v>621</v>
      </c>
      <c r="J117" s="296" t="s">
        <v>622</v>
      </c>
      <c r="K117" s="245">
        <v>974</v>
      </c>
      <c r="L117" s="246">
        <v>43.98</v>
      </c>
      <c r="M117" s="247">
        <v>42836.52</v>
      </c>
      <c r="N117" s="245"/>
      <c r="O117" s="246"/>
      <c r="P117" s="247"/>
      <c r="Q117" s="247"/>
      <c r="R117" s="245">
        <f t="shared" si="8"/>
        <v>974</v>
      </c>
      <c r="S117" s="246">
        <f t="shared" si="9"/>
        <v>43.98</v>
      </c>
      <c r="T117" s="246">
        <f t="shared" si="10"/>
        <v>42836.52</v>
      </c>
      <c r="U117" s="245"/>
      <c r="V117" s="246">
        <f t="shared" si="14"/>
        <v>43.98</v>
      </c>
      <c r="W117" s="246">
        <f t="shared" si="15"/>
        <v>0</v>
      </c>
      <c r="X117" s="245"/>
      <c r="Y117" s="245"/>
      <c r="Z117" s="245"/>
      <c r="AA117" s="245"/>
      <c r="AB117" s="248"/>
      <c r="AC117" s="245"/>
      <c r="AD117" s="245"/>
      <c r="AE117" s="249">
        <f t="shared" si="11"/>
        <v>974</v>
      </c>
      <c r="AF117" s="246">
        <f t="shared" si="12"/>
        <v>43.98</v>
      </c>
      <c r="AG117" s="246">
        <f t="shared" si="13"/>
        <v>42836.52</v>
      </c>
    </row>
    <row r="118" spans="1:96" s="250" customFormat="1" ht="15" customHeight="1" x14ac:dyDescent="0.25">
      <c r="D118" s="298"/>
      <c r="E118" s="245">
        <v>86</v>
      </c>
      <c r="F118" s="247" t="s">
        <v>591</v>
      </c>
      <c r="G118" s="240" t="s">
        <v>587</v>
      </c>
      <c r="H118" s="240" t="s">
        <v>623</v>
      </c>
      <c r="I118" s="240" t="s">
        <v>624</v>
      </c>
      <c r="J118" s="296">
        <v>46997</v>
      </c>
      <c r="K118" s="245">
        <v>500</v>
      </c>
      <c r="L118" s="246">
        <v>41.96</v>
      </c>
      <c r="M118" s="247">
        <v>20980</v>
      </c>
      <c r="N118" s="245"/>
      <c r="O118" s="246"/>
      <c r="P118" s="247"/>
      <c r="Q118" s="247"/>
      <c r="R118" s="245">
        <f t="shared" si="8"/>
        <v>500</v>
      </c>
      <c r="S118" s="246">
        <f t="shared" si="9"/>
        <v>41.96</v>
      </c>
      <c r="T118" s="246">
        <f t="shared" si="10"/>
        <v>20980</v>
      </c>
      <c r="U118" s="245"/>
      <c r="V118" s="246">
        <f t="shared" si="14"/>
        <v>41.96</v>
      </c>
      <c r="W118" s="246">
        <f t="shared" si="15"/>
        <v>0</v>
      </c>
      <c r="X118" s="245"/>
      <c r="Y118" s="245"/>
      <c r="Z118" s="245"/>
      <c r="AA118" s="245"/>
      <c r="AB118" s="248"/>
      <c r="AC118" s="245"/>
      <c r="AD118" s="245"/>
      <c r="AE118" s="249">
        <f t="shared" si="11"/>
        <v>500</v>
      </c>
      <c r="AF118" s="246">
        <f t="shared" si="12"/>
        <v>41.96</v>
      </c>
      <c r="AG118" s="246">
        <f t="shared" si="13"/>
        <v>20980</v>
      </c>
    </row>
    <row r="119" spans="1:96" s="250" customFormat="1" ht="15" customHeight="1" x14ac:dyDescent="0.25">
      <c r="D119" s="298"/>
      <c r="E119" s="245">
        <v>87</v>
      </c>
      <c r="F119" s="247" t="s">
        <v>593</v>
      </c>
      <c r="G119" s="240" t="s">
        <v>592</v>
      </c>
      <c r="H119" s="240" t="s">
        <v>364</v>
      </c>
      <c r="I119" s="240">
        <v>250537</v>
      </c>
      <c r="J119" s="296">
        <v>46874</v>
      </c>
      <c r="K119" s="245">
        <v>175</v>
      </c>
      <c r="L119" s="246">
        <v>71.989999999999995</v>
      </c>
      <c r="M119" s="247">
        <v>12598.25</v>
      </c>
      <c r="N119" s="245"/>
      <c r="O119" s="246"/>
      <c r="P119" s="247"/>
      <c r="Q119" s="247"/>
      <c r="R119" s="245">
        <f t="shared" si="8"/>
        <v>175</v>
      </c>
      <c r="S119" s="246">
        <f t="shared" si="9"/>
        <v>71.989999999999995</v>
      </c>
      <c r="T119" s="246">
        <f t="shared" si="10"/>
        <v>12598.25</v>
      </c>
      <c r="U119" s="245">
        <v>62</v>
      </c>
      <c r="V119" s="246">
        <f t="shared" si="14"/>
        <v>71.989999999999995</v>
      </c>
      <c r="W119" s="246">
        <f t="shared" si="15"/>
        <v>4463.38</v>
      </c>
      <c r="X119" s="245"/>
      <c r="Y119" s="245"/>
      <c r="Z119" s="245"/>
      <c r="AA119" s="245"/>
      <c r="AB119" s="248"/>
      <c r="AC119" s="245"/>
      <c r="AD119" s="245"/>
      <c r="AE119" s="249">
        <f t="shared" si="11"/>
        <v>113</v>
      </c>
      <c r="AF119" s="246">
        <f t="shared" si="12"/>
        <v>71.989999999999995</v>
      </c>
      <c r="AG119" s="246">
        <f t="shared" si="13"/>
        <v>8134.869999999999</v>
      </c>
    </row>
    <row r="120" spans="1:96" s="250" customFormat="1" ht="15" customHeight="1" x14ac:dyDescent="0.25">
      <c r="D120" s="298"/>
      <c r="E120" s="245">
        <v>88</v>
      </c>
      <c r="F120" s="247" t="s">
        <v>594</v>
      </c>
      <c r="G120" s="240" t="s">
        <v>587</v>
      </c>
      <c r="H120" s="240" t="s">
        <v>342</v>
      </c>
      <c r="I120" s="240" t="s">
        <v>625</v>
      </c>
      <c r="J120" s="296">
        <v>46997</v>
      </c>
      <c r="K120" s="245">
        <v>884</v>
      </c>
      <c r="L120" s="246">
        <v>309.97000000000003</v>
      </c>
      <c r="M120" s="247">
        <v>274013.48000000004</v>
      </c>
      <c r="N120" s="245"/>
      <c r="O120" s="246"/>
      <c r="P120" s="247"/>
      <c r="Q120" s="247"/>
      <c r="R120" s="245">
        <f t="shared" si="8"/>
        <v>884</v>
      </c>
      <c r="S120" s="246">
        <f t="shared" si="9"/>
        <v>309.97000000000003</v>
      </c>
      <c r="T120" s="246">
        <f t="shared" si="10"/>
        <v>274013.48000000004</v>
      </c>
      <c r="U120" s="245">
        <v>201</v>
      </c>
      <c r="V120" s="246">
        <f t="shared" si="14"/>
        <v>309.97000000000003</v>
      </c>
      <c r="W120" s="246">
        <f t="shared" si="15"/>
        <v>62303.970000000008</v>
      </c>
      <c r="X120" s="245"/>
      <c r="Y120" s="245"/>
      <c r="Z120" s="245"/>
      <c r="AA120" s="245"/>
      <c r="AB120" s="248"/>
      <c r="AC120" s="245"/>
      <c r="AD120" s="245"/>
      <c r="AE120" s="249">
        <f t="shared" si="11"/>
        <v>683</v>
      </c>
      <c r="AF120" s="246">
        <f t="shared" si="12"/>
        <v>309.97000000000003</v>
      </c>
      <c r="AG120" s="246">
        <f t="shared" si="13"/>
        <v>211709.51</v>
      </c>
    </row>
    <row r="121" spans="1:96" s="250" customFormat="1" ht="15" customHeight="1" x14ac:dyDescent="0.25">
      <c r="D121" s="298"/>
      <c r="E121" s="245">
        <v>89</v>
      </c>
      <c r="F121" s="247" t="s">
        <v>596</v>
      </c>
      <c r="G121" s="240" t="s">
        <v>595</v>
      </c>
      <c r="H121" s="240" t="s">
        <v>331</v>
      </c>
      <c r="I121" s="240">
        <v>250805</v>
      </c>
      <c r="J121" s="296">
        <v>46966</v>
      </c>
      <c r="K121" s="245">
        <v>196</v>
      </c>
      <c r="L121" s="246">
        <v>193.99</v>
      </c>
      <c r="M121" s="247">
        <v>38022.04</v>
      </c>
      <c r="N121" s="245"/>
      <c r="O121" s="246"/>
      <c r="P121" s="247"/>
      <c r="Q121" s="247"/>
      <c r="R121" s="245">
        <f t="shared" si="8"/>
        <v>196</v>
      </c>
      <c r="S121" s="246">
        <f t="shared" si="9"/>
        <v>193.99</v>
      </c>
      <c r="T121" s="246">
        <f t="shared" si="10"/>
        <v>38022.04</v>
      </c>
      <c r="U121" s="245">
        <v>96</v>
      </c>
      <c r="V121" s="246">
        <f t="shared" si="14"/>
        <v>193.99</v>
      </c>
      <c r="W121" s="246">
        <f t="shared" si="15"/>
        <v>18623.04</v>
      </c>
      <c r="X121" s="245"/>
      <c r="Y121" s="245"/>
      <c r="Z121" s="245"/>
      <c r="AA121" s="245"/>
      <c r="AB121" s="248"/>
      <c r="AC121" s="245"/>
      <c r="AD121" s="245"/>
      <c r="AE121" s="249">
        <f t="shared" si="11"/>
        <v>100</v>
      </c>
      <c r="AF121" s="246">
        <f t="shared" si="12"/>
        <v>193.99</v>
      </c>
      <c r="AG121" s="246">
        <f t="shared" si="13"/>
        <v>19399</v>
      </c>
    </row>
    <row r="122" spans="1:96" s="250" customFormat="1" ht="15" customHeight="1" x14ac:dyDescent="0.25">
      <c r="D122" s="298"/>
      <c r="E122" s="245">
        <v>90</v>
      </c>
      <c r="F122" s="247" t="s">
        <v>597</v>
      </c>
      <c r="G122" s="240" t="s">
        <v>595</v>
      </c>
      <c r="H122" s="240" t="s">
        <v>626</v>
      </c>
      <c r="I122" s="240">
        <v>250902</v>
      </c>
      <c r="J122" s="296">
        <v>46997</v>
      </c>
      <c r="K122" s="245">
        <v>170</v>
      </c>
      <c r="L122" s="246">
        <v>31.99</v>
      </c>
      <c r="M122" s="247">
        <v>5438.3</v>
      </c>
      <c r="N122" s="245"/>
      <c r="O122" s="246"/>
      <c r="P122" s="247"/>
      <c r="Q122" s="247"/>
      <c r="R122" s="245">
        <f t="shared" si="8"/>
        <v>170</v>
      </c>
      <c r="S122" s="246">
        <f t="shared" si="9"/>
        <v>31.99</v>
      </c>
      <c r="T122" s="246">
        <f t="shared" si="10"/>
        <v>5438.3</v>
      </c>
      <c r="U122" s="245">
        <v>50</v>
      </c>
      <c r="V122" s="246">
        <f t="shared" si="14"/>
        <v>31.99</v>
      </c>
      <c r="W122" s="246">
        <f t="shared" si="15"/>
        <v>1599.5</v>
      </c>
      <c r="X122" s="245"/>
      <c r="Y122" s="245"/>
      <c r="Z122" s="245"/>
      <c r="AA122" s="245"/>
      <c r="AB122" s="248"/>
      <c r="AC122" s="245"/>
      <c r="AD122" s="245"/>
      <c r="AE122" s="249">
        <f t="shared" si="11"/>
        <v>120</v>
      </c>
      <c r="AF122" s="246">
        <f t="shared" si="12"/>
        <v>31.99</v>
      </c>
      <c r="AG122" s="246">
        <f t="shared" si="13"/>
        <v>3838.7999999999997</v>
      </c>
    </row>
    <row r="123" spans="1:96" s="250" customFormat="1" ht="15" customHeight="1" x14ac:dyDescent="0.25">
      <c r="D123" s="298"/>
      <c r="E123" s="245"/>
      <c r="F123" s="247"/>
      <c r="G123" s="240"/>
      <c r="H123" s="240"/>
      <c r="I123" s="240"/>
      <c r="J123" s="296"/>
      <c r="K123" s="245"/>
      <c r="L123" s="246"/>
      <c r="M123" s="247"/>
      <c r="N123" s="245"/>
      <c r="O123" s="246"/>
      <c r="P123" s="247"/>
      <c r="Q123" s="247"/>
      <c r="R123" s="245"/>
      <c r="S123" s="246"/>
      <c r="T123" s="246"/>
      <c r="U123" s="245"/>
      <c r="V123" s="246"/>
      <c r="W123" s="246"/>
      <c r="X123" s="245"/>
      <c r="Y123" s="245"/>
      <c r="Z123" s="245"/>
      <c r="AA123" s="245"/>
      <c r="AB123" s="248"/>
      <c r="AC123" s="245"/>
      <c r="AD123" s="245"/>
      <c r="AE123" s="249"/>
      <c r="AF123" s="246"/>
      <c r="AG123" s="246"/>
    </row>
    <row r="124" spans="1:96" s="250" customFormat="1" ht="15" customHeight="1" x14ac:dyDescent="0.25">
      <c r="D124" s="298"/>
      <c r="E124" s="245"/>
      <c r="F124" s="247"/>
      <c r="G124" s="240"/>
      <c r="H124" s="240"/>
      <c r="I124" s="240"/>
      <c r="J124" s="296"/>
      <c r="K124" s="245"/>
      <c r="L124" s="246"/>
      <c r="M124" s="247"/>
      <c r="N124" s="245"/>
      <c r="O124" s="246"/>
      <c r="P124" s="247"/>
      <c r="Q124" s="247"/>
      <c r="R124" s="245"/>
      <c r="S124" s="246"/>
      <c r="T124" s="246"/>
      <c r="U124" s="245"/>
      <c r="V124" s="246"/>
      <c r="W124" s="246"/>
      <c r="X124" s="245"/>
      <c r="Y124" s="245"/>
      <c r="Z124" s="245"/>
      <c r="AA124" s="245"/>
      <c r="AB124" s="248"/>
      <c r="AC124" s="245"/>
      <c r="AD124" s="245"/>
      <c r="AE124" s="249"/>
      <c r="AF124" s="246"/>
      <c r="AG124" s="246"/>
    </row>
    <row r="125" spans="1:96" s="271" customFormat="1" ht="36.950000000000003" customHeight="1" x14ac:dyDescent="0.25">
      <c r="A125" s="266"/>
      <c r="B125" s="266"/>
      <c r="C125" s="266"/>
      <c r="D125" s="267"/>
      <c r="E125" s="267"/>
      <c r="F125" s="451" t="s">
        <v>688</v>
      </c>
      <c r="G125" s="452"/>
      <c r="H125" s="452"/>
      <c r="I125" s="452"/>
      <c r="J125" s="268"/>
      <c r="K125" s="450" t="s">
        <v>689</v>
      </c>
      <c r="L125" s="451"/>
      <c r="M125" s="451"/>
      <c r="N125" s="453" t="s">
        <v>2</v>
      </c>
      <c r="O125" s="451"/>
      <c r="P125" s="451"/>
      <c r="Q125" s="374"/>
      <c r="R125" s="454" t="s">
        <v>3</v>
      </c>
      <c r="S125" s="449"/>
      <c r="T125" s="449"/>
      <c r="U125" s="455" t="s">
        <v>4</v>
      </c>
      <c r="V125" s="449"/>
      <c r="W125" s="449"/>
      <c r="X125" s="456" t="s">
        <v>5</v>
      </c>
      <c r="Y125" s="456"/>
      <c r="Z125" s="456"/>
      <c r="AA125" s="269" t="s">
        <v>656</v>
      </c>
      <c r="AB125" s="448" t="s">
        <v>6</v>
      </c>
      <c r="AC125" s="449"/>
      <c r="AD125" s="449"/>
      <c r="AE125" s="450" t="s">
        <v>690</v>
      </c>
      <c r="AF125" s="451"/>
      <c r="AG125" s="451"/>
      <c r="AH125" s="270"/>
      <c r="AI125" s="270"/>
      <c r="AJ125" s="270"/>
      <c r="AK125" s="270"/>
      <c r="AL125" s="270"/>
      <c r="AM125" s="270"/>
      <c r="AN125" s="270"/>
      <c r="AO125" s="270"/>
      <c r="AP125" s="270"/>
      <c r="AQ125" s="270"/>
      <c r="AR125" s="270"/>
      <c r="AS125" s="270"/>
      <c r="AT125" s="270"/>
      <c r="AU125" s="270"/>
      <c r="AV125" s="270"/>
      <c r="AW125" s="270"/>
      <c r="AX125" s="270"/>
      <c r="AY125" s="270"/>
      <c r="AZ125" s="270"/>
      <c r="BA125" s="270"/>
      <c r="BB125" s="270"/>
      <c r="BC125" s="270"/>
      <c r="BD125" s="270"/>
      <c r="BE125" s="270"/>
      <c r="BF125" s="270"/>
      <c r="BG125" s="270"/>
      <c r="BH125" s="270"/>
      <c r="BI125" s="270"/>
      <c r="BJ125" s="270"/>
      <c r="BK125" s="270"/>
      <c r="BL125" s="270"/>
      <c r="BM125" s="270"/>
      <c r="BN125" s="270"/>
      <c r="BO125" s="270"/>
      <c r="BP125" s="270"/>
      <c r="BQ125" s="270"/>
      <c r="BR125" s="270"/>
      <c r="BS125" s="270"/>
      <c r="BT125" s="270"/>
      <c r="BU125" s="270"/>
      <c r="BV125" s="270"/>
      <c r="BW125" s="270"/>
      <c r="BX125" s="270"/>
      <c r="BY125" s="270"/>
      <c r="BZ125" s="270"/>
      <c r="CA125" s="270"/>
      <c r="CB125" s="270"/>
      <c r="CC125" s="270"/>
      <c r="CD125" s="270"/>
      <c r="CE125" s="270"/>
      <c r="CF125" s="270"/>
      <c r="CG125" s="270"/>
      <c r="CH125" s="270"/>
      <c r="CI125" s="270"/>
      <c r="CJ125" s="270"/>
      <c r="CK125" s="270"/>
      <c r="CL125" s="270"/>
      <c r="CM125" s="270"/>
      <c r="CN125" s="270"/>
      <c r="CO125" s="270"/>
      <c r="CP125" s="270"/>
      <c r="CQ125" s="270"/>
      <c r="CR125" s="270"/>
    </row>
    <row r="126" spans="1:96" s="285" customFormat="1" ht="30" customHeight="1" x14ac:dyDescent="0.25">
      <c r="A126" s="272"/>
      <c r="B126" s="272"/>
      <c r="C126" s="272"/>
      <c r="D126" s="273"/>
      <c r="E126" s="273"/>
      <c r="F126" s="274" t="s">
        <v>7</v>
      </c>
      <c r="G126" s="275" t="s">
        <v>8</v>
      </c>
      <c r="H126" s="276" t="s">
        <v>9</v>
      </c>
      <c r="I126" s="273" t="s">
        <v>10</v>
      </c>
      <c r="J126" s="277" t="s">
        <v>11</v>
      </c>
      <c r="K126" s="273" t="s">
        <v>12</v>
      </c>
      <c r="L126" s="278" t="s">
        <v>13</v>
      </c>
      <c r="M126" s="279" t="s">
        <v>14</v>
      </c>
      <c r="N126" s="273" t="s">
        <v>12</v>
      </c>
      <c r="O126" s="278" t="s">
        <v>13</v>
      </c>
      <c r="P126" s="278" t="s">
        <v>14</v>
      </c>
      <c r="Q126" s="278"/>
      <c r="R126" s="280" t="s">
        <v>12</v>
      </c>
      <c r="S126" s="281" t="s">
        <v>13</v>
      </c>
      <c r="T126" s="281" t="s">
        <v>14</v>
      </c>
      <c r="U126" s="280" t="s">
        <v>12</v>
      </c>
      <c r="V126" s="375" t="s">
        <v>13</v>
      </c>
      <c r="W126" s="281" t="s">
        <v>14</v>
      </c>
      <c r="X126" s="282" t="s">
        <v>12</v>
      </c>
      <c r="Y126" s="282" t="s">
        <v>13</v>
      </c>
      <c r="Z126" s="282" t="s">
        <v>14</v>
      </c>
      <c r="AA126" s="282"/>
      <c r="AB126" s="283" t="s">
        <v>12</v>
      </c>
      <c r="AC126" s="282" t="s">
        <v>13</v>
      </c>
      <c r="AD126" s="282" t="s">
        <v>14</v>
      </c>
      <c r="AE126" s="280" t="s">
        <v>12</v>
      </c>
      <c r="AF126" s="281" t="s">
        <v>13</v>
      </c>
      <c r="AG126" s="281" t="s">
        <v>14</v>
      </c>
      <c r="AH126" s="284"/>
      <c r="AI126" s="284"/>
      <c r="AJ126" s="284"/>
      <c r="AK126" s="284"/>
      <c r="AL126" s="284"/>
      <c r="AM126" s="284"/>
      <c r="AN126" s="284"/>
      <c r="AO126" s="284"/>
      <c r="AP126" s="284"/>
      <c r="AQ126" s="284"/>
      <c r="AR126" s="284"/>
      <c r="AS126" s="284"/>
      <c r="AT126" s="284"/>
      <c r="AU126" s="284"/>
      <c r="AV126" s="284"/>
      <c r="AW126" s="284"/>
      <c r="AX126" s="284"/>
      <c r="AY126" s="284"/>
      <c r="AZ126" s="284"/>
      <c r="BA126" s="284"/>
      <c r="BB126" s="284"/>
      <c r="BC126" s="284"/>
      <c r="BD126" s="284"/>
      <c r="BE126" s="284"/>
      <c r="BF126" s="284"/>
      <c r="BG126" s="284"/>
      <c r="BH126" s="284"/>
      <c r="BI126" s="284"/>
      <c r="BJ126" s="284"/>
      <c r="BK126" s="284"/>
      <c r="BL126" s="284"/>
      <c r="BM126" s="284"/>
      <c r="BN126" s="284"/>
      <c r="BO126" s="284"/>
      <c r="BP126" s="284"/>
      <c r="BQ126" s="284"/>
      <c r="BR126" s="284"/>
      <c r="BS126" s="284"/>
      <c r="BT126" s="284"/>
      <c r="BU126" s="284"/>
      <c r="BV126" s="284"/>
      <c r="BW126" s="284"/>
      <c r="BX126" s="284"/>
      <c r="BY126" s="284"/>
      <c r="BZ126" s="284"/>
      <c r="CA126" s="284"/>
      <c r="CB126" s="284"/>
      <c r="CC126" s="284"/>
      <c r="CD126" s="284"/>
      <c r="CE126" s="284"/>
      <c r="CF126" s="284"/>
      <c r="CG126" s="284"/>
      <c r="CH126" s="284"/>
      <c r="CI126" s="284"/>
      <c r="CJ126" s="284"/>
      <c r="CK126" s="284"/>
      <c r="CL126" s="284"/>
      <c r="CM126" s="284"/>
      <c r="CN126" s="284"/>
      <c r="CO126" s="284"/>
      <c r="CP126" s="284"/>
      <c r="CQ126" s="284"/>
      <c r="CR126" s="284"/>
    </row>
    <row r="127" spans="1:96" s="250" customFormat="1" ht="15" customHeight="1" x14ac:dyDescent="0.25">
      <c r="D127" s="298"/>
      <c r="E127" s="245">
        <v>91</v>
      </c>
      <c r="F127" s="247" t="s">
        <v>598</v>
      </c>
      <c r="G127" s="240" t="s">
        <v>595</v>
      </c>
      <c r="H127" s="240" t="s">
        <v>627</v>
      </c>
      <c r="I127" s="240" t="s">
        <v>628</v>
      </c>
      <c r="J127" s="296">
        <v>46753</v>
      </c>
      <c r="K127" s="245">
        <v>190</v>
      </c>
      <c r="L127" s="246">
        <v>199.98</v>
      </c>
      <c r="M127" s="247">
        <v>37996.199999999997</v>
      </c>
      <c r="N127" s="245"/>
      <c r="O127" s="246"/>
      <c r="P127" s="247"/>
      <c r="Q127" s="247"/>
      <c r="R127" s="245">
        <f t="shared" si="8"/>
        <v>190</v>
      </c>
      <c r="S127" s="246">
        <f t="shared" si="9"/>
        <v>199.98</v>
      </c>
      <c r="T127" s="246">
        <f t="shared" si="10"/>
        <v>37996.199999999997</v>
      </c>
      <c r="U127" s="245">
        <v>134</v>
      </c>
      <c r="V127" s="246">
        <f t="shared" si="14"/>
        <v>199.98</v>
      </c>
      <c r="W127" s="246">
        <f t="shared" si="15"/>
        <v>26797.32</v>
      </c>
      <c r="X127" s="245"/>
      <c r="Y127" s="245"/>
      <c r="Z127" s="245"/>
      <c r="AA127" s="245"/>
      <c r="AB127" s="248"/>
      <c r="AC127" s="245"/>
      <c r="AD127" s="245"/>
      <c r="AE127" s="249">
        <f t="shared" si="11"/>
        <v>56</v>
      </c>
      <c r="AF127" s="246">
        <f t="shared" si="12"/>
        <v>199.98</v>
      </c>
      <c r="AG127" s="246">
        <f t="shared" si="13"/>
        <v>11198.88</v>
      </c>
    </row>
    <row r="128" spans="1:96" s="250" customFormat="1" ht="15" customHeight="1" x14ac:dyDescent="0.25">
      <c r="D128" s="298"/>
      <c r="E128" s="245">
        <v>92</v>
      </c>
      <c r="F128" s="247" t="s">
        <v>599</v>
      </c>
      <c r="G128" s="240" t="s">
        <v>595</v>
      </c>
      <c r="H128" s="240" t="s">
        <v>218</v>
      </c>
      <c r="I128" s="240">
        <v>250354</v>
      </c>
      <c r="J128" s="296">
        <v>46813</v>
      </c>
      <c r="K128" s="245">
        <v>300</v>
      </c>
      <c r="L128" s="246">
        <v>14.69</v>
      </c>
      <c r="M128" s="247">
        <v>4407</v>
      </c>
      <c r="N128" s="245"/>
      <c r="O128" s="246"/>
      <c r="P128" s="247"/>
      <c r="Q128" s="247"/>
      <c r="R128" s="245">
        <f t="shared" si="8"/>
        <v>300</v>
      </c>
      <c r="S128" s="246">
        <f t="shared" si="9"/>
        <v>14.69</v>
      </c>
      <c r="T128" s="246">
        <f t="shared" si="10"/>
        <v>4407</v>
      </c>
      <c r="U128" s="245"/>
      <c r="V128" s="246">
        <f t="shared" si="14"/>
        <v>14.69</v>
      </c>
      <c r="W128" s="246">
        <f t="shared" si="15"/>
        <v>0</v>
      </c>
      <c r="X128" s="245"/>
      <c r="Y128" s="245"/>
      <c r="Z128" s="245"/>
      <c r="AA128" s="245"/>
      <c r="AB128" s="248"/>
      <c r="AC128" s="245"/>
      <c r="AD128" s="245"/>
      <c r="AE128" s="249">
        <f t="shared" si="11"/>
        <v>300</v>
      </c>
      <c r="AF128" s="246">
        <f t="shared" si="12"/>
        <v>14.69</v>
      </c>
      <c r="AG128" s="246">
        <f t="shared" si="13"/>
        <v>4407</v>
      </c>
    </row>
    <row r="129" spans="4:33" s="250" customFormat="1" ht="15" customHeight="1" x14ac:dyDescent="0.25">
      <c r="D129" s="298"/>
      <c r="E129" s="245">
        <v>93</v>
      </c>
      <c r="F129" s="247" t="s">
        <v>600</v>
      </c>
      <c r="G129" s="240" t="s">
        <v>587</v>
      </c>
      <c r="H129" s="240" t="s">
        <v>220</v>
      </c>
      <c r="I129" s="240">
        <v>252063021</v>
      </c>
      <c r="J129" s="296">
        <v>46997</v>
      </c>
      <c r="K129" s="245">
        <v>1000</v>
      </c>
      <c r="L129" s="246">
        <v>51.99</v>
      </c>
      <c r="M129" s="247">
        <v>51990</v>
      </c>
      <c r="N129" s="245"/>
      <c r="O129" s="246"/>
      <c r="P129" s="247"/>
      <c r="Q129" s="247"/>
      <c r="R129" s="245">
        <f t="shared" si="8"/>
        <v>1000</v>
      </c>
      <c r="S129" s="246">
        <f t="shared" si="9"/>
        <v>51.99</v>
      </c>
      <c r="T129" s="246">
        <f t="shared" si="10"/>
        <v>51990</v>
      </c>
      <c r="U129" s="245">
        <v>236</v>
      </c>
      <c r="V129" s="246">
        <f t="shared" si="14"/>
        <v>51.99</v>
      </c>
      <c r="W129" s="246">
        <f t="shared" si="15"/>
        <v>12269.640000000001</v>
      </c>
      <c r="X129" s="245"/>
      <c r="Y129" s="245"/>
      <c r="Z129" s="245"/>
      <c r="AA129" s="245"/>
      <c r="AB129" s="248"/>
      <c r="AC129" s="245"/>
      <c r="AD129" s="245"/>
      <c r="AE129" s="249">
        <f t="shared" si="11"/>
        <v>764</v>
      </c>
      <c r="AF129" s="246">
        <f t="shared" si="12"/>
        <v>51.99</v>
      </c>
      <c r="AG129" s="246">
        <f t="shared" si="13"/>
        <v>39720.36</v>
      </c>
    </row>
    <row r="130" spans="4:33" s="250" customFormat="1" ht="15" customHeight="1" x14ac:dyDescent="0.25">
      <c r="D130" s="298"/>
      <c r="E130" s="245">
        <v>94</v>
      </c>
      <c r="F130" s="247" t="s">
        <v>601</v>
      </c>
      <c r="G130" s="240" t="s">
        <v>595</v>
      </c>
      <c r="H130" s="240" t="s">
        <v>629</v>
      </c>
      <c r="I130" s="240">
        <v>250381</v>
      </c>
      <c r="J130" s="296">
        <v>46813</v>
      </c>
      <c r="K130" s="245">
        <v>859</v>
      </c>
      <c r="L130" s="246">
        <v>24.97</v>
      </c>
      <c r="M130" s="247">
        <v>21449.23</v>
      </c>
      <c r="N130" s="245"/>
      <c r="O130" s="246"/>
      <c r="P130" s="247"/>
      <c r="Q130" s="247"/>
      <c r="R130" s="245">
        <f t="shared" si="8"/>
        <v>859</v>
      </c>
      <c r="S130" s="246">
        <f t="shared" si="9"/>
        <v>24.97</v>
      </c>
      <c r="T130" s="246">
        <f t="shared" si="10"/>
        <v>21449.23</v>
      </c>
      <c r="U130" s="245">
        <v>72</v>
      </c>
      <c r="V130" s="246">
        <f t="shared" si="14"/>
        <v>24.97</v>
      </c>
      <c r="W130" s="246">
        <f t="shared" si="15"/>
        <v>1797.84</v>
      </c>
      <c r="X130" s="245"/>
      <c r="Y130" s="245"/>
      <c r="Z130" s="245"/>
      <c r="AA130" s="245"/>
      <c r="AB130" s="248"/>
      <c r="AC130" s="245"/>
      <c r="AD130" s="245"/>
      <c r="AE130" s="249">
        <f t="shared" si="11"/>
        <v>787</v>
      </c>
      <c r="AF130" s="246">
        <f t="shared" si="12"/>
        <v>24.97</v>
      </c>
      <c r="AG130" s="246">
        <f t="shared" si="13"/>
        <v>19651.39</v>
      </c>
    </row>
    <row r="131" spans="4:33" s="250" customFormat="1" ht="15" customHeight="1" x14ac:dyDescent="0.25">
      <c r="D131" s="298"/>
      <c r="E131" s="245">
        <v>95</v>
      </c>
      <c r="F131" s="247" t="s">
        <v>384</v>
      </c>
      <c r="G131" s="240" t="s">
        <v>595</v>
      </c>
      <c r="H131" s="240" t="s">
        <v>461</v>
      </c>
      <c r="I131" s="240" t="s">
        <v>630</v>
      </c>
      <c r="J131" s="296">
        <v>46935</v>
      </c>
      <c r="K131" s="245">
        <v>205</v>
      </c>
      <c r="L131" s="246">
        <v>54.96</v>
      </c>
      <c r="M131" s="247">
        <v>11266.8</v>
      </c>
      <c r="N131" s="245"/>
      <c r="O131" s="246"/>
      <c r="P131" s="247"/>
      <c r="Q131" s="247"/>
      <c r="R131" s="245">
        <f t="shared" si="8"/>
        <v>205</v>
      </c>
      <c r="S131" s="246">
        <f t="shared" si="9"/>
        <v>54.96</v>
      </c>
      <c r="T131" s="246">
        <f t="shared" si="10"/>
        <v>11266.8</v>
      </c>
      <c r="U131" s="245">
        <v>110</v>
      </c>
      <c r="V131" s="246">
        <f t="shared" si="14"/>
        <v>54.96</v>
      </c>
      <c r="W131" s="246">
        <f t="shared" si="15"/>
        <v>6045.6</v>
      </c>
      <c r="X131" s="245"/>
      <c r="Y131" s="245"/>
      <c r="Z131" s="245"/>
      <c r="AA131" s="245"/>
      <c r="AB131" s="248"/>
      <c r="AC131" s="245"/>
      <c r="AD131" s="245"/>
      <c r="AE131" s="249">
        <f t="shared" si="11"/>
        <v>95</v>
      </c>
      <c r="AF131" s="246">
        <f t="shared" si="12"/>
        <v>54.96</v>
      </c>
      <c r="AG131" s="246">
        <f t="shared" si="13"/>
        <v>5221.2</v>
      </c>
    </row>
    <row r="132" spans="4:33" s="250" customFormat="1" ht="15" customHeight="1" x14ac:dyDescent="0.25">
      <c r="D132" s="298"/>
      <c r="E132" s="245">
        <v>96</v>
      </c>
      <c r="F132" s="247" t="s">
        <v>602</v>
      </c>
      <c r="G132" s="240" t="s">
        <v>595</v>
      </c>
      <c r="H132" s="240" t="s">
        <v>631</v>
      </c>
      <c r="I132" s="240" t="s">
        <v>632</v>
      </c>
      <c r="J132" s="296">
        <v>46813</v>
      </c>
      <c r="K132" s="245">
        <v>47</v>
      </c>
      <c r="L132" s="246">
        <v>219.99</v>
      </c>
      <c r="M132" s="247">
        <v>10339.530000000001</v>
      </c>
      <c r="N132" s="245"/>
      <c r="O132" s="246"/>
      <c r="P132" s="247"/>
      <c r="Q132" s="247"/>
      <c r="R132" s="245">
        <f t="shared" si="8"/>
        <v>47</v>
      </c>
      <c r="S132" s="246">
        <f t="shared" si="9"/>
        <v>219.99</v>
      </c>
      <c r="T132" s="246">
        <f t="shared" si="10"/>
        <v>10339.530000000001</v>
      </c>
      <c r="U132" s="245">
        <v>38</v>
      </c>
      <c r="V132" s="246">
        <f t="shared" si="14"/>
        <v>219.99</v>
      </c>
      <c r="W132" s="246">
        <f t="shared" si="15"/>
        <v>8359.6200000000008</v>
      </c>
      <c r="X132" s="245"/>
      <c r="Y132" s="245"/>
      <c r="Z132" s="245"/>
      <c r="AA132" s="245"/>
      <c r="AB132" s="248"/>
      <c r="AC132" s="245"/>
      <c r="AD132" s="245"/>
      <c r="AE132" s="249">
        <f t="shared" si="11"/>
        <v>9</v>
      </c>
      <c r="AF132" s="246">
        <f t="shared" si="12"/>
        <v>219.99</v>
      </c>
      <c r="AG132" s="246">
        <f t="shared" si="13"/>
        <v>1979.91</v>
      </c>
    </row>
    <row r="133" spans="4:33" s="250" customFormat="1" ht="15" customHeight="1" x14ac:dyDescent="0.25">
      <c r="D133" s="298"/>
      <c r="E133" s="245">
        <v>97</v>
      </c>
      <c r="F133" s="247" t="s">
        <v>603</v>
      </c>
      <c r="G133" s="240" t="s">
        <v>595</v>
      </c>
      <c r="H133" s="240" t="s">
        <v>191</v>
      </c>
      <c r="I133" s="240">
        <v>498251202</v>
      </c>
      <c r="J133" s="296">
        <v>47088</v>
      </c>
      <c r="K133" s="245">
        <v>1000</v>
      </c>
      <c r="L133" s="246">
        <v>11.98</v>
      </c>
      <c r="M133" s="247">
        <v>11980</v>
      </c>
      <c r="N133" s="245"/>
      <c r="O133" s="246"/>
      <c r="P133" s="247"/>
      <c r="Q133" s="247"/>
      <c r="R133" s="245">
        <f t="shared" si="8"/>
        <v>1000</v>
      </c>
      <c r="S133" s="246">
        <f t="shared" si="9"/>
        <v>11.98</v>
      </c>
      <c r="T133" s="246">
        <f t="shared" si="10"/>
        <v>11980</v>
      </c>
      <c r="U133" s="245"/>
      <c r="V133" s="246">
        <f t="shared" si="14"/>
        <v>11.98</v>
      </c>
      <c r="W133" s="246">
        <f t="shared" si="15"/>
        <v>0</v>
      </c>
      <c r="X133" s="245"/>
      <c r="Y133" s="245"/>
      <c r="Z133" s="245"/>
      <c r="AA133" s="245"/>
      <c r="AB133" s="248"/>
      <c r="AC133" s="245"/>
      <c r="AD133" s="245"/>
      <c r="AE133" s="249">
        <f t="shared" si="11"/>
        <v>1000</v>
      </c>
      <c r="AF133" s="246">
        <f t="shared" si="12"/>
        <v>11.98</v>
      </c>
      <c r="AG133" s="246">
        <f t="shared" si="13"/>
        <v>11980</v>
      </c>
    </row>
    <row r="134" spans="4:33" s="250" customFormat="1" ht="15" customHeight="1" x14ac:dyDescent="0.25">
      <c r="D134" s="298"/>
      <c r="E134" s="245">
        <v>98</v>
      </c>
      <c r="F134" s="247" t="s">
        <v>604</v>
      </c>
      <c r="G134" s="240" t="s">
        <v>595</v>
      </c>
      <c r="H134" s="240" t="s">
        <v>633</v>
      </c>
      <c r="I134" s="240" t="s">
        <v>634</v>
      </c>
      <c r="J134" s="296">
        <v>46997</v>
      </c>
      <c r="K134" s="245">
        <v>241</v>
      </c>
      <c r="L134" s="246">
        <v>13.74</v>
      </c>
      <c r="M134" s="247">
        <v>3311.34</v>
      </c>
      <c r="N134" s="245"/>
      <c r="O134" s="246"/>
      <c r="P134" s="247"/>
      <c r="Q134" s="247"/>
      <c r="R134" s="245">
        <f t="shared" si="8"/>
        <v>241</v>
      </c>
      <c r="S134" s="246">
        <f t="shared" si="9"/>
        <v>13.74</v>
      </c>
      <c r="T134" s="246">
        <f t="shared" si="10"/>
        <v>3311.34</v>
      </c>
      <c r="U134" s="245">
        <v>10</v>
      </c>
      <c r="V134" s="246">
        <f t="shared" si="14"/>
        <v>13.74</v>
      </c>
      <c r="W134" s="246">
        <f t="shared" si="15"/>
        <v>137.4</v>
      </c>
      <c r="X134" s="245"/>
      <c r="Y134" s="245"/>
      <c r="Z134" s="245"/>
      <c r="AA134" s="245"/>
      <c r="AB134" s="248"/>
      <c r="AC134" s="245"/>
      <c r="AD134" s="245"/>
      <c r="AE134" s="249">
        <f t="shared" si="11"/>
        <v>231</v>
      </c>
      <c r="AF134" s="246">
        <f t="shared" si="12"/>
        <v>13.74</v>
      </c>
      <c r="AG134" s="246">
        <f t="shared" si="13"/>
        <v>3173.94</v>
      </c>
    </row>
    <row r="135" spans="4:33" s="250" customFormat="1" ht="15" customHeight="1" x14ac:dyDescent="0.25">
      <c r="D135" s="298"/>
      <c r="E135" s="245">
        <v>99</v>
      </c>
      <c r="F135" s="247" t="s">
        <v>606</v>
      </c>
      <c r="G135" s="240" t="s">
        <v>605</v>
      </c>
      <c r="H135" s="240" t="s">
        <v>635</v>
      </c>
      <c r="I135" s="240" t="s">
        <v>636</v>
      </c>
      <c r="J135" s="296">
        <v>46478</v>
      </c>
      <c r="K135" s="245">
        <v>3000</v>
      </c>
      <c r="L135" s="246">
        <v>8.99</v>
      </c>
      <c r="M135" s="247">
        <v>26970</v>
      </c>
      <c r="N135" s="245"/>
      <c r="O135" s="246"/>
      <c r="P135" s="247"/>
      <c r="Q135" s="247"/>
      <c r="R135" s="245">
        <f t="shared" si="8"/>
        <v>3000</v>
      </c>
      <c r="S135" s="246">
        <f t="shared" si="9"/>
        <v>8.99</v>
      </c>
      <c r="T135" s="246">
        <f t="shared" si="10"/>
        <v>26970</v>
      </c>
      <c r="U135" s="245"/>
      <c r="V135" s="246">
        <f t="shared" si="14"/>
        <v>8.99</v>
      </c>
      <c r="W135" s="246">
        <f t="shared" si="15"/>
        <v>0</v>
      </c>
      <c r="X135" s="245"/>
      <c r="Y135" s="245"/>
      <c r="Z135" s="245"/>
      <c r="AA135" s="245"/>
      <c r="AB135" s="248"/>
      <c r="AC135" s="245"/>
      <c r="AD135" s="245"/>
      <c r="AE135" s="249">
        <f t="shared" si="11"/>
        <v>3000</v>
      </c>
      <c r="AF135" s="246">
        <f t="shared" si="12"/>
        <v>8.99</v>
      </c>
      <c r="AG135" s="246">
        <f t="shared" si="13"/>
        <v>26970</v>
      </c>
    </row>
    <row r="136" spans="4:33" s="250" customFormat="1" ht="15" customHeight="1" x14ac:dyDescent="0.25">
      <c r="D136" s="298"/>
      <c r="E136" s="245">
        <v>100</v>
      </c>
      <c r="F136" s="247" t="s">
        <v>607</v>
      </c>
      <c r="G136" s="240" t="s">
        <v>605</v>
      </c>
      <c r="H136" s="240" t="s">
        <v>637</v>
      </c>
      <c r="I136" s="240" t="s">
        <v>638</v>
      </c>
      <c r="J136" s="296">
        <v>46569</v>
      </c>
      <c r="K136" s="245">
        <v>2000</v>
      </c>
      <c r="L136" s="246">
        <v>22.97</v>
      </c>
      <c r="M136" s="247">
        <v>45940</v>
      </c>
      <c r="N136" s="245"/>
      <c r="O136" s="246"/>
      <c r="P136" s="247"/>
      <c r="Q136" s="247"/>
      <c r="R136" s="245">
        <f t="shared" si="8"/>
        <v>2000</v>
      </c>
      <c r="S136" s="246">
        <f t="shared" si="9"/>
        <v>22.97</v>
      </c>
      <c r="T136" s="246">
        <f t="shared" si="10"/>
        <v>45940</v>
      </c>
      <c r="U136" s="245"/>
      <c r="V136" s="246">
        <f t="shared" si="14"/>
        <v>22.97</v>
      </c>
      <c r="W136" s="246">
        <f t="shared" si="15"/>
        <v>0</v>
      </c>
      <c r="X136" s="245"/>
      <c r="Y136" s="245"/>
      <c r="Z136" s="245"/>
      <c r="AA136" s="245"/>
      <c r="AB136" s="248"/>
      <c r="AC136" s="245"/>
      <c r="AD136" s="245"/>
      <c r="AE136" s="249">
        <f t="shared" si="11"/>
        <v>2000</v>
      </c>
      <c r="AF136" s="246">
        <f t="shared" si="12"/>
        <v>22.97</v>
      </c>
      <c r="AG136" s="246">
        <f t="shared" si="13"/>
        <v>45940</v>
      </c>
    </row>
    <row r="137" spans="4:33" s="250" customFormat="1" ht="15" customHeight="1" x14ac:dyDescent="0.25">
      <c r="D137" s="298"/>
      <c r="E137" s="245">
        <v>101</v>
      </c>
      <c r="F137" s="247" t="s">
        <v>608</v>
      </c>
      <c r="G137" s="240" t="s">
        <v>605</v>
      </c>
      <c r="H137" s="240" t="s">
        <v>237</v>
      </c>
      <c r="I137" s="240" t="s">
        <v>639</v>
      </c>
      <c r="J137" s="296">
        <v>47088</v>
      </c>
      <c r="K137" s="245">
        <v>488</v>
      </c>
      <c r="L137" s="246">
        <v>32.020000000000003</v>
      </c>
      <c r="M137" s="247">
        <v>15625.760000000002</v>
      </c>
      <c r="N137" s="245"/>
      <c r="O137" s="246"/>
      <c r="P137" s="247"/>
      <c r="Q137" s="247"/>
      <c r="R137" s="245">
        <f t="shared" si="8"/>
        <v>488</v>
      </c>
      <c r="S137" s="246">
        <f t="shared" si="9"/>
        <v>32.020000000000003</v>
      </c>
      <c r="T137" s="246">
        <f t="shared" si="10"/>
        <v>15625.760000000002</v>
      </c>
      <c r="U137" s="245"/>
      <c r="V137" s="246">
        <f t="shared" si="14"/>
        <v>32.020000000000003</v>
      </c>
      <c r="W137" s="246">
        <f t="shared" si="15"/>
        <v>0</v>
      </c>
      <c r="X137" s="245"/>
      <c r="Y137" s="245"/>
      <c r="Z137" s="245"/>
      <c r="AA137" s="245"/>
      <c r="AB137" s="248"/>
      <c r="AC137" s="245"/>
      <c r="AD137" s="245"/>
      <c r="AE137" s="249">
        <f t="shared" si="11"/>
        <v>488</v>
      </c>
      <c r="AF137" s="246">
        <f t="shared" si="12"/>
        <v>32.020000000000003</v>
      </c>
      <c r="AG137" s="246">
        <f t="shared" si="13"/>
        <v>15625.760000000002</v>
      </c>
    </row>
    <row r="138" spans="4:33" s="250" customFormat="1" ht="21.75" customHeight="1" x14ac:dyDescent="0.25">
      <c r="D138" s="298"/>
      <c r="E138" s="245">
        <v>102</v>
      </c>
      <c r="F138" s="247" t="s">
        <v>610</v>
      </c>
      <c r="G138" s="240" t="s">
        <v>609</v>
      </c>
      <c r="H138" s="240" t="s">
        <v>640</v>
      </c>
      <c r="I138" s="240" t="s">
        <v>641</v>
      </c>
      <c r="J138" s="296">
        <v>46508</v>
      </c>
      <c r="K138" s="245">
        <v>200</v>
      </c>
      <c r="L138" s="246">
        <v>26.99</v>
      </c>
      <c r="M138" s="247">
        <v>5398</v>
      </c>
      <c r="N138" s="245"/>
      <c r="O138" s="246"/>
      <c r="P138" s="247"/>
      <c r="Q138" s="247"/>
      <c r="R138" s="245">
        <f t="shared" si="8"/>
        <v>200</v>
      </c>
      <c r="S138" s="246">
        <f t="shared" si="9"/>
        <v>26.99</v>
      </c>
      <c r="T138" s="246">
        <f t="shared" si="10"/>
        <v>5398</v>
      </c>
      <c r="U138" s="245"/>
      <c r="V138" s="246">
        <f t="shared" si="14"/>
        <v>26.99</v>
      </c>
      <c r="W138" s="246">
        <f t="shared" si="15"/>
        <v>0</v>
      </c>
      <c r="X138" s="245"/>
      <c r="Y138" s="245"/>
      <c r="Z138" s="245"/>
      <c r="AA138" s="245"/>
      <c r="AB138" s="248"/>
      <c r="AC138" s="245"/>
      <c r="AD138" s="245"/>
      <c r="AE138" s="249">
        <f t="shared" si="11"/>
        <v>200</v>
      </c>
      <c r="AF138" s="246">
        <f t="shared" si="12"/>
        <v>26.99</v>
      </c>
      <c r="AG138" s="246">
        <f t="shared" si="13"/>
        <v>5398</v>
      </c>
    </row>
    <row r="139" spans="4:33" s="250" customFormat="1" ht="15" customHeight="1" x14ac:dyDescent="0.25">
      <c r="D139" s="298"/>
      <c r="E139" s="245">
        <v>103</v>
      </c>
      <c r="F139" s="247" t="s">
        <v>611</v>
      </c>
      <c r="G139" s="240" t="s">
        <v>587</v>
      </c>
      <c r="H139" s="240" t="s">
        <v>96</v>
      </c>
      <c r="I139" s="240">
        <v>37001025</v>
      </c>
      <c r="J139" s="296">
        <v>46905</v>
      </c>
      <c r="K139" s="245">
        <v>494</v>
      </c>
      <c r="L139" s="246">
        <v>54.98</v>
      </c>
      <c r="M139" s="247">
        <v>27160.12</v>
      </c>
      <c r="N139" s="245"/>
      <c r="O139" s="246"/>
      <c r="P139" s="247"/>
      <c r="Q139" s="247"/>
      <c r="R139" s="245">
        <f t="shared" si="8"/>
        <v>494</v>
      </c>
      <c r="S139" s="246">
        <f t="shared" si="9"/>
        <v>54.98</v>
      </c>
      <c r="T139" s="246">
        <f t="shared" si="10"/>
        <v>27160.12</v>
      </c>
      <c r="U139" s="245">
        <v>33</v>
      </c>
      <c r="V139" s="246">
        <f t="shared" si="14"/>
        <v>54.98</v>
      </c>
      <c r="W139" s="246">
        <f t="shared" si="15"/>
        <v>1814.34</v>
      </c>
      <c r="X139" s="245"/>
      <c r="Y139" s="245"/>
      <c r="Z139" s="245"/>
      <c r="AA139" s="245"/>
      <c r="AB139" s="248"/>
      <c r="AC139" s="245"/>
      <c r="AD139" s="245"/>
      <c r="AE139" s="249">
        <f t="shared" si="11"/>
        <v>461</v>
      </c>
      <c r="AF139" s="246">
        <f t="shared" si="12"/>
        <v>54.98</v>
      </c>
      <c r="AG139" s="246">
        <f t="shared" si="13"/>
        <v>25345.78</v>
      </c>
    </row>
    <row r="140" spans="4:33" s="250" customFormat="1" ht="15" customHeight="1" x14ac:dyDescent="0.25">
      <c r="D140" s="298"/>
      <c r="E140" s="245">
        <v>104</v>
      </c>
      <c r="F140" s="247" t="s">
        <v>612</v>
      </c>
      <c r="G140" s="240" t="s">
        <v>587</v>
      </c>
      <c r="H140" s="240" t="s">
        <v>642</v>
      </c>
      <c r="I140" s="240" t="s">
        <v>643</v>
      </c>
      <c r="J140" s="296">
        <v>46997</v>
      </c>
      <c r="K140" s="245">
        <v>340</v>
      </c>
      <c r="L140" s="246">
        <v>197.96</v>
      </c>
      <c r="M140" s="247">
        <v>67306.400000000009</v>
      </c>
      <c r="N140" s="245"/>
      <c r="O140" s="246"/>
      <c r="P140" s="247"/>
      <c r="Q140" s="247"/>
      <c r="R140" s="245">
        <f t="shared" si="8"/>
        <v>340</v>
      </c>
      <c r="S140" s="246">
        <f t="shared" si="9"/>
        <v>197.96</v>
      </c>
      <c r="T140" s="246">
        <f t="shared" si="10"/>
        <v>67306.400000000009</v>
      </c>
      <c r="U140" s="245">
        <v>28</v>
      </c>
      <c r="V140" s="246">
        <f t="shared" si="14"/>
        <v>197.96</v>
      </c>
      <c r="W140" s="246">
        <f t="shared" si="15"/>
        <v>5542.88</v>
      </c>
      <c r="X140" s="245"/>
      <c r="Y140" s="245"/>
      <c r="Z140" s="245"/>
      <c r="AA140" s="245"/>
      <c r="AB140" s="248"/>
      <c r="AC140" s="245"/>
      <c r="AD140" s="245"/>
      <c r="AE140" s="249">
        <f t="shared" si="11"/>
        <v>312</v>
      </c>
      <c r="AF140" s="246">
        <f t="shared" si="12"/>
        <v>197.96</v>
      </c>
      <c r="AG140" s="246">
        <f t="shared" si="13"/>
        <v>61763.520000000004</v>
      </c>
    </row>
    <row r="141" spans="4:33" s="250" customFormat="1" ht="15" customHeight="1" x14ac:dyDescent="0.25">
      <c r="D141" s="298"/>
      <c r="E141" s="245">
        <v>105</v>
      </c>
      <c r="F141" s="247" t="s">
        <v>613</v>
      </c>
      <c r="G141" s="240" t="s">
        <v>595</v>
      </c>
      <c r="H141" s="240" t="s">
        <v>644</v>
      </c>
      <c r="I141" s="240" t="s">
        <v>645</v>
      </c>
      <c r="J141" s="296">
        <v>46784</v>
      </c>
      <c r="K141" s="245">
        <v>250</v>
      </c>
      <c r="L141" s="246">
        <v>54.99</v>
      </c>
      <c r="M141" s="247">
        <v>13747.5</v>
      </c>
      <c r="N141" s="245"/>
      <c r="O141" s="246"/>
      <c r="P141" s="247"/>
      <c r="Q141" s="247"/>
      <c r="R141" s="245">
        <f t="shared" si="8"/>
        <v>250</v>
      </c>
      <c r="S141" s="246">
        <f t="shared" si="9"/>
        <v>54.99</v>
      </c>
      <c r="T141" s="246">
        <f t="shared" si="10"/>
        <v>13747.5</v>
      </c>
      <c r="U141" s="245"/>
      <c r="V141" s="246">
        <f t="shared" si="14"/>
        <v>54.99</v>
      </c>
      <c r="W141" s="246">
        <f t="shared" si="15"/>
        <v>0</v>
      </c>
      <c r="X141" s="245"/>
      <c r="Y141" s="245"/>
      <c r="Z141" s="245"/>
      <c r="AA141" s="245"/>
      <c r="AB141" s="248"/>
      <c r="AC141" s="245"/>
      <c r="AD141" s="245"/>
      <c r="AE141" s="249">
        <f t="shared" si="11"/>
        <v>250</v>
      </c>
      <c r="AF141" s="246">
        <f t="shared" si="12"/>
        <v>54.99</v>
      </c>
      <c r="AG141" s="246">
        <f t="shared" si="13"/>
        <v>13747.5</v>
      </c>
    </row>
    <row r="142" spans="4:33" s="250" customFormat="1" ht="15" customHeight="1" x14ac:dyDescent="0.25">
      <c r="D142" s="298"/>
      <c r="E142" s="245">
        <v>106</v>
      </c>
      <c r="F142" s="247" t="s">
        <v>615</v>
      </c>
      <c r="G142" s="240" t="s">
        <v>614</v>
      </c>
      <c r="H142" s="240" t="s">
        <v>306</v>
      </c>
      <c r="I142" s="240" t="s">
        <v>646</v>
      </c>
      <c r="J142" s="296">
        <v>46935</v>
      </c>
      <c r="K142" s="245">
        <v>10000</v>
      </c>
      <c r="L142" s="246">
        <v>0.85</v>
      </c>
      <c r="M142" s="247">
        <v>8500</v>
      </c>
      <c r="N142" s="245"/>
      <c r="O142" s="246"/>
      <c r="P142" s="247"/>
      <c r="Q142" s="247"/>
      <c r="R142" s="245">
        <f t="shared" si="8"/>
        <v>10000</v>
      </c>
      <c r="S142" s="246">
        <f t="shared" si="9"/>
        <v>0.85</v>
      </c>
      <c r="T142" s="246">
        <f t="shared" si="10"/>
        <v>8500</v>
      </c>
      <c r="U142" s="245">
        <v>2500</v>
      </c>
      <c r="V142" s="246">
        <f t="shared" si="14"/>
        <v>0.85</v>
      </c>
      <c r="W142" s="246">
        <f t="shared" si="15"/>
        <v>2125</v>
      </c>
      <c r="X142" s="245"/>
      <c r="Y142" s="245"/>
      <c r="Z142" s="245"/>
      <c r="AA142" s="245"/>
      <c r="AB142" s="248"/>
      <c r="AC142" s="245"/>
      <c r="AD142" s="245"/>
      <c r="AE142" s="249">
        <f t="shared" si="11"/>
        <v>7500</v>
      </c>
      <c r="AF142" s="246">
        <f t="shared" si="12"/>
        <v>0.85</v>
      </c>
      <c r="AG142" s="246">
        <f t="shared" si="13"/>
        <v>6375</v>
      </c>
    </row>
    <row r="143" spans="4:33" s="250" customFormat="1" ht="15" customHeight="1" x14ac:dyDescent="0.25">
      <c r="D143" s="298"/>
      <c r="E143" s="245">
        <v>107</v>
      </c>
      <c r="F143" s="247" t="s">
        <v>616</v>
      </c>
      <c r="G143" s="240" t="s">
        <v>614</v>
      </c>
      <c r="H143" s="240" t="s">
        <v>647</v>
      </c>
      <c r="I143" s="240">
        <v>2602185</v>
      </c>
      <c r="J143" s="296">
        <v>47150</v>
      </c>
      <c r="K143" s="245">
        <v>3000</v>
      </c>
      <c r="L143" s="246">
        <v>6.18</v>
      </c>
      <c r="M143" s="247">
        <v>18540</v>
      </c>
      <c r="N143" s="245"/>
      <c r="O143" s="246"/>
      <c r="P143" s="247"/>
      <c r="Q143" s="247"/>
      <c r="R143" s="245">
        <f t="shared" si="8"/>
        <v>3000</v>
      </c>
      <c r="S143" s="246">
        <f t="shared" si="9"/>
        <v>6.18</v>
      </c>
      <c r="T143" s="246">
        <f t="shared" si="10"/>
        <v>18540</v>
      </c>
      <c r="U143" s="245">
        <v>2480</v>
      </c>
      <c r="V143" s="246">
        <f t="shared" si="14"/>
        <v>6.18</v>
      </c>
      <c r="W143" s="246">
        <f t="shared" si="15"/>
        <v>15326.4</v>
      </c>
      <c r="X143" s="245"/>
      <c r="Y143" s="245"/>
      <c r="Z143" s="245"/>
      <c r="AA143" s="245"/>
      <c r="AB143" s="248"/>
      <c r="AC143" s="245"/>
      <c r="AD143" s="245"/>
      <c r="AE143" s="249">
        <f t="shared" si="11"/>
        <v>520</v>
      </c>
      <c r="AF143" s="246">
        <f t="shared" si="12"/>
        <v>6.18</v>
      </c>
      <c r="AG143" s="246">
        <f t="shared" si="13"/>
        <v>3213.6</v>
      </c>
    </row>
    <row r="144" spans="4:33" s="250" customFormat="1" ht="15" customHeight="1" x14ac:dyDescent="0.25">
      <c r="D144" s="298"/>
      <c r="E144" s="245">
        <v>108</v>
      </c>
      <c r="F144" s="247" t="s">
        <v>447</v>
      </c>
      <c r="G144" s="240" t="s">
        <v>57</v>
      </c>
      <c r="H144" s="240" t="s">
        <v>648</v>
      </c>
      <c r="I144" s="240">
        <v>250943</v>
      </c>
      <c r="J144" s="296">
        <v>46997</v>
      </c>
      <c r="K144" s="245">
        <v>101</v>
      </c>
      <c r="L144" s="246">
        <v>72.2</v>
      </c>
      <c r="M144" s="247">
        <v>7292.2000000000007</v>
      </c>
      <c r="N144" s="245"/>
      <c r="O144" s="246"/>
      <c r="P144" s="247"/>
      <c r="Q144" s="247"/>
      <c r="R144" s="245">
        <f t="shared" si="8"/>
        <v>101</v>
      </c>
      <c r="S144" s="246">
        <f t="shared" si="9"/>
        <v>72.2</v>
      </c>
      <c r="T144" s="246">
        <f t="shared" si="10"/>
        <v>7292.2000000000007</v>
      </c>
      <c r="U144" s="245"/>
      <c r="V144" s="246">
        <f t="shared" si="14"/>
        <v>72.2</v>
      </c>
      <c r="W144" s="246">
        <f t="shared" si="15"/>
        <v>0</v>
      </c>
      <c r="X144" s="245"/>
      <c r="Y144" s="245"/>
      <c r="Z144" s="245"/>
      <c r="AA144" s="245"/>
      <c r="AB144" s="248"/>
      <c r="AC144" s="245"/>
      <c r="AD144" s="245"/>
      <c r="AE144" s="249">
        <f t="shared" si="11"/>
        <v>101</v>
      </c>
      <c r="AF144" s="246">
        <f t="shared" si="12"/>
        <v>72.2</v>
      </c>
      <c r="AG144" s="246">
        <f t="shared" si="13"/>
        <v>7292.2000000000007</v>
      </c>
    </row>
    <row r="145" spans="4:33" s="302" customFormat="1" ht="15" customHeight="1" x14ac:dyDescent="0.25">
      <c r="D145" s="303"/>
      <c r="E145" s="304"/>
      <c r="F145" s="299" t="s">
        <v>665</v>
      </c>
      <c r="G145" s="305"/>
      <c r="H145" s="305"/>
      <c r="I145" s="305"/>
      <c r="J145" s="306"/>
      <c r="K145" s="304">
        <v>0</v>
      </c>
      <c r="L145" s="307">
        <v>0</v>
      </c>
      <c r="M145" s="299">
        <v>0</v>
      </c>
      <c r="N145" s="304"/>
      <c r="O145" s="307"/>
      <c r="P145" s="299"/>
      <c r="Q145" s="299"/>
      <c r="R145" s="245">
        <f>K145+N145</f>
        <v>0</v>
      </c>
      <c r="S145" s="307"/>
      <c r="T145" s="307"/>
      <c r="U145" s="304"/>
      <c r="V145" s="246">
        <f>S145</f>
        <v>0</v>
      </c>
      <c r="W145" s="246">
        <f>V145*U145</f>
        <v>0</v>
      </c>
      <c r="X145" s="304"/>
      <c r="Y145" s="307"/>
      <c r="Z145" s="307"/>
      <c r="AA145" s="308"/>
      <c r="AB145" s="309"/>
      <c r="AC145" s="304"/>
      <c r="AD145" s="304"/>
      <c r="AE145" s="249">
        <f>R145-U145</f>
        <v>0</v>
      </c>
      <c r="AF145" s="246">
        <f>S145</f>
        <v>0</v>
      </c>
      <c r="AG145" s="246">
        <f>AF145*AE145</f>
        <v>0</v>
      </c>
    </row>
    <row r="146" spans="4:33" s="250" customFormat="1" ht="25.5" customHeight="1" x14ac:dyDescent="0.25">
      <c r="D146" s="298"/>
      <c r="E146" s="245">
        <v>109</v>
      </c>
      <c r="F146" s="247" t="s">
        <v>666</v>
      </c>
      <c r="G146" s="240" t="s">
        <v>668</v>
      </c>
      <c r="H146" s="240" t="s">
        <v>670</v>
      </c>
      <c r="I146" s="240">
        <v>250918</v>
      </c>
      <c r="J146" s="296">
        <v>46997</v>
      </c>
      <c r="K146" s="245">
        <v>38</v>
      </c>
      <c r="L146" s="246">
        <v>65</v>
      </c>
      <c r="M146" s="247">
        <v>2470</v>
      </c>
      <c r="N146" s="245"/>
      <c r="O146" s="246"/>
      <c r="P146" s="247"/>
      <c r="Q146" s="247"/>
      <c r="R146" s="245">
        <f>K146+N146</f>
        <v>38</v>
      </c>
      <c r="S146" s="246">
        <f>L146</f>
        <v>65</v>
      </c>
      <c r="T146" s="246">
        <f>S146*R146</f>
        <v>2470</v>
      </c>
      <c r="U146" s="245">
        <v>33</v>
      </c>
      <c r="V146" s="246">
        <f>S146</f>
        <v>65</v>
      </c>
      <c r="W146" s="246">
        <f>V146*U146</f>
        <v>2145</v>
      </c>
      <c r="X146" s="245"/>
      <c r="Y146" s="246"/>
      <c r="Z146" s="246"/>
      <c r="AA146" s="310"/>
      <c r="AB146" s="248"/>
      <c r="AC146" s="245"/>
      <c r="AD146" s="245"/>
      <c r="AE146" s="249">
        <f>R146-U146</f>
        <v>5</v>
      </c>
      <c r="AF146" s="246">
        <f>S146</f>
        <v>65</v>
      </c>
      <c r="AG146" s="246">
        <f>AF146*AE146</f>
        <v>325</v>
      </c>
    </row>
    <row r="147" spans="4:33" s="250" customFormat="1" ht="25.5" customHeight="1" x14ac:dyDescent="0.25">
      <c r="D147" s="298"/>
      <c r="E147" s="245">
        <v>110</v>
      </c>
      <c r="F147" s="247" t="s">
        <v>667</v>
      </c>
      <c r="G147" s="240" t="s">
        <v>57</v>
      </c>
      <c r="H147" s="240" t="s">
        <v>669</v>
      </c>
      <c r="I147" s="240">
        <v>2412621</v>
      </c>
      <c r="J147" s="296">
        <v>46722</v>
      </c>
      <c r="K147" s="245">
        <v>120</v>
      </c>
      <c r="L147" s="246">
        <v>68</v>
      </c>
      <c r="M147" s="247">
        <v>8160</v>
      </c>
      <c r="N147" s="245"/>
      <c r="O147" s="246"/>
      <c r="P147" s="247"/>
      <c r="Q147" s="247"/>
      <c r="R147" s="245">
        <f>K147+N147</f>
        <v>120</v>
      </c>
      <c r="S147" s="246">
        <f>L147</f>
        <v>68</v>
      </c>
      <c r="T147" s="246">
        <f>S147*R147</f>
        <v>8160</v>
      </c>
      <c r="U147" s="245">
        <v>52</v>
      </c>
      <c r="V147" s="246">
        <f>S147</f>
        <v>68</v>
      </c>
      <c r="W147" s="246">
        <f>V147*U147</f>
        <v>3536</v>
      </c>
      <c r="X147" s="245"/>
      <c r="Y147" s="246"/>
      <c r="Z147" s="246"/>
      <c r="AA147" s="310"/>
      <c r="AB147" s="248"/>
      <c r="AC147" s="245"/>
      <c r="AD147" s="245"/>
      <c r="AE147" s="249">
        <f>R147-U147</f>
        <v>68</v>
      </c>
      <c r="AF147" s="246">
        <f>S147</f>
        <v>68</v>
      </c>
      <c r="AG147" s="246">
        <f>AF147*AE147</f>
        <v>4624</v>
      </c>
    </row>
    <row r="148" spans="4:33" s="250" customFormat="1" ht="18" customHeight="1" x14ac:dyDescent="0.25">
      <c r="D148" s="298"/>
      <c r="E148" s="245"/>
      <c r="F148" s="286"/>
      <c r="G148" s="245"/>
      <c r="H148" s="240"/>
      <c r="I148" s="240"/>
      <c r="J148" s="296"/>
      <c r="K148" s="245"/>
      <c r="L148" s="246"/>
      <c r="M148" s="311">
        <v>2193102.6700000004</v>
      </c>
      <c r="N148" s="311"/>
      <c r="O148" s="311"/>
      <c r="P148" s="311">
        <f>SUM(P4:P147)</f>
        <v>0</v>
      </c>
      <c r="Q148" s="311"/>
      <c r="R148" s="311"/>
      <c r="S148" s="311"/>
      <c r="T148" s="311">
        <f>SUM(T4:T147)</f>
        <v>2193102.6700000004</v>
      </c>
      <c r="U148" s="311"/>
      <c r="V148" s="311"/>
      <c r="W148" s="311">
        <f>SUM(W4:W147)</f>
        <v>375226.32000000012</v>
      </c>
      <c r="X148" s="311"/>
      <c r="Y148" s="311"/>
      <c r="Z148" s="311"/>
      <c r="AA148" s="311"/>
      <c r="AB148" s="311"/>
      <c r="AC148" s="311"/>
      <c r="AD148" s="311"/>
      <c r="AE148" s="249"/>
      <c r="AF148" s="246"/>
      <c r="AG148" s="376">
        <f>SUM(AG4:AG147)</f>
        <v>1817876.35</v>
      </c>
    </row>
    <row r="149" spans="4:33" s="250" customFormat="1" ht="15" customHeight="1" x14ac:dyDescent="0.25">
      <c r="D149" s="298"/>
      <c r="E149" s="298"/>
      <c r="F149" s="312"/>
      <c r="G149" s="298"/>
      <c r="H149" s="313"/>
      <c r="I149" s="313"/>
      <c r="J149" s="314"/>
      <c r="K149" s="298"/>
      <c r="L149" s="315"/>
      <c r="M149" s="316"/>
      <c r="N149" s="313"/>
      <c r="O149" s="315"/>
      <c r="P149" s="315"/>
      <c r="Q149" s="315"/>
      <c r="R149" s="298"/>
      <c r="S149" s="315"/>
      <c r="T149" s="315"/>
      <c r="U149" s="298"/>
      <c r="V149" s="315"/>
      <c r="W149" s="315"/>
      <c r="X149" s="298"/>
      <c r="Y149" s="298"/>
      <c r="Z149" s="298"/>
      <c r="AA149" s="298"/>
      <c r="AB149" s="317"/>
      <c r="AC149" s="298"/>
      <c r="AD149" s="298"/>
      <c r="AE149" s="318"/>
      <c r="AF149" s="315"/>
      <c r="AG149" s="315"/>
    </row>
    <row r="150" spans="4:33" s="250" customFormat="1" ht="15" customHeight="1" x14ac:dyDescent="0.25">
      <c r="D150" s="298"/>
      <c r="E150" s="298"/>
      <c r="F150" s="312"/>
      <c r="G150" s="298"/>
      <c r="H150" s="313"/>
      <c r="I150" s="313"/>
      <c r="J150" s="314"/>
      <c r="K150" s="298"/>
      <c r="L150" s="315"/>
      <c r="M150" s="316"/>
      <c r="N150" s="313"/>
      <c r="O150" s="315"/>
      <c r="P150" s="315"/>
      <c r="Q150" s="315"/>
      <c r="R150" s="298"/>
      <c r="S150" s="315"/>
      <c r="T150" s="315"/>
      <c r="U150" s="298"/>
      <c r="V150" s="315"/>
      <c r="W150" s="315"/>
      <c r="X150" s="298"/>
      <c r="Y150" s="298"/>
      <c r="Z150" s="298"/>
      <c r="AA150" s="298"/>
      <c r="AB150" s="317"/>
      <c r="AC150" s="298"/>
      <c r="AD150" s="298"/>
      <c r="AE150" s="318"/>
      <c r="AF150" s="315"/>
      <c r="AG150" s="315"/>
    </row>
    <row r="151" spans="4:33" s="250" customFormat="1" ht="15" customHeight="1" x14ac:dyDescent="0.25">
      <c r="D151" s="298"/>
      <c r="E151" s="298"/>
      <c r="F151" s="312"/>
      <c r="G151" s="298"/>
      <c r="H151" s="313"/>
      <c r="I151" s="313"/>
      <c r="J151" s="314"/>
      <c r="K151" s="298"/>
      <c r="L151" s="315"/>
      <c r="M151" s="316"/>
      <c r="N151" s="313"/>
      <c r="O151" s="315"/>
      <c r="P151" s="315"/>
      <c r="Q151" s="315"/>
      <c r="R151" s="298"/>
      <c r="S151" s="315"/>
      <c r="T151" s="315"/>
      <c r="U151" s="298"/>
      <c r="V151" s="315"/>
      <c r="W151" s="315"/>
      <c r="X151" s="298"/>
      <c r="Y151" s="298"/>
      <c r="Z151" s="298"/>
      <c r="AA151" s="298"/>
      <c r="AB151" s="317"/>
      <c r="AC151" s="298"/>
      <c r="AD151" s="298"/>
      <c r="AE151" s="318"/>
      <c r="AF151" s="315"/>
      <c r="AG151" s="315"/>
    </row>
    <row r="152" spans="4:33" s="250" customFormat="1" ht="15" customHeight="1" x14ac:dyDescent="0.2">
      <c r="D152" s="298"/>
      <c r="E152" s="298"/>
      <c r="F152" s="312"/>
      <c r="G152" s="298"/>
      <c r="H152" s="313"/>
      <c r="I152" s="313"/>
      <c r="J152" s="314"/>
      <c r="K152" s="298"/>
      <c r="L152" s="315"/>
      <c r="M152" s="316"/>
      <c r="N152" s="313"/>
      <c r="O152" s="315"/>
      <c r="P152" s="315"/>
      <c r="Q152" s="315"/>
      <c r="R152" s="298"/>
      <c r="S152" s="220" t="s">
        <v>566</v>
      </c>
      <c r="T152" s="220"/>
      <c r="U152" s="220"/>
      <c r="V152" s="220"/>
      <c r="W152" s="221"/>
      <c r="X152" s="222"/>
      <c r="Y152" s="222"/>
      <c r="Z152" s="222"/>
      <c r="AA152" s="220" t="s">
        <v>567</v>
      </c>
      <c r="AB152" s="223"/>
      <c r="AC152" s="224"/>
      <c r="AD152" s="225"/>
      <c r="AE152" s="224"/>
      <c r="AF152" s="226"/>
      <c r="AG152" s="251"/>
    </row>
    <row r="153" spans="4:33" s="250" customFormat="1" ht="15" customHeight="1" x14ac:dyDescent="0.2">
      <c r="D153" s="298"/>
      <c r="E153" s="298"/>
      <c r="F153" s="312">
        <f>1817876.35+1367119.04</f>
        <v>3184995.39</v>
      </c>
      <c r="G153" s="298"/>
      <c r="H153" s="313"/>
      <c r="I153" s="313"/>
      <c r="J153" s="314"/>
      <c r="K153" s="298"/>
      <c r="L153" s="315"/>
      <c r="M153" s="316"/>
      <c r="N153" s="313"/>
      <c r="O153" s="315"/>
      <c r="P153" s="315"/>
      <c r="Q153" s="315"/>
      <c r="R153" s="298"/>
      <c r="S153" s="220"/>
      <c r="T153" s="220"/>
      <c r="U153" s="220"/>
      <c r="V153" s="220"/>
      <c r="W153" s="221"/>
      <c r="X153" s="222"/>
      <c r="Y153" s="222"/>
      <c r="Z153" s="222"/>
      <c r="AA153" s="220"/>
      <c r="AB153" s="224"/>
      <c r="AC153" s="224"/>
      <c r="AD153" s="225"/>
      <c r="AE153" s="224"/>
      <c r="AF153" s="224"/>
      <c r="AG153" s="190"/>
    </row>
    <row r="154" spans="4:33" s="250" customFormat="1" ht="15" customHeight="1" x14ac:dyDescent="0.2">
      <c r="D154" s="298"/>
      <c r="E154" s="298"/>
      <c r="F154" s="312">
        <f>F153-(459399.12+499164.04)</f>
        <v>2226432.2300000004</v>
      </c>
      <c r="G154" s="298"/>
      <c r="H154" s="313"/>
      <c r="I154" s="313"/>
      <c r="J154" s="314"/>
      <c r="K154" s="298"/>
      <c r="L154" s="315"/>
      <c r="M154" s="316"/>
      <c r="N154" s="313"/>
      <c r="O154" s="315"/>
      <c r="P154" s="315"/>
      <c r="Q154" s="315"/>
      <c r="R154" s="298"/>
      <c r="S154" s="220"/>
      <c r="T154" s="220"/>
      <c r="U154" s="220"/>
      <c r="V154" s="220"/>
      <c r="W154" s="221"/>
      <c r="X154" s="222"/>
      <c r="Y154" s="222"/>
      <c r="Z154" s="222"/>
      <c r="AA154" s="220"/>
      <c r="AB154" s="224"/>
      <c r="AC154" s="224"/>
      <c r="AD154" s="225"/>
      <c r="AE154" s="224"/>
      <c r="AF154" s="224"/>
      <c r="AG154" s="190"/>
    </row>
    <row r="155" spans="4:33" s="250" customFormat="1" ht="15" customHeight="1" x14ac:dyDescent="0.2">
      <c r="D155" s="298"/>
      <c r="E155" s="298"/>
      <c r="F155" s="312"/>
      <c r="G155" s="298"/>
      <c r="H155" s="313"/>
      <c r="I155" s="313"/>
      <c r="J155" s="314"/>
      <c r="K155" s="298"/>
      <c r="L155" s="315"/>
      <c r="M155" s="316"/>
      <c r="N155" s="313"/>
      <c r="O155" s="315"/>
      <c r="P155" s="315"/>
      <c r="Q155" s="315"/>
      <c r="R155" s="298"/>
      <c r="S155" s="224"/>
      <c r="T155" s="224"/>
      <c r="U155" s="224"/>
      <c r="V155" s="227"/>
      <c r="W155" s="220" t="s">
        <v>569</v>
      </c>
      <c r="X155" s="220"/>
      <c r="Y155" s="220"/>
      <c r="Z155" s="220"/>
      <c r="AA155" s="220"/>
      <c r="AB155" s="220"/>
      <c r="AC155" s="221"/>
      <c r="AD155" s="222"/>
      <c r="AE155" s="222"/>
      <c r="AF155" s="220" t="s">
        <v>570</v>
      </c>
      <c r="AG155" s="190"/>
    </row>
    <row r="156" spans="4:33" s="250" customFormat="1" ht="15" customHeight="1" x14ac:dyDescent="0.2">
      <c r="D156" s="298"/>
      <c r="E156" s="298"/>
      <c r="F156" s="312"/>
      <c r="G156" s="298"/>
      <c r="H156" s="313"/>
      <c r="I156" s="313"/>
      <c r="J156" s="314"/>
      <c r="K156" s="298"/>
      <c r="L156" s="315"/>
      <c r="M156" s="316"/>
      <c r="N156" s="313"/>
      <c r="O156" s="315"/>
      <c r="P156" s="315"/>
      <c r="Q156" s="315"/>
      <c r="R156" s="298"/>
      <c r="S156" s="224"/>
      <c r="T156" s="224"/>
      <c r="U156" s="224"/>
      <c r="V156" s="227"/>
      <c r="W156" s="220" t="s">
        <v>571</v>
      </c>
      <c r="X156" s="220"/>
      <c r="Y156" s="220"/>
      <c r="Z156" s="220"/>
      <c r="AA156" s="220"/>
      <c r="AB156" s="220"/>
      <c r="AC156" s="221"/>
      <c r="AD156" s="222"/>
      <c r="AE156" s="222"/>
      <c r="AF156" s="220" t="s">
        <v>572</v>
      </c>
      <c r="AG156" s="190"/>
    </row>
    <row r="157" spans="4:33" s="250" customFormat="1" ht="15" customHeight="1" x14ac:dyDescent="0.25">
      <c r="D157" s="298"/>
      <c r="E157" s="298"/>
      <c r="F157" s="312"/>
      <c r="G157" s="298"/>
      <c r="H157" s="313"/>
      <c r="I157" s="313"/>
      <c r="J157" s="314"/>
      <c r="K157" s="298"/>
      <c r="L157" s="315"/>
      <c r="M157" s="316"/>
      <c r="N157" s="313"/>
      <c r="O157" s="315"/>
      <c r="P157" s="315"/>
      <c r="Q157" s="315"/>
      <c r="R157" s="298"/>
      <c r="S157" s="315"/>
      <c r="T157" s="315"/>
      <c r="U157" s="298"/>
      <c r="V157" s="315"/>
      <c r="W157" s="315"/>
      <c r="X157" s="298"/>
      <c r="Y157" s="298"/>
      <c r="Z157" s="298"/>
      <c r="AA157" s="298"/>
      <c r="AB157" s="317"/>
      <c r="AC157" s="298"/>
      <c r="AD157" s="298"/>
      <c r="AE157" s="318"/>
      <c r="AF157" s="315"/>
      <c r="AG157" s="315"/>
    </row>
    <row r="158" spans="4:33" s="250" customFormat="1" ht="15" customHeight="1" x14ac:dyDescent="0.25">
      <c r="D158" s="298"/>
      <c r="E158" s="298"/>
      <c r="F158" s="312"/>
      <c r="G158" s="298"/>
      <c r="H158" s="313"/>
      <c r="I158" s="313"/>
      <c r="J158" s="314"/>
      <c r="K158" s="298"/>
      <c r="L158" s="315"/>
      <c r="M158" s="316"/>
      <c r="N158" s="313"/>
      <c r="O158" s="315"/>
      <c r="P158" s="315"/>
      <c r="Q158" s="315"/>
      <c r="R158" s="298"/>
      <c r="S158" s="315"/>
      <c r="T158" s="315"/>
      <c r="U158" s="298"/>
      <c r="V158" s="315"/>
      <c r="W158" s="315"/>
      <c r="X158" s="298"/>
      <c r="Y158" s="298"/>
      <c r="Z158" s="298"/>
      <c r="AA158" s="298"/>
      <c r="AB158" s="317"/>
      <c r="AC158" s="298"/>
      <c r="AD158" s="298"/>
      <c r="AE158" s="318"/>
      <c r="AF158" s="315"/>
      <c r="AG158" s="315"/>
    </row>
    <row r="159" spans="4:33" s="250" customFormat="1" ht="15" customHeight="1" x14ac:dyDescent="0.25">
      <c r="D159" s="298"/>
      <c r="E159" s="298"/>
      <c r="F159" s="312"/>
      <c r="G159" s="298"/>
      <c r="H159" s="313"/>
      <c r="I159" s="313"/>
      <c r="J159" s="314"/>
      <c r="K159" s="298"/>
      <c r="L159" s="315"/>
      <c r="M159" s="316"/>
      <c r="N159" s="313"/>
      <c r="O159" s="315"/>
      <c r="P159" s="315"/>
      <c r="Q159" s="315"/>
      <c r="R159" s="298"/>
      <c r="S159" s="315"/>
      <c r="T159" s="315"/>
      <c r="U159" s="298"/>
      <c r="V159" s="315"/>
      <c r="W159" s="315"/>
      <c r="X159" s="298"/>
      <c r="Y159" s="298"/>
      <c r="Z159" s="298"/>
      <c r="AA159" s="298"/>
      <c r="AB159" s="317"/>
      <c r="AC159" s="298"/>
      <c r="AD159" s="298"/>
      <c r="AE159" s="318"/>
      <c r="AF159" s="315"/>
      <c r="AG159" s="315"/>
    </row>
    <row r="160" spans="4:33" s="250" customFormat="1" ht="15" customHeight="1" x14ac:dyDescent="0.25">
      <c r="D160" s="298"/>
      <c r="E160" s="298"/>
      <c r="F160" s="312"/>
      <c r="G160" s="298"/>
      <c r="H160" s="313"/>
      <c r="I160" s="313"/>
      <c r="J160" s="314"/>
      <c r="K160" s="298"/>
      <c r="L160" s="315"/>
      <c r="M160" s="316"/>
      <c r="N160" s="313"/>
      <c r="O160" s="315"/>
      <c r="P160" s="315"/>
      <c r="Q160" s="315"/>
      <c r="R160" s="298"/>
      <c r="S160" s="315"/>
      <c r="T160" s="315"/>
      <c r="U160" s="298"/>
      <c r="V160" s="315"/>
      <c r="W160" s="315"/>
      <c r="X160" s="298"/>
      <c r="Y160" s="298"/>
      <c r="Z160" s="298"/>
      <c r="AA160" s="298"/>
      <c r="AB160" s="317"/>
      <c r="AC160" s="298"/>
      <c r="AD160" s="298"/>
      <c r="AE160" s="318"/>
      <c r="AF160" s="315"/>
      <c r="AG160" s="315"/>
    </row>
    <row r="161" spans="4:33" s="250" customFormat="1" ht="15" customHeight="1" x14ac:dyDescent="0.25">
      <c r="D161" s="298"/>
      <c r="E161" s="298"/>
      <c r="F161" s="312"/>
      <c r="G161" s="298"/>
      <c r="H161" s="313"/>
      <c r="I161" s="313"/>
      <c r="J161" s="314"/>
      <c r="K161" s="298"/>
      <c r="L161" s="315"/>
      <c r="M161" s="316"/>
      <c r="N161" s="313"/>
      <c r="O161" s="315"/>
      <c r="P161" s="315"/>
      <c r="Q161" s="315"/>
      <c r="R161" s="298"/>
      <c r="S161" s="315"/>
      <c r="T161" s="315"/>
      <c r="U161" s="298"/>
      <c r="V161" s="315"/>
      <c r="W161" s="315"/>
      <c r="X161" s="298"/>
      <c r="Y161" s="298"/>
      <c r="Z161" s="298"/>
      <c r="AA161" s="298"/>
      <c r="AB161" s="317"/>
      <c r="AC161" s="298"/>
      <c r="AD161" s="298"/>
      <c r="AE161" s="318"/>
      <c r="AF161" s="315"/>
      <c r="AG161" s="315"/>
    </row>
    <row r="162" spans="4:33" s="250" customFormat="1" ht="15" customHeight="1" x14ac:dyDescent="0.25">
      <c r="D162" s="298"/>
      <c r="E162" s="298"/>
      <c r="F162" s="312"/>
      <c r="G162" s="298"/>
      <c r="H162" s="313"/>
      <c r="I162" s="313"/>
      <c r="J162" s="314"/>
      <c r="K162" s="298"/>
      <c r="L162" s="315"/>
      <c r="M162" s="316"/>
      <c r="N162" s="313"/>
      <c r="O162" s="315"/>
      <c r="P162" s="315"/>
      <c r="Q162" s="315"/>
      <c r="R162" s="298"/>
      <c r="S162" s="315"/>
      <c r="T162" s="315"/>
      <c r="U162" s="298"/>
      <c r="V162" s="315"/>
      <c r="W162" s="315"/>
      <c r="X162" s="298"/>
      <c r="Y162" s="298"/>
      <c r="Z162" s="298"/>
      <c r="AA162" s="298"/>
      <c r="AB162" s="317"/>
      <c r="AC162" s="298"/>
      <c r="AD162" s="298"/>
      <c r="AE162" s="318"/>
      <c r="AF162" s="315"/>
      <c r="AG162" s="315"/>
    </row>
    <row r="163" spans="4:33" s="250" customFormat="1" ht="15" customHeight="1" x14ac:dyDescent="0.25">
      <c r="D163" s="298"/>
      <c r="E163" s="298"/>
      <c r="F163" s="312"/>
      <c r="G163" s="298"/>
      <c r="H163" s="313"/>
      <c r="I163" s="313"/>
      <c r="J163" s="314"/>
      <c r="K163" s="298"/>
      <c r="L163" s="315"/>
      <c r="M163" s="316"/>
      <c r="N163" s="313"/>
      <c r="O163" s="315"/>
      <c r="P163" s="315"/>
      <c r="Q163" s="315"/>
      <c r="R163" s="298"/>
      <c r="S163" s="315"/>
      <c r="T163" s="315"/>
      <c r="U163" s="298"/>
      <c r="V163" s="315"/>
      <c r="W163" s="315"/>
      <c r="X163" s="298"/>
      <c r="Y163" s="298"/>
      <c r="Z163" s="298"/>
      <c r="AA163" s="298"/>
      <c r="AB163" s="317"/>
      <c r="AC163" s="298"/>
      <c r="AD163" s="298"/>
      <c r="AE163" s="318"/>
      <c r="AF163" s="315"/>
      <c r="AG163" s="315"/>
    </row>
    <row r="164" spans="4:33" s="250" customFormat="1" ht="15" customHeight="1" x14ac:dyDescent="0.25">
      <c r="D164" s="298"/>
      <c r="E164" s="298"/>
      <c r="F164" s="312"/>
      <c r="G164" s="298"/>
      <c r="H164" s="313"/>
      <c r="I164" s="313"/>
      <c r="J164" s="314"/>
      <c r="K164" s="298"/>
      <c r="L164" s="315"/>
      <c r="M164" s="316"/>
      <c r="N164" s="313"/>
      <c r="O164" s="315"/>
      <c r="P164" s="315"/>
      <c r="Q164" s="315"/>
      <c r="R164" s="298"/>
      <c r="S164" s="315"/>
      <c r="T164" s="315"/>
      <c r="U164" s="298"/>
      <c r="V164" s="315"/>
      <c r="W164" s="315"/>
      <c r="X164" s="298"/>
      <c r="Y164" s="298"/>
      <c r="Z164" s="298"/>
      <c r="AA164" s="298"/>
      <c r="AB164" s="317"/>
      <c r="AC164" s="298"/>
      <c r="AD164" s="298"/>
      <c r="AE164" s="318"/>
      <c r="AF164" s="315"/>
      <c r="AG164" s="315"/>
    </row>
    <row r="165" spans="4:33" s="250" customFormat="1" ht="15" customHeight="1" x14ac:dyDescent="0.25">
      <c r="D165" s="298"/>
      <c r="E165" s="298"/>
      <c r="F165" s="312"/>
      <c r="G165" s="298"/>
      <c r="H165" s="313"/>
      <c r="I165" s="313"/>
      <c r="J165" s="314"/>
      <c r="K165" s="298"/>
      <c r="L165" s="315"/>
      <c r="M165" s="316"/>
      <c r="N165" s="313"/>
      <c r="O165" s="315"/>
      <c r="P165" s="315"/>
      <c r="Q165" s="315"/>
      <c r="R165" s="298"/>
      <c r="S165" s="315"/>
      <c r="T165" s="315"/>
      <c r="U165" s="298"/>
      <c r="V165" s="315"/>
      <c r="W165" s="315"/>
      <c r="X165" s="298"/>
      <c r="Y165" s="298"/>
      <c r="Z165" s="298"/>
      <c r="AA165" s="298"/>
      <c r="AB165" s="317"/>
      <c r="AC165" s="298"/>
      <c r="AD165" s="298"/>
      <c r="AE165" s="318"/>
      <c r="AF165" s="315"/>
      <c r="AG165" s="315"/>
    </row>
    <row r="166" spans="4:33" s="250" customFormat="1" ht="15" customHeight="1" x14ac:dyDescent="0.25">
      <c r="D166" s="298"/>
      <c r="E166" s="298"/>
      <c r="F166" s="312"/>
      <c r="G166" s="298"/>
      <c r="H166" s="313"/>
      <c r="I166" s="313"/>
      <c r="J166" s="314"/>
      <c r="K166" s="298"/>
      <c r="L166" s="315"/>
      <c r="M166" s="316"/>
      <c r="N166" s="313"/>
      <c r="O166" s="315"/>
      <c r="P166" s="315"/>
      <c r="Q166" s="315"/>
      <c r="R166" s="298"/>
      <c r="S166" s="315"/>
      <c r="T166" s="315"/>
      <c r="U166" s="298"/>
      <c r="V166" s="315"/>
      <c r="W166" s="315"/>
      <c r="X166" s="298"/>
      <c r="Y166" s="298"/>
      <c r="Z166" s="298"/>
      <c r="AA166" s="298"/>
      <c r="AB166" s="317"/>
      <c r="AC166" s="298"/>
      <c r="AD166" s="298"/>
      <c r="AE166" s="318"/>
      <c r="AF166" s="315"/>
      <c r="AG166" s="315"/>
    </row>
    <row r="167" spans="4:33" s="250" customFormat="1" ht="15" customHeight="1" x14ac:dyDescent="0.25">
      <c r="D167" s="298"/>
      <c r="E167" s="298"/>
      <c r="F167" s="312"/>
      <c r="G167" s="298"/>
      <c r="H167" s="313"/>
      <c r="I167" s="313"/>
      <c r="J167" s="314"/>
      <c r="K167" s="298"/>
      <c r="L167" s="315"/>
      <c r="M167" s="316"/>
      <c r="N167" s="313"/>
      <c r="O167" s="315"/>
      <c r="P167" s="315"/>
      <c r="Q167" s="315"/>
      <c r="R167" s="298"/>
      <c r="S167" s="315"/>
      <c r="T167" s="315"/>
      <c r="U167" s="298"/>
      <c r="V167" s="315"/>
      <c r="W167" s="315"/>
      <c r="X167" s="298"/>
      <c r="Y167" s="298"/>
      <c r="Z167" s="298"/>
      <c r="AA167" s="298"/>
      <c r="AB167" s="317"/>
      <c r="AC167" s="298"/>
      <c r="AD167" s="298"/>
      <c r="AE167" s="318"/>
      <c r="AF167" s="315"/>
      <c r="AG167" s="315"/>
    </row>
    <row r="168" spans="4:33" s="250" customFormat="1" ht="15" customHeight="1" x14ac:dyDescent="0.25">
      <c r="D168" s="298"/>
      <c r="E168" s="298"/>
      <c r="F168" s="312"/>
      <c r="G168" s="298"/>
      <c r="H168" s="313"/>
      <c r="I168" s="313"/>
      <c r="J168" s="314"/>
      <c r="K168" s="298"/>
      <c r="L168" s="315"/>
      <c r="M168" s="316"/>
      <c r="N168" s="313"/>
      <c r="O168" s="315"/>
      <c r="P168" s="315"/>
      <c r="Q168" s="315"/>
      <c r="R168" s="298"/>
      <c r="S168" s="315"/>
      <c r="T168" s="315"/>
      <c r="U168" s="298"/>
      <c r="V168" s="315"/>
      <c r="W168" s="315"/>
      <c r="X168" s="298"/>
      <c r="Y168" s="298"/>
      <c r="Z168" s="298"/>
      <c r="AA168" s="298"/>
      <c r="AB168" s="317"/>
      <c r="AC168" s="298"/>
      <c r="AD168" s="298"/>
      <c r="AE168" s="318"/>
      <c r="AF168" s="315"/>
      <c r="AG168" s="315"/>
    </row>
    <row r="169" spans="4:33" s="250" customFormat="1" ht="15" customHeight="1" x14ac:dyDescent="0.25">
      <c r="D169" s="298"/>
      <c r="E169" s="298"/>
      <c r="F169" s="312"/>
      <c r="G169" s="298"/>
      <c r="H169" s="313"/>
      <c r="I169" s="313"/>
      <c r="J169" s="314"/>
      <c r="K169" s="298"/>
      <c r="L169" s="315"/>
      <c r="M169" s="316"/>
      <c r="N169" s="313"/>
      <c r="O169" s="315"/>
      <c r="P169" s="315"/>
      <c r="Q169" s="315"/>
      <c r="R169" s="298"/>
      <c r="S169" s="315"/>
      <c r="T169" s="315"/>
      <c r="U169" s="298"/>
      <c r="V169" s="315"/>
      <c r="W169" s="315"/>
      <c r="X169" s="298"/>
      <c r="Y169" s="298"/>
      <c r="Z169" s="298"/>
      <c r="AA169" s="298"/>
      <c r="AB169" s="317"/>
      <c r="AC169" s="298"/>
      <c r="AD169" s="298"/>
      <c r="AE169" s="318"/>
      <c r="AF169" s="315"/>
      <c r="AG169" s="315"/>
    </row>
    <row r="170" spans="4:33" s="250" customFormat="1" ht="15" customHeight="1" x14ac:dyDescent="0.25">
      <c r="D170" s="298"/>
      <c r="E170" s="298"/>
      <c r="F170" s="312"/>
      <c r="G170" s="298"/>
      <c r="H170" s="313"/>
      <c r="I170" s="313"/>
      <c r="J170" s="314"/>
      <c r="K170" s="298"/>
      <c r="L170" s="315"/>
      <c r="M170" s="316"/>
      <c r="N170" s="313"/>
      <c r="O170" s="315"/>
      <c r="P170" s="315"/>
      <c r="Q170" s="315"/>
      <c r="R170" s="298"/>
      <c r="S170" s="315"/>
      <c r="T170" s="315"/>
      <c r="U170" s="298"/>
      <c r="V170" s="315"/>
      <c r="W170" s="315"/>
      <c r="X170" s="298"/>
      <c r="Y170" s="298"/>
      <c r="Z170" s="298"/>
      <c r="AA170" s="298"/>
      <c r="AB170" s="317"/>
      <c r="AC170" s="298"/>
      <c r="AD170" s="298"/>
      <c r="AE170" s="318"/>
      <c r="AF170" s="315"/>
      <c r="AG170" s="315"/>
    </row>
    <row r="171" spans="4:33" s="250" customFormat="1" ht="15" customHeight="1" x14ac:dyDescent="0.25">
      <c r="D171" s="298"/>
      <c r="E171" s="298"/>
      <c r="F171" s="312"/>
      <c r="G171" s="298"/>
      <c r="H171" s="313"/>
      <c r="I171" s="313"/>
      <c r="J171" s="314"/>
      <c r="K171" s="298"/>
      <c r="L171" s="315"/>
      <c r="M171" s="316"/>
      <c r="N171" s="313"/>
      <c r="O171" s="315"/>
      <c r="P171" s="315"/>
      <c r="Q171" s="315"/>
      <c r="R171" s="298"/>
      <c r="S171" s="315"/>
      <c r="T171" s="315"/>
      <c r="U171" s="298"/>
      <c r="V171" s="315"/>
      <c r="W171" s="315"/>
      <c r="X171" s="298"/>
      <c r="Y171" s="298"/>
      <c r="Z171" s="298"/>
      <c r="AA171" s="298"/>
      <c r="AB171" s="317"/>
      <c r="AC171" s="298"/>
      <c r="AD171" s="298"/>
      <c r="AE171" s="318"/>
      <c r="AF171" s="315"/>
      <c r="AG171" s="315"/>
    </row>
    <row r="172" spans="4:33" s="250" customFormat="1" ht="15" customHeight="1" x14ac:dyDescent="0.25">
      <c r="D172" s="298"/>
      <c r="E172" s="298"/>
      <c r="F172" s="312"/>
      <c r="G172" s="298"/>
      <c r="H172" s="313"/>
      <c r="I172" s="313"/>
      <c r="J172" s="314"/>
      <c r="K172" s="298"/>
      <c r="L172" s="315"/>
      <c r="M172" s="316"/>
      <c r="N172" s="313"/>
      <c r="O172" s="315"/>
      <c r="P172" s="315"/>
      <c r="Q172" s="315"/>
      <c r="R172" s="298"/>
      <c r="S172" s="315"/>
      <c r="T172" s="315"/>
      <c r="U172" s="298"/>
      <c r="V172" s="315"/>
      <c r="W172" s="315"/>
      <c r="X172" s="298"/>
      <c r="Y172" s="298"/>
      <c r="Z172" s="298"/>
      <c r="AA172" s="298"/>
      <c r="AB172" s="317"/>
      <c r="AC172" s="298"/>
      <c r="AD172" s="298"/>
      <c r="AE172" s="318"/>
      <c r="AF172" s="315"/>
      <c r="AG172" s="315"/>
    </row>
    <row r="173" spans="4:33" s="250" customFormat="1" ht="15" customHeight="1" x14ac:dyDescent="0.25">
      <c r="D173" s="298"/>
      <c r="E173" s="298"/>
      <c r="F173" s="312"/>
      <c r="G173" s="298"/>
      <c r="H173" s="313"/>
      <c r="I173" s="313"/>
      <c r="J173" s="314"/>
      <c r="K173" s="298"/>
      <c r="L173" s="315"/>
      <c r="M173" s="316"/>
      <c r="N173" s="313"/>
      <c r="O173" s="315"/>
      <c r="P173" s="315"/>
      <c r="Q173" s="315"/>
      <c r="R173" s="298"/>
      <c r="S173" s="315"/>
      <c r="T173" s="315"/>
      <c r="U173" s="298"/>
      <c r="V173" s="315"/>
      <c r="W173" s="315"/>
      <c r="X173" s="298"/>
      <c r="Y173" s="298"/>
      <c r="Z173" s="298"/>
      <c r="AA173" s="298"/>
      <c r="AB173" s="317"/>
      <c r="AC173" s="298"/>
      <c r="AD173" s="298"/>
      <c r="AE173" s="318"/>
      <c r="AF173" s="315"/>
      <c r="AG173" s="315"/>
    </row>
    <row r="174" spans="4:33" s="250" customFormat="1" ht="15" customHeight="1" x14ac:dyDescent="0.25">
      <c r="D174" s="298"/>
      <c r="E174" s="298"/>
      <c r="F174" s="312"/>
      <c r="G174" s="298"/>
      <c r="H174" s="313"/>
      <c r="I174" s="313"/>
      <c r="J174" s="314"/>
      <c r="K174" s="298"/>
      <c r="L174" s="315"/>
      <c r="M174" s="316"/>
      <c r="N174" s="313"/>
      <c r="O174" s="315"/>
      <c r="P174" s="315"/>
      <c r="Q174" s="315"/>
      <c r="R174" s="298"/>
      <c r="S174" s="315"/>
      <c r="T174" s="315"/>
      <c r="U174" s="298"/>
      <c r="V174" s="315"/>
      <c r="W174" s="315"/>
      <c r="X174" s="298"/>
      <c r="Y174" s="298"/>
      <c r="Z174" s="298"/>
      <c r="AA174" s="298"/>
      <c r="AB174" s="317"/>
      <c r="AC174" s="298"/>
      <c r="AD174" s="298"/>
      <c r="AE174" s="318"/>
      <c r="AF174" s="315"/>
      <c r="AG174" s="315"/>
    </row>
    <row r="175" spans="4:33" s="250" customFormat="1" ht="15" customHeight="1" x14ac:dyDescent="0.25">
      <c r="D175" s="298"/>
      <c r="E175" s="298"/>
      <c r="F175" s="312"/>
      <c r="G175" s="298"/>
      <c r="H175" s="313"/>
      <c r="I175" s="313"/>
      <c r="J175" s="314"/>
      <c r="K175" s="298"/>
      <c r="L175" s="315"/>
      <c r="M175" s="316"/>
      <c r="N175" s="313"/>
      <c r="O175" s="315"/>
      <c r="P175" s="315"/>
      <c r="Q175" s="315"/>
      <c r="R175" s="298"/>
      <c r="S175" s="315"/>
      <c r="T175" s="315"/>
      <c r="U175" s="298"/>
      <c r="V175" s="315"/>
      <c r="W175" s="315"/>
      <c r="X175" s="298"/>
      <c r="Y175" s="298"/>
      <c r="Z175" s="298"/>
      <c r="AA175" s="298"/>
      <c r="AB175" s="317"/>
      <c r="AC175" s="298"/>
      <c r="AD175" s="298"/>
      <c r="AE175" s="318"/>
      <c r="AF175" s="315"/>
      <c r="AG175" s="315"/>
    </row>
    <row r="176" spans="4:33" s="250" customFormat="1" ht="15" customHeight="1" x14ac:dyDescent="0.25">
      <c r="D176" s="298"/>
      <c r="E176" s="298"/>
      <c r="F176" s="312"/>
      <c r="G176" s="298"/>
      <c r="H176" s="313"/>
      <c r="I176" s="313"/>
      <c r="J176" s="314"/>
      <c r="K176" s="298"/>
      <c r="L176" s="315"/>
      <c r="M176" s="316"/>
      <c r="N176" s="313"/>
      <c r="O176" s="315"/>
      <c r="P176" s="315"/>
      <c r="Q176" s="315"/>
      <c r="R176" s="298"/>
      <c r="S176" s="315"/>
      <c r="T176" s="315"/>
      <c r="U176" s="298"/>
      <c r="V176" s="315"/>
      <c r="W176" s="315"/>
      <c r="X176" s="298"/>
      <c r="Y176" s="298"/>
      <c r="Z176" s="298"/>
      <c r="AA176" s="298"/>
      <c r="AB176" s="317"/>
      <c r="AC176" s="298"/>
      <c r="AD176" s="298"/>
      <c r="AE176" s="318"/>
      <c r="AF176" s="315"/>
      <c r="AG176" s="315"/>
    </row>
    <row r="177" spans="4:33" s="250" customFormat="1" ht="15" customHeight="1" x14ac:dyDescent="0.25">
      <c r="D177" s="298"/>
      <c r="E177" s="298"/>
      <c r="F177" s="312"/>
      <c r="G177" s="298"/>
      <c r="H177" s="313"/>
      <c r="I177" s="313"/>
      <c r="J177" s="314"/>
      <c r="K177" s="298"/>
      <c r="L177" s="315"/>
      <c r="M177" s="316"/>
      <c r="N177" s="313"/>
      <c r="O177" s="315"/>
      <c r="P177" s="315"/>
      <c r="Q177" s="315"/>
      <c r="R177" s="298"/>
      <c r="S177" s="315"/>
      <c r="T177" s="315"/>
      <c r="U177" s="298"/>
      <c r="V177" s="315"/>
      <c r="W177" s="315"/>
      <c r="X177" s="298"/>
      <c r="Y177" s="298"/>
      <c r="Z177" s="298"/>
      <c r="AA177" s="298"/>
      <c r="AB177" s="317"/>
      <c r="AC177" s="298"/>
      <c r="AD177" s="298"/>
      <c r="AE177" s="318"/>
      <c r="AF177" s="315"/>
      <c r="AG177" s="315"/>
    </row>
    <row r="178" spans="4:33" s="250" customFormat="1" ht="15" customHeight="1" x14ac:dyDescent="0.25">
      <c r="D178" s="298"/>
      <c r="E178" s="298"/>
      <c r="F178" s="312"/>
      <c r="G178" s="298"/>
      <c r="H178" s="313"/>
      <c r="I178" s="313"/>
      <c r="J178" s="314"/>
      <c r="K178" s="298"/>
      <c r="L178" s="315"/>
      <c r="M178" s="316"/>
      <c r="N178" s="313"/>
      <c r="O178" s="315"/>
      <c r="P178" s="315"/>
      <c r="Q178" s="315"/>
      <c r="R178" s="298"/>
      <c r="S178" s="315"/>
      <c r="T178" s="315"/>
      <c r="U178" s="298"/>
      <c r="V178" s="315"/>
      <c r="W178" s="315"/>
      <c r="X178" s="298"/>
      <c r="Y178" s="298"/>
      <c r="Z178" s="298"/>
      <c r="AA178" s="298"/>
      <c r="AB178" s="317"/>
      <c r="AC178" s="298"/>
      <c r="AD178" s="298"/>
      <c r="AE178" s="318"/>
      <c r="AF178" s="315"/>
      <c r="AG178" s="315"/>
    </row>
    <row r="179" spans="4:33" s="250" customFormat="1" ht="15" customHeight="1" x14ac:dyDescent="0.25">
      <c r="D179" s="298"/>
      <c r="E179" s="298"/>
      <c r="F179" s="312"/>
      <c r="G179" s="298"/>
      <c r="H179" s="313"/>
      <c r="I179" s="313"/>
      <c r="J179" s="314"/>
      <c r="K179" s="298"/>
      <c r="L179" s="315"/>
      <c r="M179" s="316"/>
      <c r="N179" s="313"/>
      <c r="O179" s="315"/>
      <c r="P179" s="315"/>
      <c r="Q179" s="315"/>
      <c r="R179" s="298"/>
      <c r="S179" s="315"/>
      <c r="T179" s="315"/>
      <c r="U179" s="298"/>
      <c r="V179" s="315"/>
      <c r="W179" s="315"/>
      <c r="X179" s="298"/>
      <c r="Y179" s="298"/>
      <c r="Z179" s="298"/>
      <c r="AA179" s="298"/>
      <c r="AB179" s="317"/>
      <c r="AC179" s="298"/>
      <c r="AD179" s="298"/>
      <c r="AE179" s="318"/>
      <c r="AF179" s="315"/>
      <c r="AG179" s="315"/>
    </row>
    <row r="180" spans="4:33" s="250" customFormat="1" ht="15" customHeight="1" x14ac:dyDescent="0.25">
      <c r="D180" s="298"/>
      <c r="E180" s="298"/>
      <c r="F180" s="312"/>
      <c r="G180" s="298"/>
      <c r="H180" s="313"/>
      <c r="I180" s="313"/>
      <c r="J180" s="314"/>
      <c r="K180" s="298"/>
      <c r="L180" s="315"/>
      <c r="M180" s="316"/>
      <c r="N180" s="313"/>
      <c r="O180" s="315"/>
      <c r="P180" s="315"/>
      <c r="Q180" s="315"/>
      <c r="R180" s="298"/>
      <c r="S180" s="315"/>
      <c r="T180" s="315"/>
      <c r="U180" s="298"/>
      <c r="V180" s="315"/>
      <c r="W180" s="315"/>
      <c r="X180" s="298"/>
      <c r="Y180" s="298"/>
      <c r="Z180" s="298"/>
      <c r="AA180" s="298"/>
      <c r="AB180" s="317"/>
      <c r="AC180" s="298"/>
      <c r="AD180" s="298"/>
      <c r="AE180" s="318"/>
      <c r="AF180" s="315"/>
      <c r="AG180" s="315"/>
    </row>
    <row r="181" spans="4:33" s="250" customFormat="1" ht="15" customHeight="1" x14ac:dyDescent="0.25">
      <c r="D181" s="298"/>
      <c r="E181" s="298"/>
      <c r="F181" s="312"/>
      <c r="G181" s="298"/>
      <c r="H181" s="313"/>
      <c r="I181" s="313"/>
      <c r="J181" s="314"/>
      <c r="K181" s="298"/>
      <c r="L181" s="315"/>
      <c r="M181" s="316"/>
      <c r="N181" s="313"/>
      <c r="O181" s="315"/>
      <c r="P181" s="315"/>
      <c r="Q181" s="315"/>
      <c r="R181" s="298"/>
      <c r="S181" s="315"/>
      <c r="T181" s="315"/>
      <c r="U181" s="298"/>
      <c r="V181" s="315"/>
      <c r="W181" s="315"/>
      <c r="X181" s="298"/>
      <c r="Y181" s="298"/>
      <c r="Z181" s="298"/>
      <c r="AA181" s="298"/>
      <c r="AB181" s="317"/>
      <c r="AC181" s="298"/>
      <c r="AD181" s="298"/>
      <c r="AE181" s="318"/>
      <c r="AF181" s="315"/>
      <c r="AG181" s="315"/>
    </row>
    <row r="182" spans="4:33" s="250" customFormat="1" ht="15" customHeight="1" x14ac:dyDescent="0.25">
      <c r="D182" s="298"/>
      <c r="E182" s="298"/>
      <c r="F182" s="312"/>
      <c r="G182" s="298"/>
      <c r="H182" s="313"/>
      <c r="I182" s="313"/>
      <c r="J182" s="314"/>
      <c r="K182" s="298"/>
      <c r="L182" s="315"/>
      <c r="M182" s="316"/>
      <c r="N182" s="313"/>
      <c r="O182" s="315"/>
      <c r="P182" s="315"/>
      <c r="Q182" s="315"/>
      <c r="R182" s="298"/>
      <c r="S182" s="315"/>
      <c r="T182" s="315"/>
      <c r="U182" s="298"/>
      <c r="V182" s="315"/>
      <c r="W182" s="315"/>
      <c r="X182" s="298"/>
      <c r="Y182" s="298"/>
      <c r="Z182" s="298"/>
      <c r="AA182" s="298"/>
      <c r="AB182" s="317"/>
      <c r="AC182" s="298"/>
      <c r="AD182" s="298"/>
      <c r="AE182" s="318"/>
      <c r="AF182" s="315"/>
      <c r="AG182" s="315"/>
    </row>
    <row r="183" spans="4:33" s="250" customFormat="1" ht="15" customHeight="1" x14ac:dyDescent="0.25">
      <c r="D183" s="298"/>
      <c r="E183" s="298"/>
      <c r="F183" s="312"/>
      <c r="G183" s="298"/>
      <c r="H183" s="313"/>
      <c r="I183" s="313"/>
      <c r="J183" s="314"/>
      <c r="K183" s="298"/>
      <c r="L183" s="315"/>
      <c r="M183" s="316"/>
      <c r="N183" s="313"/>
      <c r="O183" s="315"/>
      <c r="P183" s="315"/>
      <c r="Q183" s="315"/>
      <c r="R183" s="298"/>
      <c r="S183" s="315"/>
      <c r="T183" s="315"/>
      <c r="U183" s="298"/>
      <c r="V183" s="315"/>
      <c r="W183" s="315"/>
      <c r="X183" s="298"/>
      <c r="Y183" s="298"/>
      <c r="Z183" s="298"/>
      <c r="AA183" s="298"/>
      <c r="AB183" s="317"/>
      <c r="AC183" s="298"/>
      <c r="AD183" s="298"/>
      <c r="AE183" s="318"/>
      <c r="AF183" s="315"/>
      <c r="AG183" s="315"/>
    </row>
    <row r="184" spans="4:33" s="250" customFormat="1" ht="15" customHeight="1" x14ac:dyDescent="0.25">
      <c r="D184" s="298"/>
      <c r="E184" s="298"/>
      <c r="F184" s="312"/>
      <c r="G184" s="298"/>
      <c r="H184" s="313"/>
      <c r="I184" s="313"/>
      <c r="J184" s="314"/>
      <c r="K184" s="298"/>
      <c r="L184" s="315"/>
      <c r="M184" s="316"/>
      <c r="N184" s="313"/>
      <c r="O184" s="315"/>
      <c r="P184" s="315"/>
      <c r="Q184" s="315"/>
      <c r="R184" s="298"/>
      <c r="S184" s="315"/>
      <c r="T184" s="315"/>
      <c r="U184" s="298"/>
      <c r="V184" s="315"/>
      <c r="W184" s="315"/>
      <c r="X184" s="298"/>
      <c r="Y184" s="298"/>
      <c r="Z184" s="298"/>
      <c r="AA184" s="298"/>
      <c r="AB184" s="317"/>
      <c r="AC184" s="298"/>
      <c r="AD184" s="298"/>
      <c r="AE184" s="318"/>
      <c r="AF184" s="315"/>
      <c r="AG184" s="315"/>
    </row>
    <row r="185" spans="4:33" s="250" customFormat="1" ht="15" customHeight="1" x14ac:dyDescent="0.25">
      <c r="D185" s="298"/>
      <c r="E185" s="298"/>
      <c r="F185" s="312"/>
      <c r="G185" s="298"/>
      <c r="H185" s="313"/>
      <c r="I185" s="313"/>
      <c r="J185" s="314"/>
      <c r="K185" s="298"/>
      <c r="L185" s="315"/>
      <c r="M185" s="316"/>
      <c r="N185" s="313"/>
      <c r="O185" s="315"/>
      <c r="P185" s="315"/>
      <c r="Q185" s="315"/>
      <c r="R185" s="298"/>
      <c r="S185" s="315"/>
      <c r="T185" s="315"/>
      <c r="U185" s="298"/>
      <c r="V185" s="315"/>
      <c r="W185" s="315"/>
      <c r="X185" s="298"/>
      <c r="Y185" s="298"/>
      <c r="Z185" s="298"/>
      <c r="AA185" s="298"/>
      <c r="AB185" s="317"/>
      <c r="AC185" s="298"/>
      <c r="AD185" s="298"/>
      <c r="AE185" s="318"/>
      <c r="AF185" s="315"/>
      <c r="AG185" s="315"/>
    </row>
    <row r="186" spans="4:33" s="250" customFormat="1" ht="15" customHeight="1" x14ac:dyDescent="0.25">
      <c r="D186" s="298"/>
      <c r="E186" s="298"/>
      <c r="F186" s="312"/>
      <c r="G186" s="298"/>
      <c r="H186" s="313"/>
      <c r="I186" s="313"/>
      <c r="J186" s="314"/>
      <c r="K186" s="298"/>
      <c r="L186" s="315"/>
      <c r="M186" s="316"/>
      <c r="N186" s="313"/>
      <c r="O186" s="315"/>
      <c r="P186" s="315"/>
      <c r="Q186" s="315"/>
      <c r="R186" s="298"/>
      <c r="S186" s="315"/>
      <c r="T186" s="315"/>
      <c r="U186" s="298"/>
      <c r="V186" s="315"/>
      <c r="W186" s="315"/>
      <c r="X186" s="298"/>
      <c r="Y186" s="298"/>
      <c r="Z186" s="298"/>
      <c r="AA186" s="298"/>
      <c r="AB186" s="317"/>
      <c r="AC186" s="298"/>
      <c r="AD186" s="298"/>
      <c r="AE186" s="318"/>
      <c r="AF186" s="315"/>
      <c r="AG186" s="315"/>
    </row>
    <row r="187" spans="4:33" s="250" customFormat="1" ht="15" customHeight="1" x14ac:dyDescent="0.25">
      <c r="D187" s="298"/>
      <c r="E187" s="298"/>
      <c r="F187" s="312"/>
      <c r="G187" s="298"/>
      <c r="H187" s="313"/>
      <c r="I187" s="313"/>
      <c r="J187" s="314"/>
      <c r="K187" s="298"/>
      <c r="L187" s="315"/>
      <c r="M187" s="316"/>
      <c r="N187" s="313"/>
      <c r="O187" s="315"/>
      <c r="P187" s="315"/>
      <c r="Q187" s="315"/>
      <c r="R187" s="298"/>
      <c r="S187" s="315"/>
      <c r="T187" s="315"/>
      <c r="U187" s="298"/>
      <c r="V187" s="315"/>
      <c r="W187" s="315"/>
      <c r="X187" s="298"/>
      <c r="Y187" s="298"/>
      <c r="Z187" s="298"/>
      <c r="AA187" s="298"/>
      <c r="AB187" s="317"/>
      <c r="AC187" s="298"/>
      <c r="AD187" s="298"/>
      <c r="AE187" s="318"/>
      <c r="AF187" s="315"/>
      <c r="AG187" s="315"/>
    </row>
    <row r="188" spans="4:33" s="250" customFormat="1" ht="15" customHeight="1" x14ac:dyDescent="0.25">
      <c r="D188" s="298"/>
      <c r="E188" s="298"/>
      <c r="F188" s="312"/>
      <c r="G188" s="298"/>
      <c r="H188" s="313"/>
      <c r="I188" s="313"/>
      <c r="J188" s="314"/>
      <c r="K188" s="298"/>
      <c r="L188" s="315"/>
      <c r="M188" s="316"/>
      <c r="N188" s="313"/>
      <c r="O188" s="315"/>
      <c r="P188" s="315"/>
      <c r="Q188" s="315"/>
      <c r="R188" s="298"/>
      <c r="S188" s="315"/>
      <c r="T188" s="315"/>
      <c r="U188" s="298"/>
      <c r="V188" s="315"/>
      <c r="W188" s="315"/>
      <c r="X188" s="298"/>
      <c r="Y188" s="298"/>
      <c r="Z188" s="298"/>
      <c r="AA188" s="298"/>
      <c r="AB188" s="317"/>
      <c r="AC188" s="298"/>
      <c r="AD188" s="298"/>
      <c r="AE188" s="318"/>
      <c r="AF188" s="315"/>
      <c r="AG188" s="315"/>
    </row>
    <row r="189" spans="4:33" s="250" customFormat="1" ht="15" customHeight="1" x14ac:dyDescent="0.25">
      <c r="D189" s="298"/>
      <c r="E189" s="298"/>
      <c r="F189" s="312"/>
      <c r="G189" s="298"/>
      <c r="H189" s="313"/>
      <c r="I189" s="313"/>
      <c r="J189" s="314"/>
      <c r="K189" s="298"/>
      <c r="L189" s="315"/>
      <c r="M189" s="316"/>
      <c r="N189" s="313"/>
      <c r="O189" s="315"/>
      <c r="P189" s="315"/>
      <c r="Q189" s="315"/>
      <c r="R189" s="298"/>
      <c r="S189" s="315"/>
      <c r="T189" s="315"/>
      <c r="U189" s="298"/>
      <c r="V189" s="315"/>
      <c r="W189" s="315"/>
      <c r="X189" s="298"/>
      <c r="Y189" s="298"/>
      <c r="Z189" s="298"/>
      <c r="AA189" s="298"/>
      <c r="AB189" s="317"/>
      <c r="AC189" s="298"/>
      <c r="AD189" s="298"/>
      <c r="AE189" s="318"/>
      <c r="AF189" s="315"/>
      <c r="AG189" s="315"/>
    </row>
    <row r="190" spans="4:33" s="250" customFormat="1" ht="15" customHeight="1" x14ac:dyDescent="0.25">
      <c r="D190" s="298"/>
      <c r="E190" s="298"/>
      <c r="F190" s="312"/>
      <c r="G190" s="298"/>
      <c r="H190" s="313"/>
      <c r="I190" s="313"/>
      <c r="J190" s="314"/>
      <c r="K190" s="298"/>
      <c r="L190" s="315"/>
      <c r="M190" s="316"/>
      <c r="N190" s="313"/>
      <c r="O190" s="315"/>
      <c r="P190" s="315"/>
      <c r="Q190" s="315"/>
      <c r="R190" s="298"/>
      <c r="S190" s="315"/>
      <c r="T190" s="315"/>
      <c r="U190" s="298"/>
      <c r="V190" s="315"/>
      <c r="W190" s="315"/>
      <c r="X190" s="298"/>
      <c r="Y190" s="298"/>
      <c r="Z190" s="298"/>
      <c r="AA190" s="298"/>
      <c r="AB190" s="317"/>
      <c r="AC190" s="298"/>
      <c r="AD190" s="298"/>
      <c r="AE190" s="318"/>
      <c r="AF190" s="315"/>
      <c r="AG190" s="315"/>
    </row>
    <row r="191" spans="4:33" s="250" customFormat="1" ht="15" customHeight="1" x14ac:dyDescent="0.25">
      <c r="D191" s="298"/>
      <c r="E191" s="298"/>
      <c r="F191" s="312"/>
      <c r="G191" s="298"/>
      <c r="H191" s="313"/>
      <c r="I191" s="313"/>
      <c r="J191" s="314"/>
      <c r="K191" s="298"/>
      <c r="L191" s="315"/>
      <c r="M191" s="316"/>
      <c r="N191" s="313"/>
      <c r="O191" s="315"/>
      <c r="P191" s="315"/>
      <c r="Q191" s="315"/>
      <c r="R191" s="298"/>
      <c r="S191" s="315"/>
      <c r="T191" s="315"/>
      <c r="U191" s="298"/>
      <c r="V191" s="315"/>
      <c r="W191" s="315"/>
      <c r="X191" s="298"/>
      <c r="Y191" s="298"/>
      <c r="Z191" s="298"/>
      <c r="AA191" s="298"/>
      <c r="AB191" s="317"/>
      <c r="AC191" s="298"/>
      <c r="AD191" s="298"/>
      <c r="AE191" s="318"/>
      <c r="AF191" s="315"/>
      <c r="AG191" s="315"/>
    </row>
    <row r="192" spans="4:33" s="250" customFormat="1" ht="15" customHeight="1" x14ac:dyDescent="0.25">
      <c r="D192" s="298"/>
      <c r="E192" s="298"/>
      <c r="F192" s="312"/>
      <c r="G192" s="298"/>
      <c r="H192" s="313"/>
      <c r="I192" s="313"/>
      <c r="J192" s="314"/>
      <c r="K192" s="298"/>
      <c r="L192" s="315"/>
      <c r="M192" s="316"/>
      <c r="N192" s="313"/>
      <c r="O192" s="315"/>
      <c r="P192" s="315"/>
      <c r="Q192" s="315"/>
      <c r="R192" s="298"/>
      <c r="S192" s="315"/>
      <c r="T192" s="315"/>
      <c r="U192" s="298"/>
      <c r="V192" s="315"/>
      <c r="W192" s="315"/>
      <c r="X192" s="298"/>
      <c r="Y192" s="298"/>
      <c r="Z192" s="298"/>
      <c r="AA192" s="298"/>
      <c r="AB192" s="317"/>
      <c r="AC192" s="298"/>
      <c r="AD192" s="298"/>
      <c r="AE192" s="318"/>
      <c r="AF192" s="315"/>
      <c r="AG192" s="315"/>
    </row>
    <row r="193" spans="4:33" s="250" customFormat="1" ht="15" customHeight="1" x14ac:dyDescent="0.25">
      <c r="D193" s="298"/>
      <c r="E193" s="298"/>
      <c r="F193" s="312"/>
      <c r="G193" s="298"/>
      <c r="H193" s="313"/>
      <c r="I193" s="313"/>
      <c r="J193" s="314"/>
      <c r="K193" s="298"/>
      <c r="L193" s="315"/>
      <c r="M193" s="316"/>
      <c r="N193" s="313"/>
      <c r="O193" s="315"/>
      <c r="P193" s="315"/>
      <c r="Q193" s="315"/>
      <c r="R193" s="298"/>
      <c r="S193" s="315"/>
      <c r="T193" s="315"/>
      <c r="U193" s="298"/>
      <c r="V193" s="315"/>
      <c r="W193" s="315"/>
      <c r="X193" s="298"/>
      <c r="Y193" s="298"/>
      <c r="Z193" s="298"/>
      <c r="AA193" s="298"/>
      <c r="AB193" s="317"/>
      <c r="AC193" s="298"/>
      <c r="AD193" s="298"/>
      <c r="AE193" s="318"/>
      <c r="AF193" s="315"/>
      <c r="AG193" s="315"/>
    </row>
    <row r="194" spans="4:33" s="250" customFormat="1" ht="15" customHeight="1" x14ac:dyDescent="0.25">
      <c r="D194" s="298"/>
      <c r="E194" s="298"/>
      <c r="F194" s="312"/>
      <c r="G194" s="298"/>
      <c r="H194" s="313"/>
      <c r="I194" s="313"/>
      <c r="J194" s="314"/>
      <c r="K194" s="298"/>
      <c r="L194" s="315"/>
      <c r="M194" s="316"/>
      <c r="N194" s="313"/>
      <c r="O194" s="315"/>
      <c r="P194" s="315"/>
      <c r="Q194" s="315"/>
      <c r="R194" s="298"/>
      <c r="S194" s="315"/>
      <c r="T194" s="315"/>
      <c r="U194" s="298"/>
      <c r="V194" s="315"/>
      <c r="W194" s="315"/>
      <c r="X194" s="298"/>
      <c r="Y194" s="298"/>
      <c r="Z194" s="298"/>
      <c r="AA194" s="298"/>
      <c r="AB194" s="317"/>
      <c r="AC194" s="298"/>
      <c r="AD194" s="298"/>
      <c r="AE194" s="318"/>
      <c r="AF194" s="315"/>
      <c r="AG194" s="315"/>
    </row>
    <row r="195" spans="4:33" s="250" customFormat="1" ht="15" customHeight="1" x14ac:dyDescent="0.25">
      <c r="D195" s="298"/>
      <c r="E195" s="298"/>
      <c r="F195" s="312"/>
      <c r="G195" s="298"/>
      <c r="H195" s="313"/>
      <c r="I195" s="313"/>
      <c r="J195" s="314"/>
      <c r="K195" s="298"/>
      <c r="L195" s="315"/>
      <c r="M195" s="316"/>
      <c r="N195" s="313"/>
      <c r="O195" s="315"/>
      <c r="P195" s="315"/>
      <c r="Q195" s="315"/>
      <c r="R195" s="298"/>
      <c r="S195" s="315"/>
      <c r="T195" s="315"/>
      <c r="U195" s="298"/>
      <c r="V195" s="315"/>
      <c r="W195" s="315"/>
      <c r="X195" s="298"/>
      <c r="Y195" s="298"/>
      <c r="Z195" s="298"/>
      <c r="AA195" s="298"/>
      <c r="AB195" s="317"/>
      <c r="AC195" s="298"/>
      <c r="AD195" s="298"/>
      <c r="AE195" s="318"/>
      <c r="AF195" s="315"/>
      <c r="AG195" s="315"/>
    </row>
    <row r="196" spans="4:33" s="250" customFormat="1" ht="15" customHeight="1" x14ac:dyDescent="0.25">
      <c r="D196" s="298"/>
      <c r="E196" s="298"/>
      <c r="F196" s="312"/>
      <c r="G196" s="298"/>
      <c r="H196" s="313"/>
      <c r="I196" s="313"/>
      <c r="J196" s="314"/>
      <c r="K196" s="298"/>
      <c r="L196" s="315"/>
      <c r="M196" s="316"/>
      <c r="N196" s="313"/>
      <c r="O196" s="315"/>
      <c r="P196" s="315"/>
      <c r="Q196" s="315"/>
      <c r="R196" s="298"/>
      <c r="S196" s="315"/>
      <c r="T196" s="315"/>
      <c r="U196" s="298"/>
      <c r="V196" s="315"/>
      <c r="W196" s="315"/>
      <c r="X196" s="298"/>
      <c r="Y196" s="298"/>
      <c r="Z196" s="298"/>
      <c r="AA196" s="298"/>
      <c r="AB196" s="317"/>
      <c r="AC196" s="298"/>
      <c r="AD196" s="298"/>
      <c r="AE196" s="318"/>
      <c r="AF196" s="315"/>
      <c r="AG196" s="315"/>
    </row>
    <row r="197" spans="4:33" s="250" customFormat="1" ht="15" customHeight="1" x14ac:dyDescent="0.25">
      <c r="D197" s="298"/>
      <c r="E197" s="298"/>
      <c r="F197" s="312"/>
      <c r="G197" s="298"/>
      <c r="H197" s="313"/>
      <c r="I197" s="313"/>
      <c r="J197" s="314"/>
      <c r="K197" s="298"/>
      <c r="L197" s="315"/>
      <c r="M197" s="316"/>
      <c r="N197" s="313"/>
      <c r="O197" s="315"/>
      <c r="P197" s="315"/>
      <c r="Q197" s="315"/>
      <c r="R197" s="298"/>
      <c r="S197" s="315"/>
      <c r="T197" s="315"/>
      <c r="U197" s="298"/>
      <c r="V197" s="315"/>
      <c r="W197" s="315"/>
      <c r="X197" s="298"/>
      <c r="Y197" s="298"/>
      <c r="Z197" s="298"/>
      <c r="AA197" s="298"/>
      <c r="AB197" s="317"/>
      <c r="AC197" s="298"/>
      <c r="AD197" s="298"/>
      <c r="AE197" s="318"/>
      <c r="AF197" s="315"/>
      <c r="AG197" s="315"/>
    </row>
    <row r="198" spans="4:33" s="250" customFormat="1" ht="15" customHeight="1" x14ac:dyDescent="0.25">
      <c r="D198" s="298"/>
      <c r="E198" s="298"/>
      <c r="F198" s="312"/>
      <c r="G198" s="298"/>
      <c r="H198" s="313"/>
      <c r="I198" s="313"/>
      <c r="J198" s="314"/>
      <c r="K198" s="298"/>
      <c r="L198" s="315"/>
      <c r="M198" s="316"/>
      <c r="N198" s="313"/>
      <c r="O198" s="315"/>
      <c r="P198" s="315"/>
      <c r="Q198" s="315"/>
      <c r="R198" s="298"/>
      <c r="S198" s="315"/>
      <c r="T198" s="315"/>
      <c r="U198" s="298"/>
      <c r="V198" s="315"/>
      <c r="W198" s="315"/>
      <c r="X198" s="298"/>
      <c r="Y198" s="298"/>
      <c r="Z198" s="298"/>
      <c r="AA198" s="298"/>
      <c r="AB198" s="317"/>
      <c r="AC198" s="298"/>
      <c r="AD198" s="298"/>
      <c r="AE198" s="318"/>
      <c r="AF198" s="315"/>
      <c r="AG198" s="315"/>
    </row>
    <row r="199" spans="4:33" s="250" customFormat="1" ht="15" customHeight="1" x14ac:dyDescent="0.25">
      <c r="D199" s="298"/>
      <c r="E199" s="298"/>
      <c r="F199" s="312"/>
      <c r="G199" s="298"/>
      <c r="H199" s="313"/>
      <c r="I199" s="313"/>
      <c r="J199" s="314"/>
      <c r="K199" s="298"/>
      <c r="L199" s="315"/>
      <c r="M199" s="316"/>
      <c r="N199" s="313"/>
      <c r="O199" s="315"/>
      <c r="P199" s="315"/>
      <c r="Q199" s="315"/>
      <c r="R199" s="298"/>
      <c r="S199" s="315"/>
      <c r="T199" s="315"/>
      <c r="U199" s="298"/>
      <c r="V199" s="315"/>
      <c r="W199" s="315"/>
      <c r="X199" s="298"/>
      <c r="Y199" s="298"/>
      <c r="Z199" s="298"/>
      <c r="AA199" s="298"/>
      <c r="AB199" s="317"/>
      <c r="AC199" s="298"/>
      <c r="AD199" s="298"/>
      <c r="AE199" s="318"/>
      <c r="AF199" s="315"/>
      <c r="AG199" s="315"/>
    </row>
    <row r="200" spans="4:33" s="250" customFormat="1" ht="15" customHeight="1" x14ac:dyDescent="0.25">
      <c r="D200" s="298"/>
      <c r="E200" s="298"/>
      <c r="F200" s="312"/>
      <c r="G200" s="298"/>
      <c r="H200" s="313"/>
      <c r="I200" s="313"/>
      <c r="J200" s="314"/>
      <c r="K200" s="298"/>
      <c r="L200" s="315"/>
      <c r="M200" s="316"/>
      <c r="N200" s="313"/>
      <c r="O200" s="315"/>
      <c r="P200" s="315"/>
      <c r="Q200" s="315"/>
      <c r="R200" s="298"/>
      <c r="S200" s="315"/>
      <c r="T200" s="315"/>
      <c r="U200" s="298"/>
      <c r="V200" s="315"/>
      <c r="W200" s="315"/>
      <c r="X200" s="298"/>
      <c r="Y200" s="298"/>
      <c r="Z200" s="298"/>
      <c r="AA200" s="298"/>
      <c r="AB200" s="317"/>
      <c r="AC200" s="298"/>
      <c r="AD200" s="298"/>
      <c r="AE200" s="318"/>
      <c r="AF200" s="315"/>
      <c r="AG200" s="315"/>
    </row>
    <row r="201" spans="4:33" s="250" customFormat="1" ht="15" customHeight="1" x14ac:dyDescent="0.25">
      <c r="D201" s="298"/>
      <c r="E201" s="298"/>
      <c r="F201" s="312"/>
      <c r="G201" s="298"/>
      <c r="H201" s="313"/>
      <c r="I201" s="313"/>
      <c r="J201" s="314"/>
      <c r="K201" s="298"/>
      <c r="L201" s="315"/>
      <c r="M201" s="316"/>
      <c r="N201" s="313"/>
      <c r="O201" s="315"/>
      <c r="P201" s="315"/>
      <c r="Q201" s="315"/>
      <c r="R201" s="298"/>
      <c r="S201" s="315"/>
      <c r="T201" s="315"/>
      <c r="U201" s="298"/>
      <c r="V201" s="315"/>
      <c r="W201" s="315"/>
      <c r="X201" s="298"/>
      <c r="Y201" s="298"/>
      <c r="Z201" s="298"/>
      <c r="AA201" s="298"/>
      <c r="AB201" s="317"/>
      <c r="AC201" s="298"/>
      <c r="AD201" s="298"/>
      <c r="AE201" s="318"/>
      <c r="AF201" s="315"/>
      <c r="AG201" s="315"/>
    </row>
    <row r="202" spans="4:33" s="250" customFormat="1" ht="15" customHeight="1" x14ac:dyDescent="0.25">
      <c r="D202" s="298"/>
      <c r="E202" s="298"/>
      <c r="F202" s="312"/>
      <c r="G202" s="298"/>
      <c r="H202" s="313"/>
      <c r="I202" s="313"/>
      <c r="J202" s="314"/>
      <c r="K202" s="298"/>
      <c r="L202" s="315"/>
      <c r="M202" s="316"/>
      <c r="N202" s="313"/>
      <c r="O202" s="315"/>
      <c r="P202" s="315"/>
      <c r="Q202" s="315"/>
      <c r="R202" s="298"/>
      <c r="S202" s="315"/>
      <c r="T202" s="315"/>
      <c r="U202" s="298"/>
      <c r="V202" s="315"/>
      <c r="W202" s="315"/>
      <c r="X202" s="298"/>
      <c r="Y202" s="298"/>
      <c r="Z202" s="298"/>
      <c r="AA202" s="298"/>
      <c r="AB202" s="317"/>
      <c r="AC202" s="298"/>
      <c r="AD202" s="298"/>
      <c r="AE202" s="318"/>
      <c r="AF202" s="315"/>
      <c r="AG202" s="315"/>
    </row>
    <row r="203" spans="4:33" s="250" customFormat="1" ht="15" customHeight="1" x14ac:dyDescent="0.25">
      <c r="D203" s="298"/>
      <c r="E203" s="298"/>
      <c r="F203" s="312"/>
      <c r="G203" s="298"/>
      <c r="H203" s="313"/>
      <c r="I203" s="313"/>
      <c r="J203" s="314"/>
      <c r="K203" s="298"/>
      <c r="L203" s="315"/>
      <c r="M203" s="316"/>
      <c r="N203" s="313"/>
      <c r="O203" s="315"/>
      <c r="P203" s="315"/>
      <c r="Q203" s="315"/>
      <c r="R203" s="298"/>
      <c r="S203" s="315"/>
      <c r="T203" s="315"/>
      <c r="U203" s="298"/>
      <c r="V203" s="315"/>
      <c r="W203" s="315"/>
      <c r="X203" s="298"/>
      <c r="Y203" s="298"/>
      <c r="Z203" s="298"/>
      <c r="AA203" s="298"/>
      <c r="AB203" s="317"/>
      <c r="AC203" s="298"/>
      <c r="AD203" s="298"/>
      <c r="AE203" s="318"/>
      <c r="AF203" s="315"/>
      <c r="AG203" s="315"/>
    </row>
    <row r="204" spans="4:33" s="250" customFormat="1" ht="15" customHeight="1" x14ac:dyDescent="0.25">
      <c r="D204" s="298"/>
      <c r="E204" s="298"/>
      <c r="F204" s="312"/>
      <c r="G204" s="298"/>
      <c r="H204" s="313"/>
      <c r="I204" s="313"/>
      <c r="J204" s="314"/>
      <c r="K204" s="298"/>
      <c r="L204" s="315"/>
      <c r="M204" s="316"/>
      <c r="N204" s="313"/>
      <c r="O204" s="315"/>
      <c r="P204" s="315"/>
      <c r="Q204" s="315"/>
      <c r="R204" s="298"/>
      <c r="S204" s="315"/>
      <c r="T204" s="315"/>
      <c r="U204" s="298"/>
      <c r="V204" s="315"/>
      <c r="W204" s="315"/>
      <c r="X204" s="298"/>
      <c r="Y204" s="298"/>
      <c r="Z204" s="298"/>
      <c r="AA204" s="298"/>
      <c r="AB204" s="317"/>
      <c r="AC204" s="298"/>
      <c r="AD204" s="298"/>
      <c r="AE204" s="318"/>
      <c r="AF204" s="315"/>
      <c r="AG204" s="315"/>
    </row>
    <row r="205" spans="4:33" s="250" customFormat="1" ht="15" customHeight="1" x14ac:dyDescent="0.25">
      <c r="D205" s="298"/>
      <c r="E205" s="298"/>
      <c r="F205" s="312"/>
      <c r="G205" s="298"/>
      <c r="H205" s="313"/>
      <c r="I205" s="313"/>
      <c r="J205" s="314"/>
      <c r="K205" s="298"/>
      <c r="L205" s="315"/>
      <c r="M205" s="316"/>
      <c r="N205" s="313"/>
      <c r="O205" s="315"/>
      <c r="P205" s="315"/>
      <c r="Q205" s="315"/>
      <c r="R205" s="298"/>
      <c r="S205" s="315"/>
      <c r="T205" s="315"/>
      <c r="U205" s="298"/>
      <c r="V205" s="315"/>
      <c r="W205" s="315"/>
      <c r="X205" s="298"/>
      <c r="Y205" s="298"/>
      <c r="Z205" s="298"/>
      <c r="AA205" s="298"/>
      <c r="AB205" s="317"/>
      <c r="AC205" s="298"/>
      <c r="AD205" s="298"/>
      <c r="AE205" s="318"/>
      <c r="AF205" s="315"/>
      <c r="AG205" s="315"/>
    </row>
    <row r="206" spans="4:33" s="250" customFormat="1" ht="15" customHeight="1" x14ac:dyDescent="0.25">
      <c r="D206" s="298"/>
      <c r="E206" s="298"/>
      <c r="F206" s="312"/>
      <c r="G206" s="298"/>
      <c r="H206" s="313"/>
      <c r="I206" s="313"/>
      <c r="J206" s="314"/>
      <c r="K206" s="298"/>
      <c r="L206" s="315"/>
      <c r="M206" s="316"/>
      <c r="N206" s="313"/>
      <c r="O206" s="315"/>
      <c r="P206" s="315"/>
      <c r="Q206" s="315"/>
      <c r="R206" s="298"/>
      <c r="S206" s="315"/>
      <c r="T206" s="315"/>
      <c r="U206" s="298"/>
      <c r="V206" s="315"/>
      <c r="W206" s="315"/>
      <c r="X206" s="298"/>
      <c r="Y206" s="298"/>
      <c r="Z206" s="298"/>
      <c r="AA206" s="298"/>
      <c r="AB206" s="317"/>
      <c r="AC206" s="298"/>
      <c r="AD206" s="298"/>
      <c r="AE206" s="318"/>
      <c r="AF206" s="315"/>
      <c r="AG206" s="315"/>
    </row>
    <row r="207" spans="4:33" s="250" customFormat="1" ht="15" customHeight="1" x14ac:dyDescent="0.25">
      <c r="D207" s="298"/>
      <c r="E207" s="298"/>
      <c r="F207" s="312"/>
      <c r="G207" s="298"/>
      <c r="H207" s="313"/>
      <c r="I207" s="313"/>
      <c r="J207" s="314"/>
      <c r="K207" s="298"/>
      <c r="L207" s="315"/>
      <c r="M207" s="316"/>
      <c r="N207" s="313"/>
      <c r="O207" s="315"/>
      <c r="P207" s="315"/>
      <c r="Q207" s="315"/>
      <c r="R207" s="298"/>
      <c r="S207" s="315"/>
      <c r="T207" s="315"/>
      <c r="U207" s="298"/>
      <c r="V207" s="315"/>
      <c r="W207" s="315"/>
      <c r="X207" s="298"/>
      <c r="Y207" s="298"/>
      <c r="Z207" s="298"/>
      <c r="AA207" s="298"/>
      <c r="AB207" s="317"/>
      <c r="AC207" s="298"/>
      <c r="AD207" s="298"/>
      <c r="AE207" s="318"/>
      <c r="AF207" s="315"/>
      <c r="AG207" s="315"/>
    </row>
    <row r="208" spans="4:33" s="250" customFormat="1" ht="15" customHeight="1" x14ac:dyDescent="0.25">
      <c r="D208" s="298"/>
      <c r="E208" s="298"/>
      <c r="F208" s="312"/>
      <c r="G208" s="298"/>
      <c r="H208" s="313"/>
      <c r="I208" s="313"/>
      <c r="J208" s="314"/>
      <c r="K208" s="298"/>
      <c r="L208" s="315"/>
      <c r="M208" s="316"/>
      <c r="N208" s="313"/>
      <c r="O208" s="315"/>
      <c r="P208" s="315"/>
      <c r="Q208" s="315"/>
      <c r="R208" s="298"/>
      <c r="S208" s="315"/>
      <c r="T208" s="315"/>
      <c r="U208" s="298"/>
      <c r="V208" s="315"/>
      <c r="W208" s="315"/>
      <c r="X208" s="298"/>
      <c r="Y208" s="298"/>
      <c r="Z208" s="298"/>
      <c r="AA208" s="298"/>
      <c r="AB208" s="317"/>
      <c r="AC208" s="298"/>
      <c r="AD208" s="298"/>
      <c r="AE208" s="318"/>
      <c r="AF208" s="315"/>
      <c r="AG208" s="315"/>
    </row>
    <row r="209" spans="4:33" s="250" customFormat="1" ht="15" customHeight="1" x14ac:dyDescent="0.25">
      <c r="D209" s="298"/>
      <c r="E209" s="298"/>
      <c r="F209" s="312"/>
      <c r="G209" s="298"/>
      <c r="H209" s="313"/>
      <c r="I209" s="313"/>
      <c r="J209" s="314"/>
      <c r="K209" s="298"/>
      <c r="L209" s="315"/>
      <c r="M209" s="316"/>
      <c r="N209" s="313"/>
      <c r="O209" s="315"/>
      <c r="P209" s="315"/>
      <c r="Q209" s="315"/>
      <c r="R209" s="298"/>
      <c r="S209" s="315"/>
      <c r="T209" s="315"/>
      <c r="U209" s="298"/>
      <c r="V209" s="315"/>
      <c r="W209" s="315"/>
      <c r="X209" s="298"/>
      <c r="Y209" s="298"/>
      <c r="Z209" s="298"/>
      <c r="AA209" s="298"/>
      <c r="AB209" s="317"/>
      <c r="AC209" s="298"/>
      <c r="AD209" s="298"/>
      <c r="AE209" s="318"/>
      <c r="AF209" s="315"/>
      <c r="AG209" s="315"/>
    </row>
    <row r="210" spans="4:33" s="250" customFormat="1" ht="15" customHeight="1" x14ac:dyDescent="0.25">
      <c r="D210" s="298"/>
      <c r="E210" s="298"/>
      <c r="F210" s="312"/>
      <c r="G210" s="298"/>
      <c r="H210" s="313"/>
      <c r="I210" s="313"/>
      <c r="J210" s="314"/>
      <c r="K210" s="298"/>
      <c r="L210" s="315"/>
      <c r="M210" s="316"/>
      <c r="N210" s="313"/>
      <c r="O210" s="315"/>
      <c r="P210" s="315"/>
      <c r="Q210" s="315"/>
      <c r="R210" s="298"/>
      <c r="S210" s="315"/>
      <c r="T210" s="315"/>
      <c r="U210" s="298"/>
      <c r="V210" s="315"/>
      <c r="W210" s="315"/>
      <c r="X210" s="298"/>
      <c r="Y210" s="298"/>
      <c r="Z210" s="298"/>
      <c r="AA210" s="298"/>
      <c r="AB210" s="317"/>
      <c r="AC210" s="298"/>
      <c r="AD210" s="298"/>
      <c r="AE210" s="318"/>
      <c r="AF210" s="315"/>
      <c r="AG210" s="315"/>
    </row>
    <row r="211" spans="4:33" s="250" customFormat="1" ht="15" customHeight="1" x14ac:dyDescent="0.25">
      <c r="D211" s="298"/>
      <c r="E211" s="298"/>
      <c r="F211" s="312"/>
      <c r="G211" s="298"/>
      <c r="H211" s="313"/>
      <c r="I211" s="313"/>
      <c r="J211" s="314"/>
      <c r="K211" s="298"/>
      <c r="L211" s="315"/>
      <c r="M211" s="316"/>
      <c r="N211" s="313"/>
      <c r="O211" s="315"/>
      <c r="P211" s="315"/>
      <c r="Q211" s="315"/>
      <c r="R211" s="298"/>
      <c r="S211" s="315"/>
      <c r="T211" s="315"/>
      <c r="U211" s="298"/>
      <c r="V211" s="315"/>
      <c r="W211" s="315"/>
      <c r="X211" s="298"/>
      <c r="Y211" s="298"/>
      <c r="Z211" s="298"/>
      <c r="AA211" s="298"/>
      <c r="AB211" s="317"/>
      <c r="AC211" s="298"/>
      <c r="AD211" s="298"/>
      <c r="AE211" s="318"/>
      <c r="AF211" s="315"/>
      <c r="AG211" s="315"/>
    </row>
    <row r="212" spans="4:33" s="250" customFormat="1" ht="15" customHeight="1" x14ac:dyDescent="0.25">
      <c r="D212" s="298"/>
      <c r="E212" s="298"/>
      <c r="F212" s="312"/>
      <c r="G212" s="298"/>
      <c r="H212" s="313"/>
      <c r="I212" s="313"/>
      <c r="J212" s="314"/>
      <c r="K212" s="298"/>
      <c r="L212" s="315"/>
      <c r="M212" s="316"/>
      <c r="N212" s="313"/>
      <c r="O212" s="315"/>
      <c r="P212" s="315"/>
      <c r="Q212" s="315"/>
      <c r="R212" s="298"/>
      <c r="S212" s="315"/>
      <c r="T212" s="315"/>
      <c r="U212" s="298"/>
      <c r="V212" s="315"/>
      <c r="W212" s="315"/>
      <c r="X212" s="298"/>
      <c r="Y212" s="298"/>
      <c r="Z212" s="298"/>
      <c r="AA212" s="298"/>
      <c r="AB212" s="317"/>
      <c r="AC212" s="298"/>
      <c r="AD212" s="298"/>
      <c r="AE212" s="318"/>
      <c r="AF212" s="315"/>
      <c r="AG212" s="315"/>
    </row>
    <row r="213" spans="4:33" s="250" customFormat="1" ht="15" customHeight="1" x14ac:dyDescent="0.25">
      <c r="D213" s="298"/>
      <c r="E213" s="298"/>
      <c r="F213" s="312"/>
      <c r="G213" s="298"/>
      <c r="H213" s="313"/>
      <c r="I213" s="313"/>
      <c r="J213" s="314"/>
      <c r="K213" s="298"/>
      <c r="L213" s="315"/>
      <c r="M213" s="316"/>
      <c r="N213" s="313"/>
      <c r="O213" s="315"/>
      <c r="P213" s="315"/>
      <c r="Q213" s="315"/>
      <c r="R213" s="298"/>
      <c r="S213" s="315"/>
      <c r="T213" s="315"/>
      <c r="U213" s="298"/>
      <c r="V213" s="315"/>
      <c r="W213" s="315"/>
      <c r="X213" s="298"/>
      <c r="Y213" s="298"/>
      <c r="Z213" s="298"/>
      <c r="AA213" s="298"/>
      <c r="AB213" s="317"/>
      <c r="AC213" s="298"/>
      <c r="AD213" s="298"/>
      <c r="AE213" s="318"/>
      <c r="AF213" s="315"/>
      <c r="AG213" s="315"/>
    </row>
    <row r="214" spans="4:33" s="250" customFormat="1" ht="15" customHeight="1" x14ac:dyDescent="0.25">
      <c r="D214" s="298"/>
      <c r="E214" s="298"/>
      <c r="F214" s="312"/>
      <c r="G214" s="298"/>
      <c r="H214" s="313"/>
      <c r="I214" s="313"/>
      <c r="J214" s="314"/>
      <c r="K214" s="298"/>
      <c r="L214" s="315"/>
      <c r="M214" s="316"/>
      <c r="N214" s="313"/>
      <c r="O214" s="315"/>
      <c r="P214" s="315"/>
      <c r="Q214" s="315"/>
      <c r="R214" s="298"/>
      <c r="S214" s="315"/>
      <c r="T214" s="315"/>
      <c r="U214" s="298"/>
      <c r="V214" s="315"/>
      <c r="W214" s="315"/>
      <c r="X214" s="298"/>
      <c r="Y214" s="298"/>
      <c r="Z214" s="298"/>
      <c r="AA214" s="298"/>
      <c r="AB214" s="317"/>
      <c r="AC214" s="298"/>
      <c r="AD214" s="298"/>
      <c r="AE214" s="318"/>
      <c r="AF214" s="315"/>
      <c r="AG214" s="315"/>
    </row>
    <row r="215" spans="4:33" s="250" customFormat="1" ht="15" customHeight="1" x14ac:dyDescent="0.25">
      <c r="D215" s="298"/>
      <c r="E215" s="298"/>
      <c r="F215" s="312"/>
      <c r="G215" s="298"/>
      <c r="H215" s="313"/>
      <c r="I215" s="313"/>
      <c r="J215" s="314"/>
      <c r="K215" s="298"/>
      <c r="L215" s="315"/>
      <c r="M215" s="316"/>
      <c r="N215" s="313"/>
      <c r="O215" s="315"/>
      <c r="P215" s="315"/>
      <c r="Q215" s="315"/>
      <c r="R215" s="298"/>
      <c r="S215" s="315"/>
      <c r="T215" s="315"/>
      <c r="U215" s="298"/>
      <c r="V215" s="315"/>
      <c r="W215" s="315"/>
      <c r="X215" s="298"/>
      <c r="Y215" s="298"/>
      <c r="Z215" s="298"/>
      <c r="AA215" s="298"/>
      <c r="AB215" s="317"/>
      <c r="AC215" s="298"/>
      <c r="AD215" s="298"/>
      <c r="AE215" s="318"/>
      <c r="AF215" s="315"/>
      <c r="AG215" s="315"/>
    </row>
    <row r="216" spans="4:33" s="250" customFormat="1" ht="15" customHeight="1" x14ac:dyDescent="0.25">
      <c r="D216" s="298"/>
      <c r="E216" s="298"/>
      <c r="F216" s="312"/>
      <c r="G216" s="298"/>
      <c r="H216" s="313"/>
      <c r="I216" s="313"/>
      <c r="J216" s="314"/>
      <c r="K216" s="298"/>
      <c r="L216" s="315"/>
      <c r="M216" s="316"/>
      <c r="N216" s="313"/>
      <c r="O216" s="315"/>
      <c r="P216" s="315"/>
      <c r="Q216" s="315"/>
      <c r="R216" s="298"/>
      <c r="S216" s="315"/>
      <c r="T216" s="315"/>
      <c r="U216" s="298"/>
      <c r="V216" s="315"/>
      <c r="W216" s="315"/>
      <c r="X216" s="298"/>
      <c r="Y216" s="298"/>
      <c r="Z216" s="298"/>
      <c r="AA216" s="298"/>
      <c r="AB216" s="317"/>
      <c r="AC216" s="298"/>
      <c r="AD216" s="298"/>
      <c r="AE216" s="318"/>
      <c r="AF216" s="315"/>
      <c r="AG216" s="315"/>
    </row>
    <row r="217" spans="4:33" s="250" customFormat="1" ht="15" customHeight="1" x14ac:dyDescent="0.25">
      <c r="D217" s="298"/>
      <c r="E217" s="298"/>
      <c r="F217" s="312"/>
      <c r="G217" s="298"/>
      <c r="H217" s="313"/>
      <c r="I217" s="313"/>
      <c r="J217" s="314"/>
      <c r="K217" s="298"/>
      <c r="L217" s="315"/>
      <c r="M217" s="316"/>
      <c r="N217" s="313"/>
      <c r="O217" s="315"/>
      <c r="P217" s="315"/>
      <c r="Q217" s="315"/>
      <c r="R217" s="298"/>
      <c r="S217" s="315"/>
      <c r="T217" s="315"/>
      <c r="U217" s="298"/>
      <c r="V217" s="315"/>
      <c r="W217" s="315"/>
      <c r="X217" s="298"/>
      <c r="Y217" s="298"/>
      <c r="Z217" s="298"/>
      <c r="AA217" s="298"/>
      <c r="AB217" s="317"/>
      <c r="AC217" s="298"/>
      <c r="AD217" s="298"/>
      <c r="AE217" s="318"/>
      <c r="AF217" s="315"/>
      <c r="AG217" s="315"/>
    </row>
    <row r="218" spans="4:33" s="250" customFormat="1" ht="15" customHeight="1" x14ac:dyDescent="0.25">
      <c r="D218" s="298"/>
      <c r="E218" s="298"/>
      <c r="F218" s="312"/>
      <c r="G218" s="298"/>
      <c r="H218" s="313"/>
      <c r="I218" s="313"/>
      <c r="J218" s="314"/>
      <c r="K218" s="298"/>
      <c r="L218" s="315"/>
      <c r="M218" s="316"/>
      <c r="N218" s="313"/>
      <c r="O218" s="315"/>
      <c r="P218" s="315"/>
      <c r="Q218" s="315"/>
      <c r="R218" s="298"/>
      <c r="S218" s="315"/>
      <c r="T218" s="315"/>
      <c r="U218" s="298"/>
      <c r="V218" s="315"/>
      <c r="W218" s="315"/>
      <c r="X218" s="298"/>
      <c r="Y218" s="298"/>
      <c r="Z218" s="298"/>
      <c r="AA218" s="298"/>
      <c r="AB218" s="317"/>
      <c r="AC218" s="298"/>
      <c r="AD218" s="298"/>
      <c r="AE218" s="318"/>
      <c r="AF218" s="315"/>
      <c r="AG218" s="315"/>
    </row>
    <row r="219" spans="4:33" s="250" customFormat="1" ht="15" customHeight="1" x14ac:dyDescent="0.25">
      <c r="D219" s="298"/>
      <c r="E219" s="298"/>
      <c r="F219" s="312"/>
      <c r="G219" s="298"/>
      <c r="H219" s="313"/>
      <c r="I219" s="313"/>
      <c r="J219" s="314"/>
      <c r="K219" s="298"/>
      <c r="L219" s="315"/>
      <c r="M219" s="316"/>
      <c r="N219" s="313"/>
      <c r="O219" s="315"/>
      <c r="P219" s="315"/>
      <c r="Q219" s="315"/>
      <c r="R219" s="298"/>
      <c r="S219" s="315"/>
      <c r="T219" s="315"/>
      <c r="U219" s="298"/>
      <c r="V219" s="315"/>
      <c r="W219" s="315"/>
      <c r="X219" s="298"/>
      <c r="Y219" s="298"/>
      <c r="Z219" s="298"/>
      <c r="AA219" s="298"/>
      <c r="AB219" s="317"/>
      <c r="AC219" s="298"/>
      <c r="AD219" s="298"/>
      <c r="AE219" s="318"/>
      <c r="AF219" s="315"/>
      <c r="AG219" s="315"/>
    </row>
    <row r="220" spans="4:33" s="250" customFormat="1" ht="15" customHeight="1" x14ac:dyDescent="0.25">
      <c r="D220" s="298"/>
      <c r="E220" s="298"/>
      <c r="F220" s="312"/>
      <c r="G220" s="298"/>
      <c r="H220" s="313"/>
      <c r="I220" s="313"/>
      <c r="J220" s="314"/>
      <c r="K220" s="298"/>
      <c r="L220" s="315"/>
      <c r="M220" s="316"/>
      <c r="N220" s="313"/>
      <c r="O220" s="315"/>
      <c r="P220" s="315"/>
      <c r="Q220" s="315"/>
      <c r="R220" s="298"/>
      <c r="S220" s="315"/>
      <c r="T220" s="315"/>
      <c r="U220" s="298"/>
      <c r="V220" s="315"/>
      <c r="W220" s="315"/>
      <c r="X220" s="298"/>
      <c r="Y220" s="298"/>
      <c r="Z220" s="298"/>
      <c r="AA220" s="298"/>
      <c r="AB220" s="317"/>
      <c r="AC220" s="298"/>
      <c r="AD220" s="298"/>
      <c r="AE220" s="318"/>
      <c r="AF220" s="315"/>
      <c r="AG220" s="315"/>
    </row>
    <row r="221" spans="4:33" s="250" customFormat="1" ht="15" customHeight="1" x14ac:dyDescent="0.25">
      <c r="D221" s="298"/>
      <c r="E221" s="298"/>
      <c r="F221" s="312"/>
      <c r="G221" s="298"/>
      <c r="H221" s="313"/>
      <c r="I221" s="313"/>
      <c r="J221" s="314"/>
      <c r="K221" s="298"/>
      <c r="L221" s="315"/>
      <c r="M221" s="316"/>
      <c r="N221" s="313"/>
      <c r="O221" s="315"/>
      <c r="P221" s="315"/>
      <c r="Q221" s="315"/>
      <c r="R221" s="298"/>
      <c r="S221" s="315"/>
      <c r="T221" s="315"/>
      <c r="U221" s="298"/>
      <c r="V221" s="315"/>
      <c r="W221" s="315"/>
      <c r="X221" s="298"/>
      <c r="Y221" s="298"/>
      <c r="Z221" s="298"/>
      <c r="AA221" s="298"/>
      <c r="AB221" s="317"/>
      <c r="AC221" s="298"/>
      <c r="AD221" s="298"/>
      <c r="AE221" s="318"/>
      <c r="AF221" s="315"/>
      <c r="AG221" s="315"/>
    </row>
    <row r="222" spans="4:33" s="250" customFormat="1" ht="15" customHeight="1" x14ac:dyDescent="0.25">
      <c r="D222" s="298"/>
      <c r="E222" s="298"/>
      <c r="F222" s="312"/>
      <c r="G222" s="298"/>
      <c r="H222" s="313"/>
      <c r="I222" s="313"/>
      <c r="J222" s="314"/>
      <c r="K222" s="298"/>
      <c r="L222" s="315"/>
      <c r="M222" s="316"/>
      <c r="N222" s="313"/>
      <c r="O222" s="315"/>
      <c r="P222" s="315"/>
      <c r="Q222" s="315"/>
      <c r="R222" s="298"/>
      <c r="S222" s="315"/>
      <c r="T222" s="315"/>
      <c r="U222" s="298"/>
      <c r="V222" s="315"/>
      <c r="W222" s="315"/>
      <c r="X222" s="298"/>
      <c r="Y222" s="298"/>
      <c r="Z222" s="298"/>
      <c r="AA222" s="298"/>
      <c r="AB222" s="317"/>
      <c r="AC222" s="298"/>
      <c r="AD222" s="298"/>
      <c r="AE222" s="318"/>
      <c r="AF222" s="315"/>
      <c r="AG222" s="315"/>
    </row>
    <row r="223" spans="4:33" s="250" customFormat="1" ht="15" customHeight="1" x14ac:dyDescent="0.25">
      <c r="D223" s="298"/>
      <c r="E223" s="298"/>
      <c r="F223" s="312"/>
      <c r="G223" s="298"/>
      <c r="H223" s="313"/>
      <c r="I223" s="313"/>
      <c r="J223" s="314"/>
      <c r="K223" s="298"/>
      <c r="L223" s="315"/>
      <c r="M223" s="316"/>
      <c r="N223" s="313"/>
      <c r="O223" s="315"/>
      <c r="P223" s="315"/>
      <c r="Q223" s="315"/>
      <c r="R223" s="298"/>
      <c r="S223" s="315"/>
      <c r="T223" s="315"/>
      <c r="U223" s="298"/>
      <c r="V223" s="315"/>
      <c r="W223" s="315"/>
      <c r="X223" s="298"/>
      <c r="Y223" s="298"/>
      <c r="Z223" s="298"/>
      <c r="AA223" s="298"/>
      <c r="AB223" s="317"/>
      <c r="AC223" s="298"/>
      <c r="AD223" s="298"/>
      <c r="AE223" s="318"/>
      <c r="AF223" s="315"/>
      <c r="AG223" s="315"/>
    </row>
    <row r="224" spans="4:33" s="250" customFormat="1" ht="15" customHeight="1" x14ac:dyDescent="0.25">
      <c r="D224" s="298"/>
      <c r="E224" s="298"/>
      <c r="F224" s="312"/>
      <c r="G224" s="298"/>
      <c r="H224" s="313"/>
      <c r="I224" s="313"/>
      <c r="J224" s="314"/>
      <c r="K224" s="298"/>
      <c r="L224" s="315"/>
      <c r="M224" s="316"/>
      <c r="N224" s="313"/>
      <c r="O224" s="315"/>
      <c r="P224" s="315"/>
      <c r="Q224" s="315"/>
      <c r="R224" s="298"/>
      <c r="S224" s="315"/>
      <c r="T224" s="315"/>
      <c r="U224" s="298"/>
      <c r="V224" s="315"/>
      <c r="W224" s="315"/>
      <c r="X224" s="298"/>
      <c r="Y224" s="298"/>
      <c r="Z224" s="298"/>
      <c r="AA224" s="298"/>
      <c r="AB224" s="317"/>
      <c r="AC224" s="298"/>
      <c r="AD224" s="298"/>
      <c r="AE224" s="318"/>
      <c r="AF224" s="315"/>
      <c r="AG224" s="315"/>
    </row>
    <row r="225" spans="1:33" s="250" customFormat="1" ht="15" customHeight="1" x14ac:dyDescent="0.25">
      <c r="D225" s="298"/>
      <c r="E225" s="298"/>
      <c r="F225" s="312"/>
      <c r="G225" s="298"/>
      <c r="H225" s="313"/>
      <c r="I225" s="313"/>
      <c r="J225" s="314"/>
      <c r="K225" s="298"/>
      <c r="L225" s="315"/>
      <c r="M225" s="316"/>
      <c r="N225" s="313"/>
      <c r="O225" s="315"/>
      <c r="P225" s="315"/>
      <c r="Q225" s="315"/>
      <c r="R225" s="298"/>
      <c r="S225" s="315"/>
      <c r="T225" s="315"/>
      <c r="U225" s="298"/>
      <c r="V225" s="315"/>
      <c r="W225" s="315"/>
      <c r="X225" s="298"/>
      <c r="Y225" s="298"/>
      <c r="Z225" s="298"/>
      <c r="AA225" s="298"/>
      <c r="AB225" s="317"/>
      <c r="AC225" s="298"/>
      <c r="AD225" s="298"/>
      <c r="AE225" s="318"/>
      <c r="AF225" s="315"/>
      <c r="AG225" s="315"/>
    </row>
    <row r="226" spans="1:33" s="250" customFormat="1" ht="15" customHeight="1" x14ac:dyDescent="0.25">
      <c r="D226" s="298"/>
      <c r="E226" s="298"/>
      <c r="F226" s="312"/>
      <c r="G226" s="298"/>
      <c r="H226" s="313"/>
      <c r="I226" s="313"/>
      <c r="J226" s="314"/>
      <c r="K226" s="298"/>
      <c r="L226" s="315"/>
      <c r="M226" s="316"/>
      <c r="N226" s="313"/>
      <c r="O226" s="315"/>
      <c r="P226" s="315"/>
      <c r="Q226" s="315"/>
      <c r="R226" s="298"/>
      <c r="S226" s="315"/>
      <c r="T226" s="315"/>
      <c r="U226" s="298"/>
      <c r="V226" s="315"/>
      <c r="W226" s="315"/>
      <c r="X226" s="298"/>
      <c r="Y226" s="298"/>
      <c r="Z226" s="298"/>
      <c r="AA226" s="298"/>
      <c r="AB226" s="317"/>
      <c r="AC226" s="298"/>
      <c r="AD226" s="298"/>
      <c r="AE226" s="318"/>
      <c r="AF226" s="315"/>
      <c r="AG226" s="315"/>
    </row>
    <row r="227" spans="1:33" s="250" customFormat="1" ht="15" customHeight="1" x14ac:dyDescent="0.25">
      <c r="D227" s="298"/>
      <c r="E227" s="298"/>
      <c r="F227" s="312"/>
      <c r="G227" s="298"/>
      <c r="H227" s="313"/>
      <c r="I227" s="313"/>
      <c r="J227" s="314"/>
      <c r="K227" s="298"/>
      <c r="L227" s="315"/>
      <c r="M227" s="316"/>
      <c r="N227" s="313"/>
      <c r="O227" s="315"/>
      <c r="P227" s="315"/>
      <c r="Q227" s="315"/>
      <c r="R227" s="298"/>
      <c r="S227" s="315"/>
      <c r="T227" s="315"/>
      <c r="U227" s="298"/>
      <c r="V227" s="315"/>
      <c r="W227" s="315"/>
      <c r="X227" s="298"/>
      <c r="Y227" s="298"/>
      <c r="Z227" s="298"/>
      <c r="AA227" s="298"/>
      <c r="AB227" s="317"/>
      <c r="AC227" s="298"/>
      <c r="AD227" s="298"/>
      <c r="AE227" s="318"/>
      <c r="AF227" s="315"/>
      <c r="AG227" s="315"/>
    </row>
    <row r="228" spans="1:33" s="250" customFormat="1" ht="15" customHeight="1" x14ac:dyDescent="0.25">
      <c r="D228" s="298"/>
      <c r="E228" s="298"/>
      <c r="F228" s="312"/>
      <c r="G228" s="298"/>
      <c r="H228" s="313"/>
      <c r="I228" s="313"/>
      <c r="J228" s="314"/>
      <c r="K228" s="298"/>
      <c r="L228" s="315"/>
      <c r="M228" s="316"/>
      <c r="N228" s="313"/>
      <c r="O228" s="315"/>
      <c r="P228" s="315"/>
      <c r="Q228" s="315"/>
      <c r="R228" s="298"/>
      <c r="S228" s="315"/>
      <c r="T228" s="315"/>
      <c r="U228" s="298"/>
      <c r="V228" s="315"/>
      <c r="W228" s="315"/>
      <c r="X228" s="298"/>
      <c r="Y228" s="298"/>
      <c r="Z228" s="298"/>
      <c r="AA228" s="298"/>
      <c r="AB228" s="317"/>
      <c r="AC228" s="298"/>
      <c r="AD228" s="298"/>
      <c r="AE228" s="318"/>
      <c r="AF228" s="315"/>
      <c r="AG228" s="315"/>
    </row>
    <row r="229" spans="1:33" s="250" customFormat="1" ht="15" customHeight="1" x14ac:dyDescent="0.25">
      <c r="D229" s="298"/>
      <c r="E229" s="298"/>
      <c r="F229" s="312"/>
      <c r="G229" s="298"/>
      <c r="H229" s="313"/>
      <c r="I229" s="313"/>
      <c r="J229" s="314"/>
      <c r="K229" s="298"/>
      <c r="L229" s="315"/>
      <c r="M229" s="316"/>
      <c r="N229" s="313"/>
      <c r="O229" s="315"/>
      <c r="P229" s="315"/>
      <c r="Q229" s="315"/>
      <c r="R229" s="298"/>
      <c r="S229" s="315"/>
      <c r="T229" s="315"/>
      <c r="U229" s="298"/>
      <c r="V229" s="315"/>
      <c r="W229" s="315"/>
      <c r="X229" s="298"/>
      <c r="Y229" s="298"/>
      <c r="Z229" s="298"/>
      <c r="AA229" s="298"/>
      <c r="AB229" s="317"/>
      <c r="AC229" s="298"/>
      <c r="AD229" s="298"/>
      <c r="AE229" s="318"/>
      <c r="AF229" s="315"/>
      <c r="AG229" s="315"/>
    </row>
    <row r="230" spans="1:33" s="250" customFormat="1" ht="15" customHeight="1" x14ac:dyDescent="0.25">
      <c r="D230" s="298"/>
      <c r="E230" s="298"/>
      <c r="F230" s="312"/>
      <c r="G230" s="298"/>
      <c r="H230" s="313"/>
      <c r="I230" s="313"/>
      <c r="J230" s="314"/>
      <c r="K230" s="298"/>
      <c r="L230" s="315"/>
      <c r="M230" s="316"/>
      <c r="N230" s="313"/>
      <c r="O230" s="315"/>
      <c r="P230" s="315"/>
      <c r="Q230" s="315"/>
      <c r="R230" s="298"/>
      <c r="S230" s="315"/>
      <c r="T230" s="315"/>
      <c r="U230" s="298"/>
      <c r="V230" s="315"/>
      <c r="W230" s="315"/>
      <c r="X230" s="298"/>
      <c r="Y230" s="298"/>
      <c r="Z230" s="298"/>
      <c r="AA230" s="298"/>
      <c r="AB230" s="317"/>
      <c r="AC230" s="298"/>
      <c r="AD230" s="298"/>
      <c r="AE230" s="318"/>
      <c r="AF230" s="315"/>
      <c r="AG230" s="315"/>
    </row>
    <row r="231" spans="1:33" s="250" customFormat="1" ht="15" customHeight="1" x14ac:dyDescent="0.25">
      <c r="D231" s="298"/>
      <c r="E231" s="298"/>
      <c r="F231" s="312"/>
      <c r="G231" s="298"/>
      <c r="H231" s="313"/>
      <c r="I231" s="313"/>
      <c r="J231" s="314"/>
      <c r="K231" s="298"/>
      <c r="L231" s="315"/>
      <c r="M231" s="316"/>
      <c r="N231" s="313"/>
      <c r="O231" s="315"/>
      <c r="P231" s="315"/>
      <c r="Q231" s="315"/>
      <c r="R231" s="298"/>
      <c r="S231" s="315"/>
      <c r="T231" s="315"/>
      <c r="U231" s="298"/>
      <c r="V231" s="315"/>
      <c r="W231" s="315"/>
      <c r="X231" s="298"/>
      <c r="Y231" s="298"/>
      <c r="Z231" s="298"/>
      <c r="AA231" s="298"/>
      <c r="AB231" s="317"/>
      <c r="AC231" s="298"/>
      <c r="AD231" s="298"/>
      <c r="AE231" s="318"/>
      <c r="AF231" s="315"/>
      <c r="AG231" s="315"/>
    </row>
    <row r="232" spans="1:33" s="329" customFormat="1" ht="15.75" customHeight="1" x14ac:dyDescent="0.2">
      <c r="A232" s="319"/>
      <c r="B232" s="319"/>
      <c r="C232" s="319"/>
      <c r="D232" s="320"/>
      <c r="E232" s="320"/>
      <c r="F232" s="321"/>
      <c r="G232" s="322"/>
      <c r="H232" s="322"/>
      <c r="I232" s="322"/>
      <c r="J232" s="323"/>
      <c r="K232" s="322"/>
      <c r="L232" s="324"/>
      <c r="M232" s="325">
        <f>SUM(M4:M113)</f>
        <v>1356580.5</v>
      </c>
      <c r="N232" s="322"/>
      <c r="O232" s="326"/>
      <c r="P232" s="326"/>
      <c r="Q232" s="326"/>
      <c r="R232" s="327"/>
      <c r="S232" s="328"/>
      <c r="T232" s="328">
        <f>SUM(T4:T113)</f>
        <v>1356580.5</v>
      </c>
      <c r="U232" s="327"/>
      <c r="V232" s="328"/>
      <c r="W232" s="328">
        <f>SUM(W4:W113)</f>
        <v>199400.59000000003</v>
      </c>
      <c r="X232" s="328"/>
      <c r="Y232" s="328"/>
      <c r="Z232" s="328">
        <f>SUM(Z4:Z113)</f>
        <v>0</v>
      </c>
      <c r="AA232" s="328"/>
      <c r="AB232" s="328"/>
      <c r="AC232" s="328"/>
      <c r="AD232" s="328"/>
      <c r="AE232" s="327"/>
      <c r="AF232" s="328"/>
      <c r="AG232" s="328">
        <f>SUM(AG4:AG113)</f>
        <v>1157179.9100000001</v>
      </c>
    </row>
    <row r="233" spans="1:33" s="329" customFormat="1" ht="6" customHeight="1" x14ac:dyDescent="0.2">
      <c r="A233" s="319"/>
      <c r="B233" s="319"/>
      <c r="C233" s="319"/>
      <c r="D233" s="327"/>
      <c r="E233" s="327"/>
      <c r="F233" s="330"/>
      <c r="G233" s="331"/>
      <c r="H233" s="331"/>
      <c r="I233" s="331"/>
      <c r="J233" s="332"/>
      <c r="K233" s="331"/>
      <c r="L233" s="333"/>
      <c r="M233" s="334"/>
      <c r="N233" s="331"/>
      <c r="O233" s="328"/>
      <c r="P233" s="328"/>
      <c r="Q233" s="328"/>
      <c r="R233" s="327"/>
      <c r="S233" s="328"/>
      <c r="T233" s="328"/>
      <c r="U233" s="327"/>
      <c r="V233" s="328"/>
      <c r="W233" s="328"/>
      <c r="X233" s="327"/>
      <c r="Y233" s="327"/>
      <c r="Z233" s="327"/>
      <c r="AA233" s="327"/>
      <c r="AB233" s="335"/>
      <c r="AC233" s="327"/>
      <c r="AD233" s="327"/>
      <c r="AE233" s="327"/>
      <c r="AF233" s="328"/>
      <c r="AG233" s="328"/>
    </row>
    <row r="234" spans="1:33" s="329" customFormat="1" ht="15.75" hidden="1" customHeight="1" x14ac:dyDescent="0.2">
      <c r="A234" s="319"/>
      <c r="B234" s="319"/>
      <c r="C234" s="319"/>
      <c r="D234" s="327"/>
      <c r="E234" s="327"/>
      <c r="F234" s="330"/>
      <c r="G234" s="331"/>
      <c r="H234" s="331"/>
      <c r="I234" s="331"/>
      <c r="J234" s="332"/>
      <c r="K234" s="331"/>
      <c r="L234" s="333"/>
      <c r="M234" s="334"/>
      <c r="N234" s="331"/>
      <c r="O234" s="328"/>
      <c r="P234" s="328"/>
      <c r="Q234" s="328"/>
      <c r="R234" s="327"/>
      <c r="S234" s="328"/>
      <c r="T234" s="328"/>
      <c r="U234" s="327"/>
      <c r="V234" s="328"/>
      <c r="W234" s="328"/>
      <c r="X234" s="327"/>
      <c r="Y234" s="327"/>
      <c r="Z234" s="327"/>
      <c r="AA234" s="327"/>
      <c r="AB234" s="335"/>
      <c r="AC234" s="327"/>
      <c r="AD234" s="327"/>
      <c r="AE234" s="327"/>
      <c r="AF234" s="328"/>
      <c r="AG234" s="328"/>
    </row>
    <row r="235" spans="1:33" s="329" customFormat="1" ht="15.75" customHeight="1" x14ac:dyDescent="0.2">
      <c r="A235" s="319"/>
      <c r="B235" s="319"/>
      <c r="C235" s="319"/>
      <c r="D235" s="327"/>
      <c r="E235" s="327"/>
      <c r="F235" s="330"/>
      <c r="G235" s="331"/>
      <c r="H235" s="331"/>
      <c r="I235" s="331"/>
      <c r="J235" s="332"/>
      <c r="K235" s="331"/>
      <c r="L235" s="333"/>
      <c r="M235" s="334"/>
      <c r="N235" s="331"/>
      <c r="O235" s="328"/>
      <c r="P235" s="328"/>
      <c r="Q235" s="328"/>
      <c r="R235" s="327"/>
      <c r="S235" s="328"/>
      <c r="T235" s="328"/>
      <c r="U235" s="327"/>
      <c r="V235" s="328"/>
      <c r="W235" s="328"/>
      <c r="X235" s="327"/>
      <c r="Y235" s="327"/>
      <c r="Z235" s="327"/>
      <c r="AA235" s="327"/>
      <c r="AB235" s="335"/>
      <c r="AC235" s="327"/>
      <c r="AD235" s="327"/>
      <c r="AE235" s="327"/>
      <c r="AF235" s="328"/>
      <c r="AG235" s="328">
        <f>T232-W232</f>
        <v>1157179.9099999999</v>
      </c>
    </row>
    <row r="236" spans="1:33" s="329" customFormat="1" ht="15.75" customHeight="1" x14ac:dyDescent="0.2">
      <c r="A236" s="319"/>
      <c r="B236" s="319"/>
      <c r="C236" s="319"/>
      <c r="D236" s="327"/>
      <c r="E236" s="327"/>
      <c r="F236" s="330"/>
      <c r="G236" s="331"/>
      <c r="H236" s="331"/>
      <c r="I236" s="331"/>
      <c r="J236" s="332"/>
      <c r="K236" s="331"/>
      <c r="L236" s="333"/>
      <c r="M236" s="334"/>
      <c r="N236" s="331"/>
      <c r="O236" s="328"/>
      <c r="P236" s="328"/>
      <c r="Q236" s="328"/>
      <c r="R236" s="327"/>
      <c r="S236" s="328"/>
      <c r="T236" s="328"/>
      <c r="U236" s="327"/>
      <c r="V236" s="328"/>
      <c r="W236" s="328"/>
      <c r="X236" s="327"/>
      <c r="Y236" s="327"/>
      <c r="Z236" s="327"/>
      <c r="AA236" s="327"/>
      <c r="AB236" s="335"/>
      <c r="AC236" s="327"/>
      <c r="AD236" s="327"/>
      <c r="AE236" s="327"/>
      <c r="AF236" s="328"/>
      <c r="AG236" s="328"/>
    </row>
    <row r="237" spans="1:33" s="329" customFormat="1" ht="15.75" customHeight="1" x14ac:dyDescent="0.2">
      <c r="A237" s="319"/>
      <c r="B237" s="319"/>
      <c r="C237" s="319"/>
      <c r="D237" s="327"/>
      <c r="E237" s="327"/>
      <c r="F237" s="330"/>
      <c r="G237" s="331"/>
      <c r="H237" s="331"/>
      <c r="I237" s="331"/>
      <c r="J237" s="332"/>
      <c r="K237" s="331"/>
      <c r="L237" s="333"/>
      <c r="M237" s="334"/>
      <c r="N237" s="331"/>
      <c r="O237" s="328"/>
      <c r="P237" s="328"/>
      <c r="Q237" s="328"/>
      <c r="R237" s="327"/>
      <c r="S237" s="328"/>
      <c r="T237" s="336" t="s">
        <v>566</v>
      </c>
      <c r="U237" s="336"/>
      <c r="V237" s="336"/>
      <c r="W237" s="336"/>
      <c r="X237" s="318"/>
      <c r="Y237" s="298"/>
      <c r="Z237" s="298"/>
      <c r="AA237" s="298"/>
      <c r="AB237" s="336" t="s">
        <v>567</v>
      </c>
      <c r="AC237" s="337"/>
      <c r="AD237" s="338"/>
      <c r="AE237" s="339"/>
      <c r="AF237" s="338"/>
      <c r="AG237" s="340"/>
    </row>
    <row r="238" spans="1:33" s="329" customFormat="1" ht="15.75" customHeight="1" x14ac:dyDescent="0.2">
      <c r="A238" s="319"/>
      <c r="B238" s="319"/>
      <c r="C238" s="319"/>
      <c r="D238" s="327"/>
      <c r="E238" s="327"/>
      <c r="F238" s="330"/>
      <c r="G238" s="331"/>
      <c r="H238" s="331"/>
      <c r="I238" s="331"/>
      <c r="J238" s="332"/>
      <c r="K238" s="331"/>
      <c r="L238" s="333"/>
      <c r="M238" s="334"/>
      <c r="N238" s="331"/>
      <c r="O238" s="328"/>
      <c r="P238" s="328"/>
      <c r="Q238" s="328"/>
      <c r="R238" s="327"/>
      <c r="S238" s="328"/>
      <c r="T238" s="336"/>
      <c r="U238" s="336"/>
      <c r="V238" s="336"/>
      <c r="W238" s="336"/>
      <c r="X238" s="318"/>
      <c r="Y238" s="298"/>
      <c r="Z238" s="298"/>
      <c r="AA238" s="298"/>
      <c r="AB238" s="336"/>
      <c r="AC238" s="338"/>
      <c r="AD238" s="338"/>
      <c r="AE238" s="339"/>
      <c r="AF238" s="338"/>
      <c r="AG238" s="338"/>
    </row>
    <row r="239" spans="1:33" s="329" customFormat="1" ht="15.75" customHeight="1" x14ac:dyDescent="0.2">
      <c r="A239" s="319"/>
      <c r="B239" s="319"/>
      <c r="C239" s="319"/>
      <c r="D239" s="327"/>
      <c r="E239" s="327"/>
      <c r="F239" s="330"/>
      <c r="G239" s="331"/>
      <c r="H239" s="331"/>
      <c r="I239" s="331"/>
      <c r="J239" s="332"/>
      <c r="K239" s="331"/>
      <c r="L239" s="333"/>
      <c r="M239" s="334"/>
      <c r="N239" s="331"/>
      <c r="O239" s="328"/>
      <c r="P239" s="328"/>
      <c r="Q239" s="328"/>
      <c r="R239" s="327"/>
      <c r="S239" s="328"/>
      <c r="T239" s="336"/>
      <c r="U239" s="336"/>
      <c r="V239" s="336"/>
      <c r="W239" s="336"/>
      <c r="X239" s="318"/>
      <c r="Y239" s="298"/>
      <c r="Z239" s="298"/>
      <c r="AA239" s="298"/>
      <c r="AB239" s="336"/>
      <c r="AC239" s="338"/>
      <c r="AD239" s="338"/>
      <c r="AE239" s="339"/>
      <c r="AF239" s="338"/>
      <c r="AG239" s="338"/>
    </row>
    <row r="240" spans="1:33" s="329" customFormat="1" ht="15.75" customHeight="1" x14ac:dyDescent="0.2">
      <c r="A240" s="319"/>
      <c r="B240" s="319"/>
      <c r="C240" s="319"/>
      <c r="D240" s="327"/>
      <c r="E240" s="327"/>
      <c r="F240" s="330"/>
      <c r="G240" s="331"/>
      <c r="H240" s="331"/>
      <c r="I240" s="331"/>
      <c r="J240" s="332"/>
      <c r="K240" s="331"/>
      <c r="L240" s="333"/>
      <c r="M240" s="334"/>
      <c r="N240" s="331"/>
      <c r="O240" s="328"/>
      <c r="P240" s="328"/>
      <c r="Q240" s="328"/>
      <c r="R240" s="327"/>
      <c r="S240" s="328"/>
      <c r="T240" s="338"/>
      <c r="U240" s="338"/>
      <c r="V240" s="338"/>
      <c r="W240" s="341"/>
      <c r="X240" s="336" t="s">
        <v>569</v>
      </c>
      <c r="Y240" s="336"/>
      <c r="Z240" s="336"/>
      <c r="AA240" s="336"/>
      <c r="AB240" s="336"/>
      <c r="AC240" s="336"/>
      <c r="AD240" s="318"/>
      <c r="AE240" s="298"/>
      <c r="AF240" s="298"/>
      <c r="AG240" s="336" t="s">
        <v>570</v>
      </c>
    </row>
    <row r="241" spans="1:33" s="329" customFormat="1" ht="15.75" customHeight="1" x14ac:dyDescent="0.2">
      <c r="A241" s="319"/>
      <c r="B241" s="319"/>
      <c r="C241" s="319"/>
      <c r="D241" s="327"/>
      <c r="E241" s="327"/>
      <c r="F241" s="330"/>
      <c r="G241" s="331"/>
      <c r="H241" s="331"/>
      <c r="I241" s="331"/>
      <c r="J241" s="332"/>
      <c r="K241" s="331"/>
      <c r="L241" s="333"/>
      <c r="M241" s="334"/>
      <c r="N241" s="331"/>
      <c r="O241" s="328"/>
      <c r="P241" s="328"/>
      <c r="Q241" s="328"/>
      <c r="R241" s="327"/>
      <c r="S241" s="328"/>
      <c r="T241" s="338"/>
      <c r="U241" s="338"/>
      <c r="V241" s="338"/>
      <c r="W241" s="341"/>
      <c r="X241" s="336" t="s">
        <v>571</v>
      </c>
      <c r="Y241" s="336"/>
      <c r="Z241" s="336"/>
      <c r="AA241" s="336"/>
      <c r="AB241" s="336"/>
      <c r="AC241" s="336"/>
      <c r="AD241" s="318"/>
      <c r="AE241" s="298"/>
      <c r="AF241" s="298"/>
      <c r="AG241" s="336" t="s">
        <v>572</v>
      </c>
    </row>
    <row r="242" spans="1:33" s="329" customFormat="1" ht="15.75" customHeight="1" x14ac:dyDescent="0.2">
      <c r="A242" s="319"/>
      <c r="B242" s="319"/>
      <c r="C242" s="319"/>
      <c r="D242" s="327"/>
      <c r="E242" s="327"/>
      <c r="F242" s="330"/>
      <c r="G242" s="331"/>
      <c r="H242" s="331"/>
      <c r="I242" s="331"/>
      <c r="J242" s="332"/>
      <c r="K242" s="331"/>
      <c r="L242" s="333"/>
      <c r="M242" s="334"/>
      <c r="N242" s="331"/>
      <c r="O242" s="328"/>
      <c r="P242" s="328"/>
      <c r="Q242" s="328"/>
      <c r="R242" s="327"/>
      <c r="S242" s="32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42"/>
    </row>
    <row r="243" spans="1:33" s="329" customFormat="1" ht="15.75" customHeight="1" x14ac:dyDescent="0.2">
      <c r="A243" s="319"/>
      <c r="B243" s="319"/>
      <c r="C243" s="319"/>
      <c r="D243" s="327"/>
      <c r="E243" s="327"/>
      <c r="F243" s="330"/>
      <c r="G243" s="331"/>
      <c r="H243" s="331"/>
      <c r="I243" s="331"/>
      <c r="J243" s="332"/>
      <c r="K243" s="331"/>
      <c r="L243" s="333"/>
      <c r="M243" s="334"/>
      <c r="N243" s="331"/>
      <c r="O243" s="328"/>
      <c r="P243" s="328"/>
      <c r="Q243" s="328"/>
      <c r="R243" s="327"/>
      <c r="S243" s="328"/>
      <c r="T243" s="328"/>
      <c r="U243" s="327"/>
      <c r="V243" s="328"/>
      <c r="W243" s="328"/>
      <c r="X243" s="327"/>
      <c r="Y243" s="327"/>
      <c r="Z243" s="327"/>
      <c r="AA243" s="327"/>
      <c r="AB243" s="335"/>
      <c r="AC243" s="327"/>
      <c r="AD243" s="327"/>
      <c r="AE243" s="327"/>
      <c r="AF243" s="328"/>
      <c r="AG243" s="328"/>
    </row>
    <row r="244" spans="1:33" s="329" customFormat="1" ht="15.75" customHeight="1" x14ac:dyDescent="0.2">
      <c r="A244" s="319"/>
      <c r="B244" s="319"/>
      <c r="C244" s="319"/>
      <c r="D244" s="327"/>
      <c r="E244" s="327"/>
      <c r="F244" s="330"/>
      <c r="G244" s="331"/>
      <c r="H244" s="331"/>
      <c r="I244" s="331"/>
      <c r="J244" s="332"/>
      <c r="K244" s="331"/>
      <c r="L244" s="333"/>
      <c r="M244" s="334"/>
      <c r="N244" s="331"/>
      <c r="O244" s="328"/>
      <c r="P244" s="328"/>
      <c r="Q244" s="328"/>
      <c r="R244" s="327"/>
      <c r="S244" s="328"/>
      <c r="T244" s="328"/>
      <c r="U244" s="327"/>
      <c r="V244" s="328"/>
      <c r="W244" s="328"/>
      <c r="X244" s="327"/>
      <c r="Y244" s="327"/>
      <c r="Z244" s="327"/>
      <c r="AA244" s="327"/>
      <c r="AB244" s="335"/>
      <c r="AC244" s="327"/>
      <c r="AD244" s="327"/>
      <c r="AE244" s="327"/>
      <c r="AF244" s="328"/>
      <c r="AG244" s="328"/>
    </row>
    <row r="245" spans="1:33" s="329" customFormat="1" ht="15.75" customHeight="1" x14ac:dyDescent="0.2">
      <c r="A245" s="319"/>
      <c r="B245" s="319"/>
      <c r="C245" s="319"/>
      <c r="D245" s="327"/>
      <c r="E245" s="327"/>
      <c r="F245" s="330"/>
      <c r="G245" s="331"/>
      <c r="H245" s="331"/>
      <c r="I245" s="331"/>
      <c r="J245" s="332"/>
      <c r="K245" s="331"/>
      <c r="L245" s="333"/>
      <c r="M245" s="334"/>
      <c r="N245" s="331"/>
      <c r="O245" s="328"/>
      <c r="P245" s="328"/>
      <c r="Q245" s="328"/>
      <c r="R245" s="327"/>
      <c r="S245" s="328"/>
      <c r="T245" s="328"/>
      <c r="U245" s="327"/>
      <c r="V245" s="328"/>
      <c r="W245" s="328"/>
      <c r="X245" s="327"/>
      <c r="Y245" s="327"/>
      <c r="Z245" s="327"/>
      <c r="AA245" s="327"/>
      <c r="AB245" s="335"/>
      <c r="AC245" s="327"/>
      <c r="AD245" s="327"/>
      <c r="AE245" s="327"/>
      <c r="AF245" s="328"/>
      <c r="AG245" s="328"/>
    </row>
    <row r="246" spans="1:33" s="329" customFormat="1" ht="15.75" customHeight="1" x14ac:dyDescent="0.2">
      <c r="A246" s="319"/>
      <c r="B246" s="319"/>
      <c r="C246" s="319"/>
      <c r="D246" s="327"/>
      <c r="E246" s="327"/>
      <c r="F246" s="330"/>
      <c r="G246" s="331"/>
      <c r="H246" s="331"/>
      <c r="I246" s="331"/>
      <c r="J246" s="332"/>
      <c r="K246" s="331"/>
      <c r="L246" s="333"/>
      <c r="M246" s="334"/>
      <c r="N246" s="331"/>
      <c r="O246" s="328"/>
      <c r="P246" s="328"/>
      <c r="Q246" s="328"/>
      <c r="R246" s="327"/>
      <c r="S246" s="328"/>
      <c r="T246" s="328"/>
      <c r="U246" s="327"/>
      <c r="V246" s="328"/>
      <c r="W246" s="328"/>
      <c r="X246" s="327"/>
      <c r="Y246" s="327"/>
      <c r="Z246" s="327"/>
      <c r="AA246" s="327"/>
      <c r="AB246" s="335"/>
      <c r="AC246" s="327"/>
      <c r="AD246" s="327"/>
      <c r="AE246" s="327"/>
      <c r="AF246" s="328"/>
      <c r="AG246" s="328"/>
    </row>
    <row r="247" spans="1:33" s="329" customFormat="1" ht="15.75" customHeight="1" x14ac:dyDescent="0.2">
      <c r="A247" s="319"/>
      <c r="B247" s="319"/>
      <c r="C247" s="319"/>
      <c r="D247" s="327"/>
      <c r="E247" s="327"/>
      <c r="F247" s="330"/>
      <c r="G247" s="331"/>
      <c r="H247" s="331"/>
      <c r="I247" s="331"/>
      <c r="J247" s="332"/>
      <c r="K247" s="331"/>
      <c r="L247" s="333"/>
      <c r="M247" s="334"/>
      <c r="N247" s="331"/>
      <c r="O247" s="328"/>
      <c r="P247" s="328"/>
      <c r="Q247" s="328"/>
      <c r="R247" s="327"/>
      <c r="S247" s="328"/>
      <c r="T247" s="328"/>
      <c r="U247" s="327"/>
      <c r="V247" s="328"/>
      <c r="W247" s="328"/>
      <c r="X247" s="327"/>
      <c r="Y247" s="327"/>
      <c r="Z247" s="327"/>
      <c r="AA247" s="327"/>
      <c r="AB247" s="335"/>
      <c r="AC247" s="327"/>
      <c r="AD247" s="327"/>
      <c r="AE247" s="327"/>
      <c r="AF247" s="328"/>
      <c r="AG247" s="328"/>
    </row>
    <row r="248" spans="1:33" s="329" customFormat="1" ht="15.75" customHeight="1" x14ac:dyDescent="0.2">
      <c r="A248" s="319"/>
      <c r="B248" s="319"/>
      <c r="C248" s="319"/>
      <c r="D248" s="327"/>
      <c r="E248" s="327"/>
      <c r="F248" s="330"/>
      <c r="G248" s="331"/>
      <c r="H248" s="331"/>
      <c r="I248" s="331"/>
      <c r="J248" s="332"/>
      <c r="K248" s="331"/>
      <c r="L248" s="333"/>
      <c r="M248" s="334"/>
      <c r="N248" s="331"/>
      <c r="O248" s="328"/>
      <c r="P248" s="328"/>
      <c r="Q248" s="328"/>
      <c r="R248" s="327"/>
      <c r="S248" s="328"/>
      <c r="T248" s="328"/>
      <c r="U248" s="327"/>
      <c r="V248" s="328"/>
      <c r="W248" s="328"/>
      <c r="X248" s="327"/>
      <c r="Y248" s="327"/>
      <c r="Z248" s="327"/>
      <c r="AA248" s="327"/>
      <c r="AB248" s="335"/>
      <c r="AC248" s="327"/>
      <c r="AD248" s="327"/>
      <c r="AE248" s="327"/>
      <c r="AF248" s="328"/>
      <c r="AG248" s="328"/>
    </row>
    <row r="249" spans="1:33" s="329" customFormat="1" ht="15.75" customHeight="1" x14ac:dyDescent="0.2">
      <c r="A249" s="319"/>
      <c r="B249" s="319"/>
      <c r="C249" s="319"/>
      <c r="D249" s="327"/>
      <c r="E249" s="327"/>
      <c r="F249" s="330"/>
      <c r="G249" s="331"/>
      <c r="H249" s="331"/>
      <c r="I249" s="331"/>
      <c r="J249" s="332"/>
      <c r="K249" s="331"/>
      <c r="L249" s="333"/>
      <c r="M249" s="334"/>
      <c r="N249" s="331"/>
      <c r="O249" s="328"/>
      <c r="P249" s="328"/>
      <c r="Q249" s="328"/>
      <c r="R249" s="327"/>
      <c r="S249" s="328"/>
      <c r="T249" s="328"/>
      <c r="U249" s="327"/>
      <c r="V249" s="328"/>
      <c r="W249" s="328"/>
      <c r="X249" s="327"/>
      <c r="Y249" s="327"/>
      <c r="Z249" s="327"/>
      <c r="AA249" s="327"/>
      <c r="AB249" s="335"/>
      <c r="AC249" s="327"/>
      <c r="AD249" s="327"/>
      <c r="AE249" s="327"/>
      <c r="AF249" s="328"/>
      <c r="AG249" s="328"/>
    </row>
    <row r="250" spans="1:33" s="329" customFormat="1" ht="15.75" customHeight="1" x14ac:dyDescent="0.2">
      <c r="A250" s="319"/>
      <c r="B250" s="319"/>
      <c r="C250" s="319"/>
      <c r="D250" s="327"/>
      <c r="E250" s="327"/>
      <c r="F250" s="330"/>
      <c r="G250" s="331"/>
      <c r="H250" s="331"/>
      <c r="I250" s="331"/>
      <c r="J250" s="332"/>
      <c r="K250" s="331"/>
      <c r="L250" s="333"/>
      <c r="M250" s="334"/>
      <c r="N250" s="331"/>
      <c r="O250" s="328"/>
      <c r="P250" s="328"/>
      <c r="Q250" s="328"/>
      <c r="R250" s="327"/>
      <c r="S250" s="328"/>
      <c r="T250" s="328"/>
      <c r="U250" s="327"/>
      <c r="V250" s="328"/>
      <c r="W250" s="328"/>
      <c r="X250" s="327"/>
      <c r="Y250" s="327"/>
      <c r="Z250" s="327"/>
      <c r="AA250" s="327"/>
      <c r="AB250" s="335"/>
      <c r="AC250" s="327"/>
      <c r="AD250" s="327"/>
      <c r="AE250" s="327"/>
      <c r="AF250" s="328"/>
      <c r="AG250" s="328"/>
    </row>
    <row r="251" spans="1:33" s="329" customFormat="1" ht="15.75" customHeight="1" x14ac:dyDescent="0.2">
      <c r="A251" s="319"/>
      <c r="B251" s="319"/>
      <c r="C251" s="319"/>
      <c r="D251" s="327"/>
      <c r="E251" s="327"/>
      <c r="F251" s="330"/>
      <c r="G251" s="331"/>
      <c r="H251" s="331"/>
      <c r="I251" s="331"/>
      <c r="J251" s="332"/>
      <c r="K251" s="331"/>
      <c r="L251" s="333"/>
      <c r="M251" s="334"/>
      <c r="N251" s="331"/>
      <c r="O251" s="328"/>
      <c r="P251" s="328"/>
      <c r="Q251" s="328"/>
      <c r="R251" s="327"/>
      <c r="S251" s="328"/>
      <c r="T251" s="328"/>
      <c r="U251" s="327"/>
      <c r="V251" s="328"/>
      <c r="W251" s="328"/>
      <c r="X251" s="327"/>
      <c r="Y251" s="327"/>
      <c r="Z251" s="327"/>
      <c r="AA251" s="327"/>
      <c r="AB251" s="335"/>
      <c r="AC251" s="327"/>
      <c r="AD251" s="327"/>
      <c r="AE251" s="327"/>
      <c r="AF251" s="328"/>
      <c r="AG251" s="328"/>
    </row>
    <row r="252" spans="1:33" s="329" customFormat="1" ht="15.75" customHeight="1" x14ac:dyDescent="0.2">
      <c r="A252" s="319"/>
      <c r="B252" s="319"/>
      <c r="C252" s="319"/>
      <c r="D252" s="327"/>
      <c r="E252" s="327"/>
      <c r="F252" s="330"/>
      <c r="G252" s="331"/>
      <c r="H252" s="331"/>
      <c r="I252" s="331"/>
      <c r="J252" s="332"/>
      <c r="K252" s="331"/>
      <c r="L252" s="333"/>
      <c r="M252" s="334"/>
      <c r="N252" s="331"/>
      <c r="O252" s="328"/>
      <c r="P252" s="328"/>
      <c r="Q252" s="328"/>
      <c r="R252" s="327"/>
      <c r="S252" s="328"/>
      <c r="T252" s="328"/>
      <c r="U252" s="327"/>
      <c r="V252" s="328"/>
      <c r="W252" s="328"/>
      <c r="X252" s="327"/>
      <c r="Y252" s="327"/>
      <c r="Z252" s="327"/>
      <c r="AA252" s="327"/>
      <c r="AB252" s="335"/>
      <c r="AC252" s="327"/>
      <c r="AD252" s="327"/>
      <c r="AE252" s="327"/>
      <c r="AF252" s="328"/>
      <c r="AG252" s="328"/>
    </row>
    <row r="253" spans="1:33" s="329" customFormat="1" ht="15.75" customHeight="1" x14ac:dyDescent="0.2">
      <c r="A253" s="319"/>
      <c r="B253" s="319"/>
      <c r="C253" s="319"/>
      <c r="D253" s="327"/>
      <c r="E253" s="327"/>
      <c r="F253" s="330"/>
      <c r="G253" s="331"/>
      <c r="H253" s="331"/>
      <c r="I253" s="331"/>
      <c r="J253" s="332"/>
      <c r="K253" s="331"/>
      <c r="L253" s="333"/>
      <c r="M253" s="334"/>
      <c r="N253" s="331"/>
      <c r="O253" s="328"/>
      <c r="P253" s="328"/>
      <c r="Q253" s="328"/>
      <c r="R253" s="327"/>
      <c r="S253" s="328"/>
      <c r="T253" s="328"/>
      <c r="U253" s="327"/>
      <c r="V253" s="328"/>
      <c r="W253" s="328"/>
      <c r="X253" s="327"/>
      <c r="Y253" s="327"/>
      <c r="Z253" s="327"/>
      <c r="AA253" s="327"/>
      <c r="AB253" s="335"/>
      <c r="AC253" s="327"/>
      <c r="AD253" s="327"/>
      <c r="AE253" s="327"/>
      <c r="AF253" s="328"/>
      <c r="AG253" s="328"/>
    </row>
    <row r="254" spans="1:33" s="329" customFormat="1" ht="15.75" customHeight="1" x14ac:dyDescent="0.2">
      <c r="A254" s="319"/>
      <c r="B254" s="319"/>
      <c r="C254" s="319"/>
      <c r="D254" s="327"/>
      <c r="E254" s="327"/>
      <c r="F254" s="330"/>
      <c r="G254" s="331"/>
      <c r="H254" s="331"/>
      <c r="I254" s="331"/>
      <c r="J254" s="332"/>
      <c r="K254" s="331"/>
      <c r="L254" s="333"/>
      <c r="M254" s="334"/>
      <c r="N254" s="331"/>
      <c r="O254" s="328"/>
      <c r="P254" s="328"/>
      <c r="Q254" s="328"/>
      <c r="R254" s="327"/>
      <c r="S254" s="328"/>
      <c r="T254" s="328"/>
      <c r="U254" s="327"/>
      <c r="V254" s="328"/>
      <c r="W254" s="328"/>
      <c r="X254" s="327"/>
      <c r="Y254" s="327"/>
      <c r="Z254" s="327"/>
      <c r="AA254" s="327"/>
      <c r="AB254" s="335"/>
      <c r="AC254" s="327"/>
      <c r="AD254" s="327"/>
      <c r="AE254" s="327"/>
      <c r="AF254" s="328"/>
      <c r="AG254" s="328"/>
    </row>
    <row r="255" spans="1:33" s="329" customFormat="1" ht="15.75" customHeight="1" x14ac:dyDescent="0.2">
      <c r="A255" s="319"/>
      <c r="B255" s="319"/>
      <c r="C255" s="319"/>
      <c r="D255" s="327"/>
      <c r="E255" s="327"/>
      <c r="F255" s="330"/>
      <c r="G255" s="331"/>
      <c r="H255" s="331"/>
      <c r="I255" s="331"/>
      <c r="J255" s="332"/>
      <c r="K255" s="331"/>
      <c r="L255" s="333"/>
      <c r="M255" s="334"/>
      <c r="N255" s="331"/>
      <c r="O255" s="328"/>
      <c r="P255" s="328"/>
      <c r="Q255" s="328"/>
      <c r="R255" s="327"/>
      <c r="S255" s="328"/>
      <c r="T255" s="328"/>
      <c r="U255" s="327"/>
      <c r="V255" s="328"/>
      <c r="W255" s="328"/>
      <c r="X255" s="327"/>
      <c r="Y255" s="327"/>
      <c r="Z255" s="327"/>
      <c r="AA255" s="327"/>
      <c r="AB255" s="335"/>
      <c r="AC255" s="327"/>
      <c r="AD255" s="327"/>
      <c r="AE255" s="327"/>
      <c r="AF255" s="328"/>
      <c r="AG255" s="328"/>
    </row>
    <row r="256" spans="1:33" s="329" customFormat="1" ht="15.75" customHeight="1" x14ac:dyDescent="0.2">
      <c r="A256" s="319"/>
      <c r="B256" s="319"/>
      <c r="C256" s="319"/>
      <c r="D256" s="327"/>
      <c r="E256" s="327"/>
      <c r="F256" s="330"/>
      <c r="G256" s="331"/>
      <c r="H256" s="331"/>
      <c r="I256" s="331"/>
      <c r="J256" s="332"/>
      <c r="K256" s="331"/>
      <c r="L256" s="333"/>
      <c r="M256" s="334"/>
      <c r="N256" s="331"/>
      <c r="O256" s="328"/>
      <c r="P256" s="328"/>
      <c r="Q256" s="328"/>
      <c r="R256" s="327"/>
      <c r="S256" s="328"/>
      <c r="T256" s="328"/>
      <c r="U256" s="327"/>
      <c r="V256" s="328"/>
      <c r="W256" s="328"/>
      <c r="X256" s="327"/>
      <c r="Y256" s="327"/>
      <c r="Z256" s="327"/>
      <c r="AA256" s="327"/>
      <c r="AB256" s="335"/>
      <c r="AC256" s="327"/>
      <c r="AD256" s="327"/>
      <c r="AE256" s="327"/>
      <c r="AF256" s="328"/>
      <c r="AG256" s="328"/>
    </row>
    <row r="257" spans="1:33" s="329" customFormat="1" ht="15.75" customHeight="1" x14ac:dyDescent="0.2">
      <c r="A257" s="319"/>
      <c r="B257" s="319"/>
      <c r="C257" s="319"/>
      <c r="D257" s="327"/>
      <c r="E257" s="327"/>
      <c r="F257" s="330"/>
      <c r="G257" s="331"/>
      <c r="H257" s="331"/>
      <c r="I257" s="331"/>
      <c r="J257" s="332"/>
      <c r="K257" s="331"/>
      <c r="L257" s="333"/>
      <c r="M257" s="334"/>
      <c r="N257" s="331"/>
      <c r="O257" s="328"/>
      <c r="P257" s="328"/>
      <c r="Q257" s="328"/>
      <c r="R257" s="327"/>
      <c r="S257" s="328"/>
      <c r="T257" s="328"/>
      <c r="U257" s="327"/>
      <c r="V257" s="328"/>
      <c r="W257" s="328"/>
      <c r="X257" s="327"/>
      <c r="Y257" s="327"/>
      <c r="Z257" s="327"/>
      <c r="AA257" s="327"/>
      <c r="AB257" s="335"/>
      <c r="AC257" s="327"/>
      <c r="AD257" s="327"/>
      <c r="AE257" s="327"/>
      <c r="AF257" s="328"/>
      <c r="AG257" s="328"/>
    </row>
    <row r="258" spans="1:33" s="329" customFormat="1" ht="15.75" customHeight="1" x14ac:dyDescent="0.2">
      <c r="A258" s="319"/>
      <c r="B258" s="319"/>
      <c r="C258" s="319"/>
      <c r="D258" s="327"/>
      <c r="E258" s="327"/>
      <c r="F258" s="330"/>
      <c r="G258" s="331"/>
      <c r="H258" s="331"/>
      <c r="I258" s="331"/>
      <c r="J258" s="332"/>
      <c r="K258" s="331"/>
      <c r="L258" s="333"/>
      <c r="M258" s="334"/>
      <c r="N258" s="331"/>
      <c r="O258" s="328"/>
      <c r="P258" s="328"/>
      <c r="Q258" s="328"/>
      <c r="R258" s="327"/>
      <c r="S258" s="328"/>
      <c r="T258" s="328"/>
      <c r="U258" s="327"/>
      <c r="V258" s="328"/>
      <c r="W258" s="328"/>
      <c r="X258" s="327"/>
      <c r="Y258" s="327"/>
      <c r="Z258" s="327"/>
      <c r="AA258" s="327"/>
      <c r="AB258" s="335"/>
      <c r="AC258" s="327"/>
      <c r="AD258" s="327"/>
      <c r="AE258" s="327"/>
      <c r="AF258" s="328"/>
      <c r="AG258" s="328"/>
    </row>
    <row r="259" spans="1:33" s="329" customFormat="1" ht="15.75" customHeight="1" x14ac:dyDescent="0.2">
      <c r="A259" s="319"/>
      <c r="B259" s="319"/>
      <c r="C259" s="319"/>
      <c r="D259" s="327"/>
      <c r="E259" s="327"/>
      <c r="F259" s="330"/>
      <c r="G259" s="331"/>
      <c r="H259" s="331"/>
      <c r="I259" s="331"/>
      <c r="J259" s="332"/>
      <c r="K259" s="331"/>
      <c r="L259" s="333"/>
      <c r="M259" s="334"/>
      <c r="N259" s="331"/>
      <c r="O259" s="328"/>
      <c r="P259" s="328"/>
      <c r="Q259" s="328"/>
      <c r="R259" s="327"/>
      <c r="S259" s="328"/>
      <c r="T259" s="328"/>
      <c r="U259" s="327"/>
      <c r="V259" s="328"/>
      <c r="W259" s="328"/>
      <c r="X259" s="327"/>
      <c r="Y259" s="327"/>
      <c r="Z259" s="327"/>
      <c r="AA259" s="327"/>
      <c r="AB259" s="335"/>
      <c r="AC259" s="327"/>
      <c r="AD259" s="327"/>
      <c r="AE259" s="327"/>
      <c r="AF259" s="328"/>
      <c r="AG259" s="328"/>
    </row>
    <row r="260" spans="1:33" s="329" customFormat="1" ht="15.75" customHeight="1" x14ac:dyDescent="0.2">
      <c r="A260" s="319"/>
      <c r="B260" s="319"/>
      <c r="C260" s="319"/>
      <c r="D260" s="327"/>
      <c r="E260" s="327"/>
      <c r="F260" s="330"/>
      <c r="G260" s="331"/>
      <c r="H260" s="331"/>
      <c r="I260" s="331"/>
      <c r="J260" s="332"/>
      <c r="K260" s="331"/>
      <c r="L260" s="333"/>
      <c r="M260" s="334"/>
      <c r="N260" s="331"/>
      <c r="O260" s="328"/>
      <c r="P260" s="328"/>
      <c r="Q260" s="328"/>
      <c r="R260" s="327"/>
      <c r="S260" s="328"/>
      <c r="T260" s="328"/>
      <c r="U260" s="327"/>
      <c r="V260" s="328"/>
      <c r="W260" s="328"/>
      <c r="X260" s="327"/>
      <c r="Y260" s="327"/>
      <c r="Z260" s="327"/>
      <c r="AA260" s="327"/>
      <c r="AB260" s="335"/>
      <c r="AC260" s="327"/>
      <c r="AD260" s="327"/>
      <c r="AE260" s="327"/>
      <c r="AF260" s="328"/>
      <c r="AG260" s="328"/>
    </row>
    <row r="261" spans="1:33" s="329" customFormat="1" ht="15.75" customHeight="1" x14ac:dyDescent="0.2">
      <c r="A261" s="319"/>
      <c r="B261" s="319"/>
      <c r="C261" s="319"/>
      <c r="D261" s="327"/>
      <c r="E261" s="327"/>
      <c r="F261" s="330"/>
      <c r="G261" s="331"/>
      <c r="H261" s="331"/>
      <c r="I261" s="331"/>
      <c r="J261" s="332"/>
      <c r="K261" s="331"/>
      <c r="L261" s="333"/>
      <c r="M261" s="334"/>
      <c r="N261" s="331"/>
      <c r="O261" s="328"/>
      <c r="P261" s="328"/>
      <c r="Q261" s="328"/>
      <c r="R261" s="327"/>
      <c r="S261" s="328"/>
      <c r="T261" s="328"/>
      <c r="U261" s="327"/>
      <c r="V261" s="328"/>
      <c r="W261" s="328"/>
      <c r="X261" s="327"/>
      <c r="Y261" s="327"/>
      <c r="Z261" s="327"/>
      <c r="AA261" s="327"/>
      <c r="AB261" s="335"/>
      <c r="AC261" s="327"/>
      <c r="AD261" s="327"/>
      <c r="AE261" s="327"/>
      <c r="AF261" s="328"/>
      <c r="AG261" s="328"/>
    </row>
    <row r="262" spans="1:33" s="329" customFormat="1" ht="15.75" customHeight="1" x14ac:dyDescent="0.2">
      <c r="A262" s="319"/>
      <c r="B262" s="319"/>
      <c r="C262" s="319"/>
      <c r="D262" s="327"/>
      <c r="E262" s="327"/>
      <c r="F262" s="330"/>
      <c r="G262" s="331"/>
      <c r="H262" s="331"/>
      <c r="I262" s="331"/>
      <c r="J262" s="332"/>
      <c r="K262" s="331"/>
      <c r="L262" s="333"/>
      <c r="M262" s="334"/>
      <c r="N262" s="331"/>
      <c r="O262" s="328"/>
      <c r="P262" s="328"/>
      <c r="Q262" s="328"/>
      <c r="R262" s="327"/>
      <c r="S262" s="328"/>
      <c r="T262" s="328"/>
      <c r="U262" s="327"/>
      <c r="V262" s="328"/>
      <c r="W262" s="328"/>
      <c r="X262" s="327"/>
      <c r="Y262" s="327"/>
      <c r="Z262" s="327"/>
      <c r="AA262" s="327"/>
      <c r="AB262" s="335"/>
      <c r="AC262" s="327"/>
      <c r="AD262" s="327"/>
      <c r="AE262" s="327"/>
      <c r="AF262" s="328"/>
      <c r="AG262" s="328"/>
    </row>
    <row r="263" spans="1:33" s="329" customFormat="1" ht="15.75" customHeight="1" x14ac:dyDescent="0.2">
      <c r="A263" s="319"/>
      <c r="B263" s="319"/>
      <c r="C263" s="319"/>
      <c r="D263" s="327"/>
      <c r="E263" s="327"/>
      <c r="F263" s="330"/>
      <c r="G263" s="331"/>
      <c r="H263" s="331"/>
      <c r="I263" s="331"/>
      <c r="J263" s="332"/>
      <c r="K263" s="331"/>
      <c r="L263" s="333"/>
      <c r="M263" s="334"/>
      <c r="N263" s="331"/>
      <c r="O263" s="328"/>
      <c r="P263" s="328"/>
      <c r="Q263" s="328"/>
      <c r="R263" s="327"/>
      <c r="S263" s="328"/>
      <c r="T263" s="328"/>
      <c r="U263" s="327"/>
      <c r="V263" s="328"/>
      <c r="W263" s="328"/>
      <c r="X263" s="327"/>
      <c r="Y263" s="327"/>
      <c r="Z263" s="327"/>
      <c r="AA263" s="327"/>
      <c r="AB263" s="335"/>
      <c r="AC263" s="327"/>
      <c r="AD263" s="327"/>
      <c r="AE263" s="327"/>
      <c r="AF263" s="328"/>
      <c r="AG263" s="328"/>
    </row>
    <row r="264" spans="1:33" s="329" customFormat="1" ht="15.75" customHeight="1" x14ac:dyDescent="0.2">
      <c r="A264" s="319"/>
      <c r="B264" s="319"/>
      <c r="C264" s="319"/>
      <c r="D264" s="327"/>
      <c r="E264" s="327"/>
      <c r="F264" s="330"/>
      <c r="G264" s="331"/>
      <c r="H264" s="331"/>
      <c r="I264" s="331"/>
      <c r="J264" s="332"/>
      <c r="K264" s="331"/>
      <c r="L264" s="333"/>
      <c r="M264" s="334"/>
      <c r="N264" s="331"/>
      <c r="O264" s="328"/>
      <c r="P264" s="328"/>
      <c r="Q264" s="328"/>
      <c r="R264" s="327"/>
      <c r="S264" s="328"/>
      <c r="T264" s="328"/>
      <c r="U264" s="327"/>
      <c r="V264" s="328"/>
      <c r="W264" s="328"/>
      <c r="X264" s="327"/>
      <c r="Y264" s="327"/>
      <c r="Z264" s="327"/>
      <c r="AA264" s="327"/>
      <c r="AB264" s="335"/>
      <c r="AC264" s="327"/>
      <c r="AD264" s="327"/>
      <c r="AE264" s="327"/>
      <c r="AF264" s="328"/>
      <c r="AG264" s="328"/>
    </row>
    <row r="265" spans="1:33" s="329" customFormat="1" ht="15.75" customHeight="1" x14ac:dyDescent="0.2">
      <c r="A265" s="319"/>
      <c r="B265" s="319"/>
      <c r="C265" s="319"/>
      <c r="D265" s="327"/>
      <c r="E265" s="327"/>
      <c r="F265" s="330"/>
      <c r="G265" s="331"/>
      <c r="H265" s="331"/>
      <c r="I265" s="331"/>
      <c r="J265" s="332"/>
      <c r="K265" s="331"/>
      <c r="L265" s="333"/>
      <c r="M265" s="334"/>
      <c r="N265" s="331"/>
      <c r="O265" s="328"/>
      <c r="P265" s="328"/>
      <c r="Q265" s="328"/>
      <c r="R265" s="327"/>
      <c r="S265" s="328"/>
      <c r="T265" s="328"/>
      <c r="U265" s="327"/>
      <c r="V265" s="328"/>
      <c r="W265" s="328"/>
      <c r="X265" s="327"/>
      <c r="Y265" s="327"/>
      <c r="Z265" s="327"/>
      <c r="AA265" s="327"/>
      <c r="AB265" s="335"/>
      <c r="AC265" s="327"/>
      <c r="AD265" s="327"/>
      <c r="AE265" s="327"/>
      <c r="AF265" s="328"/>
      <c r="AG265" s="328"/>
    </row>
    <row r="266" spans="1:33" s="329" customFormat="1" ht="15.75" customHeight="1" x14ac:dyDescent="0.2">
      <c r="A266" s="319"/>
      <c r="B266" s="319"/>
      <c r="C266" s="319"/>
      <c r="D266" s="327"/>
      <c r="E266" s="327"/>
      <c r="F266" s="330"/>
      <c r="G266" s="331"/>
      <c r="H266" s="331"/>
      <c r="I266" s="331"/>
      <c r="J266" s="332"/>
      <c r="K266" s="331"/>
      <c r="L266" s="333"/>
      <c r="M266" s="334"/>
      <c r="N266" s="331"/>
      <c r="O266" s="328"/>
      <c r="P266" s="328"/>
      <c r="Q266" s="328"/>
      <c r="R266" s="327"/>
      <c r="S266" s="328"/>
      <c r="T266" s="328"/>
      <c r="U266" s="327"/>
      <c r="V266" s="328"/>
      <c r="W266" s="328"/>
      <c r="X266" s="327"/>
      <c r="Y266" s="327"/>
      <c r="Z266" s="327"/>
      <c r="AA266" s="327"/>
      <c r="AB266" s="335"/>
      <c r="AC266" s="327"/>
      <c r="AD266" s="327"/>
      <c r="AE266" s="327"/>
      <c r="AF266" s="328"/>
      <c r="AG266" s="328"/>
    </row>
    <row r="267" spans="1:33" s="329" customFormat="1" ht="15.75" customHeight="1" x14ac:dyDescent="0.2">
      <c r="A267" s="319"/>
      <c r="B267" s="319"/>
      <c r="C267" s="319"/>
      <c r="D267" s="327"/>
      <c r="E267" s="327"/>
      <c r="F267" s="330"/>
      <c r="G267" s="331"/>
      <c r="H267" s="331"/>
      <c r="I267" s="331"/>
      <c r="J267" s="332"/>
      <c r="K267" s="331"/>
      <c r="L267" s="333"/>
      <c r="M267" s="334"/>
      <c r="N267" s="331"/>
      <c r="O267" s="328"/>
      <c r="P267" s="328"/>
      <c r="Q267" s="328"/>
      <c r="R267" s="327"/>
      <c r="S267" s="328"/>
      <c r="T267" s="328"/>
      <c r="U267" s="327"/>
      <c r="V267" s="328"/>
      <c r="W267" s="328"/>
      <c r="X267" s="327"/>
      <c r="Y267" s="327"/>
      <c r="Z267" s="327"/>
      <c r="AA267" s="327"/>
      <c r="AB267" s="335"/>
      <c r="AC267" s="327"/>
      <c r="AD267" s="327"/>
      <c r="AE267" s="327"/>
      <c r="AF267" s="328"/>
      <c r="AG267" s="328"/>
    </row>
    <row r="268" spans="1:33" s="329" customFormat="1" ht="15.75" customHeight="1" x14ac:dyDescent="0.2">
      <c r="A268" s="319"/>
      <c r="B268" s="319"/>
      <c r="C268" s="319"/>
      <c r="D268" s="327"/>
      <c r="E268" s="327"/>
      <c r="F268" s="330"/>
      <c r="G268" s="331"/>
      <c r="H268" s="331"/>
      <c r="I268" s="331"/>
      <c r="J268" s="332"/>
      <c r="K268" s="331"/>
      <c r="L268" s="333"/>
      <c r="M268" s="334"/>
      <c r="N268" s="331"/>
      <c r="O268" s="328"/>
      <c r="P268" s="328"/>
      <c r="Q268" s="328"/>
      <c r="R268" s="327"/>
      <c r="S268" s="328"/>
      <c r="T268" s="328"/>
      <c r="U268" s="327"/>
      <c r="V268" s="328"/>
      <c r="W268" s="328"/>
      <c r="X268" s="327"/>
      <c r="Y268" s="327"/>
      <c r="Z268" s="327"/>
      <c r="AA268" s="327"/>
      <c r="AB268" s="335"/>
      <c r="AC268" s="327"/>
      <c r="AD268" s="327"/>
      <c r="AE268" s="327"/>
      <c r="AF268" s="328"/>
      <c r="AG268" s="328"/>
    </row>
    <row r="269" spans="1:33" s="329" customFormat="1" ht="15.75" customHeight="1" x14ac:dyDescent="0.2">
      <c r="A269" s="319"/>
      <c r="B269" s="319"/>
      <c r="C269" s="319"/>
      <c r="D269" s="327"/>
      <c r="E269" s="327"/>
      <c r="F269" s="330"/>
      <c r="G269" s="331"/>
      <c r="H269" s="331"/>
      <c r="I269" s="331"/>
      <c r="J269" s="332"/>
      <c r="K269" s="331"/>
      <c r="L269" s="333"/>
      <c r="M269" s="334"/>
      <c r="N269" s="331"/>
      <c r="O269" s="328"/>
      <c r="P269" s="328"/>
      <c r="Q269" s="328"/>
      <c r="R269" s="327"/>
      <c r="S269" s="328"/>
      <c r="T269" s="328"/>
      <c r="U269" s="327"/>
      <c r="V269" s="328"/>
      <c r="W269" s="328"/>
      <c r="X269" s="327"/>
      <c r="Y269" s="327"/>
      <c r="Z269" s="327"/>
      <c r="AA269" s="327"/>
      <c r="AB269" s="335"/>
      <c r="AC269" s="327"/>
      <c r="AD269" s="327"/>
      <c r="AE269" s="327"/>
      <c r="AF269" s="328"/>
      <c r="AG269" s="328"/>
    </row>
    <row r="270" spans="1:33" s="329" customFormat="1" ht="15.75" customHeight="1" x14ac:dyDescent="0.2">
      <c r="A270" s="319"/>
      <c r="B270" s="319"/>
      <c r="C270" s="319"/>
      <c r="D270" s="327"/>
      <c r="E270" s="327"/>
      <c r="F270" s="330"/>
      <c r="G270" s="331"/>
      <c r="H270" s="331"/>
      <c r="I270" s="331"/>
      <c r="J270" s="332"/>
      <c r="K270" s="331"/>
      <c r="L270" s="333"/>
      <c r="M270" s="334"/>
      <c r="N270" s="331"/>
      <c r="O270" s="328"/>
      <c r="P270" s="328"/>
      <c r="Q270" s="328"/>
      <c r="R270" s="327"/>
      <c r="S270" s="328"/>
      <c r="T270" s="328"/>
      <c r="U270" s="327"/>
      <c r="V270" s="328"/>
      <c r="W270" s="328"/>
      <c r="X270" s="327"/>
      <c r="Y270" s="327"/>
      <c r="Z270" s="327"/>
      <c r="AA270" s="327"/>
      <c r="AB270" s="335"/>
      <c r="AC270" s="327"/>
      <c r="AD270" s="327"/>
      <c r="AE270" s="327"/>
      <c r="AF270" s="328"/>
      <c r="AG270" s="328"/>
    </row>
    <row r="271" spans="1:33" s="329" customFormat="1" ht="15.75" customHeight="1" x14ac:dyDescent="0.2">
      <c r="A271" s="319"/>
      <c r="B271" s="319"/>
      <c r="C271" s="319"/>
      <c r="D271" s="327"/>
      <c r="E271" s="327"/>
      <c r="F271" s="330"/>
      <c r="G271" s="331"/>
      <c r="H271" s="331"/>
      <c r="I271" s="331"/>
      <c r="J271" s="332"/>
      <c r="K271" s="331"/>
      <c r="L271" s="333"/>
      <c r="M271" s="334"/>
      <c r="N271" s="331"/>
      <c r="O271" s="328"/>
      <c r="P271" s="328"/>
      <c r="Q271" s="328"/>
      <c r="R271" s="327"/>
      <c r="S271" s="328"/>
      <c r="T271" s="328"/>
      <c r="U271" s="327"/>
      <c r="V271" s="328"/>
      <c r="W271" s="328"/>
      <c r="X271" s="327"/>
      <c r="Y271" s="327"/>
      <c r="Z271" s="327"/>
      <c r="AA271" s="327"/>
      <c r="AB271" s="335"/>
      <c r="AC271" s="327"/>
      <c r="AD271" s="327"/>
      <c r="AE271" s="327"/>
      <c r="AF271" s="328"/>
      <c r="AG271" s="328"/>
    </row>
    <row r="272" spans="1:33" s="329" customFormat="1" ht="15.75" customHeight="1" x14ac:dyDescent="0.2">
      <c r="A272" s="319"/>
      <c r="B272" s="319"/>
      <c r="C272" s="319"/>
      <c r="D272" s="327"/>
      <c r="E272" s="327"/>
      <c r="F272" s="330"/>
      <c r="G272" s="331"/>
      <c r="H272" s="331"/>
      <c r="I272" s="331"/>
      <c r="J272" s="332"/>
      <c r="K272" s="331"/>
      <c r="L272" s="333"/>
      <c r="M272" s="334"/>
      <c r="N272" s="331"/>
      <c r="O272" s="328"/>
      <c r="P272" s="328"/>
      <c r="Q272" s="328"/>
      <c r="R272" s="327"/>
      <c r="S272" s="328"/>
      <c r="T272" s="328"/>
      <c r="U272" s="327"/>
      <c r="V272" s="328"/>
      <c r="W272" s="328"/>
      <c r="X272" s="327"/>
      <c r="Y272" s="327"/>
      <c r="Z272" s="327"/>
      <c r="AA272" s="327"/>
      <c r="AB272" s="335"/>
      <c r="AC272" s="327"/>
      <c r="AD272" s="327"/>
      <c r="AE272" s="327"/>
      <c r="AF272" s="328"/>
      <c r="AG272" s="328"/>
    </row>
    <row r="273" spans="1:33" s="329" customFormat="1" ht="15.75" customHeight="1" x14ac:dyDescent="0.2">
      <c r="A273" s="319"/>
      <c r="B273" s="319"/>
      <c r="C273" s="319"/>
      <c r="D273" s="327"/>
      <c r="E273" s="327"/>
      <c r="F273" s="330"/>
      <c r="G273" s="331"/>
      <c r="H273" s="331"/>
      <c r="I273" s="331"/>
      <c r="J273" s="332"/>
      <c r="K273" s="331"/>
      <c r="L273" s="333"/>
      <c r="M273" s="334"/>
      <c r="N273" s="331"/>
      <c r="O273" s="328"/>
      <c r="P273" s="328"/>
      <c r="Q273" s="328"/>
      <c r="R273" s="327"/>
      <c r="S273" s="328"/>
      <c r="T273" s="328"/>
      <c r="U273" s="327"/>
      <c r="V273" s="328"/>
      <c r="W273" s="328"/>
      <c r="X273" s="327"/>
      <c r="Y273" s="327"/>
      <c r="Z273" s="327"/>
      <c r="AA273" s="327"/>
      <c r="AB273" s="335"/>
      <c r="AC273" s="327"/>
      <c r="AD273" s="327"/>
      <c r="AE273" s="327"/>
      <c r="AF273" s="328"/>
      <c r="AG273" s="328"/>
    </row>
    <row r="274" spans="1:33" s="329" customFormat="1" ht="15.75" customHeight="1" x14ac:dyDescent="0.2">
      <c r="A274" s="319"/>
      <c r="B274" s="319"/>
      <c r="C274" s="319"/>
      <c r="D274" s="327"/>
      <c r="E274" s="327"/>
      <c r="F274" s="330"/>
      <c r="G274" s="331"/>
      <c r="H274" s="331"/>
      <c r="I274" s="331"/>
      <c r="J274" s="332"/>
      <c r="K274" s="331"/>
      <c r="L274" s="333"/>
      <c r="M274" s="334"/>
      <c r="N274" s="331"/>
      <c r="O274" s="328"/>
      <c r="P274" s="328"/>
      <c r="Q274" s="328"/>
      <c r="R274" s="327"/>
      <c r="S274" s="328"/>
      <c r="T274" s="328"/>
      <c r="U274" s="327"/>
      <c r="V274" s="328"/>
      <c r="W274" s="328"/>
      <c r="X274" s="327"/>
      <c r="Y274" s="327"/>
      <c r="Z274" s="327"/>
      <c r="AA274" s="327"/>
      <c r="AB274" s="335"/>
      <c r="AC274" s="327"/>
      <c r="AD274" s="327"/>
      <c r="AE274" s="327"/>
      <c r="AF274" s="328"/>
      <c r="AG274" s="328"/>
    </row>
    <row r="275" spans="1:33" s="329" customFormat="1" ht="15.75" customHeight="1" x14ac:dyDescent="0.2">
      <c r="A275" s="319"/>
      <c r="B275" s="319"/>
      <c r="C275" s="319"/>
      <c r="D275" s="327"/>
      <c r="E275" s="327"/>
      <c r="F275" s="330"/>
      <c r="G275" s="331"/>
      <c r="H275" s="331"/>
      <c r="I275" s="331"/>
      <c r="J275" s="332"/>
      <c r="K275" s="331"/>
      <c r="L275" s="333"/>
      <c r="M275" s="334"/>
      <c r="N275" s="331"/>
      <c r="O275" s="328"/>
      <c r="P275" s="328"/>
      <c r="Q275" s="328"/>
      <c r="R275" s="327"/>
      <c r="S275" s="328"/>
      <c r="T275" s="328"/>
      <c r="U275" s="327"/>
      <c r="V275" s="328"/>
      <c r="W275" s="328"/>
      <c r="X275" s="327"/>
      <c r="Y275" s="327"/>
      <c r="Z275" s="327"/>
      <c r="AA275" s="327"/>
      <c r="AB275" s="335"/>
      <c r="AC275" s="327"/>
      <c r="AD275" s="327"/>
      <c r="AE275" s="327"/>
      <c r="AF275" s="328"/>
      <c r="AG275" s="328"/>
    </row>
    <row r="276" spans="1:33" s="329" customFormat="1" ht="15.75" customHeight="1" x14ac:dyDescent="0.2">
      <c r="A276" s="319"/>
      <c r="B276" s="319"/>
      <c r="C276" s="319"/>
      <c r="D276" s="327"/>
      <c r="E276" s="327"/>
      <c r="F276" s="330"/>
      <c r="G276" s="331"/>
      <c r="H276" s="331"/>
      <c r="I276" s="331"/>
      <c r="J276" s="332"/>
      <c r="K276" s="331"/>
      <c r="L276" s="333"/>
      <c r="M276" s="334"/>
      <c r="N276" s="331"/>
      <c r="O276" s="328"/>
      <c r="P276" s="328"/>
      <c r="Q276" s="328"/>
      <c r="R276" s="327"/>
      <c r="S276" s="328"/>
      <c r="T276" s="328"/>
      <c r="U276" s="327"/>
      <c r="V276" s="328"/>
      <c r="W276" s="328"/>
      <c r="X276" s="327"/>
      <c r="Y276" s="327"/>
      <c r="Z276" s="327"/>
      <c r="AA276" s="327"/>
      <c r="AB276" s="335"/>
      <c r="AC276" s="327"/>
      <c r="AD276" s="327"/>
      <c r="AE276" s="327"/>
      <c r="AF276" s="328"/>
      <c r="AG276" s="328"/>
    </row>
    <row r="277" spans="1:33" s="329" customFormat="1" ht="15.75" customHeight="1" x14ac:dyDescent="0.2">
      <c r="A277" s="319"/>
      <c r="B277" s="319"/>
      <c r="C277" s="319"/>
      <c r="D277" s="327"/>
      <c r="E277" s="327"/>
      <c r="F277" s="330"/>
      <c r="G277" s="331"/>
      <c r="H277" s="331"/>
      <c r="I277" s="331"/>
      <c r="J277" s="332"/>
      <c r="K277" s="331"/>
      <c r="L277" s="333"/>
      <c r="M277" s="334"/>
      <c r="N277" s="331"/>
      <c r="O277" s="328"/>
      <c r="P277" s="328"/>
      <c r="Q277" s="328"/>
      <c r="R277" s="327"/>
      <c r="S277" s="328"/>
      <c r="T277" s="328"/>
      <c r="U277" s="327"/>
      <c r="V277" s="328"/>
      <c r="W277" s="328"/>
      <c r="X277" s="327"/>
      <c r="Y277" s="327"/>
      <c r="Z277" s="327"/>
      <c r="AA277" s="327"/>
      <c r="AB277" s="335"/>
      <c r="AC277" s="327"/>
      <c r="AD277" s="327"/>
      <c r="AE277" s="327"/>
      <c r="AF277" s="328"/>
      <c r="AG277" s="328"/>
    </row>
    <row r="278" spans="1:33" s="329" customFormat="1" ht="15.75" customHeight="1" x14ac:dyDescent="0.2">
      <c r="A278" s="319"/>
      <c r="B278" s="319"/>
      <c r="C278" s="319"/>
      <c r="D278" s="327"/>
      <c r="E278" s="327"/>
      <c r="F278" s="330"/>
      <c r="G278" s="331"/>
      <c r="H278" s="331"/>
      <c r="I278" s="331"/>
      <c r="J278" s="332"/>
      <c r="K278" s="331"/>
      <c r="L278" s="333"/>
      <c r="M278" s="334"/>
      <c r="N278" s="331"/>
      <c r="O278" s="328"/>
      <c r="P278" s="328"/>
      <c r="Q278" s="328"/>
      <c r="R278" s="327"/>
      <c r="S278" s="328"/>
      <c r="T278" s="328"/>
      <c r="U278" s="327"/>
      <c r="V278" s="328"/>
      <c r="W278" s="328"/>
      <c r="X278" s="327"/>
      <c r="Y278" s="327"/>
      <c r="Z278" s="327"/>
      <c r="AA278" s="327"/>
      <c r="AB278" s="335"/>
      <c r="AC278" s="327"/>
      <c r="AD278" s="327"/>
      <c r="AE278" s="327"/>
      <c r="AF278" s="328"/>
      <c r="AG278" s="328"/>
    </row>
    <row r="279" spans="1:33" s="329" customFormat="1" ht="15.75" customHeight="1" x14ac:dyDescent="0.2">
      <c r="A279" s="319"/>
      <c r="B279" s="319"/>
      <c r="C279" s="319"/>
      <c r="D279" s="327"/>
      <c r="E279" s="327"/>
      <c r="F279" s="330"/>
      <c r="G279" s="331"/>
      <c r="H279" s="331"/>
      <c r="I279" s="331"/>
      <c r="J279" s="332"/>
      <c r="K279" s="331"/>
      <c r="L279" s="333"/>
      <c r="M279" s="334"/>
      <c r="N279" s="331"/>
      <c r="O279" s="328"/>
      <c r="P279" s="328"/>
      <c r="Q279" s="328"/>
      <c r="R279" s="327"/>
      <c r="S279" s="328"/>
      <c r="T279" s="328"/>
      <c r="U279" s="327"/>
      <c r="V279" s="328"/>
      <c r="W279" s="328"/>
      <c r="X279" s="327"/>
      <c r="Y279" s="327"/>
      <c r="Z279" s="327"/>
      <c r="AA279" s="327"/>
      <c r="AB279" s="335"/>
      <c r="AC279" s="327"/>
      <c r="AD279" s="327"/>
      <c r="AE279" s="327"/>
      <c r="AF279" s="328"/>
      <c r="AG279" s="328"/>
    </row>
    <row r="280" spans="1:33" ht="15.75" customHeight="1" x14ac:dyDescent="0.25">
      <c r="D280" s="344"/>
      <c r="E280" s="344"/>
      <c r="F280" s="345"/>
      <c r="H280" s="347"/>
      <c r="I280" s="348"/>
      <c r="J280" s="349"/>
      <c r="K280" s="348"/>
      <c r="L280" s="350"/>
      <c r="M280" s="351"/>
      <c r="O280" s="352"/>
      <c r="P280" s="352"/>
      <c r="Q280" s="352"/>
      <c r="R280" s="344"/>
      <c r="S280" s="352"/>
      <c r="T280" s="352"/>
      <c r="U280" s="344"/>
      <c r="V280" s="352"/>
      <c r="W280" s="352"/>
      <c r="X280" s="344"/>
      <c r="Y280" s="344"/>
      <c r="Z280" s="344"/>
      <c r="AA280" s="344"/>
      <c r="AB280" s="353"/>
      <c r="AC280" s="344"/>
      <c r="AD280" s="344"/>
      <c r="AE280" s="344"/>
      <c r="AF280" s="352"/>
      <c r="AG280" s="352"/>
    </row>
    <row r="281" spans="1:33" ht="15.75" customHeight="1" x14ac:dyDescent="0.25">
      <c r="D281" s="344"/>
      <c r="E281" s="344"/>
      <c r="F281" s="345"/>
      <c r="H281" s="347"/>
      <c r="I281" s="348"/>
      <c r="J281" s="349"/>
      <c r="K281" s="348"/>
      <c r="L281" s="350"/>
      <c r="M281" s="351"/>
      <c r="O281" s="352"/>
      <c r="P281" s="352"/>
      <c r="Q281" s="352"/>
      <c r="R281" s="344"/>
      <c r="S281" s="352"/>
      <c r="T281" s="352"/>
      <c r="U281" s="344"/>
      <c r="V281" s="352"/>
      <c r="W281" s="352"/>
      <c r="X281" s="344"/>
      <c r="Y281" s="344"/>
      <c r="Z281" s="344"/>
      <c r="AA281" s="344"/>
      <c r="AB281" s="353"/>
      <c r="AC281" s="344"/>
      <c r="AD281" s="344"/>
      <c r="AE281" s="344"/>
      <c r="AF281" s="352"/>
      <c r="AG281" s="352"/>
    </row>
    <row r="282" spans="1:33" ht="15.75" customHeight="1" x14ac:dyDescent="0.25">
      <c r="D282" s="344"/>
      <c r="E282" s="344"/>
      <c r="F282" s="345"/>
      <c r="H282" s="347"/>
      <c r="I282" s="348"/>
      <c r="J282" s="349"/>
      <c r="K282" s="348"/>
      <c r="L282" s="350"/>
      <c r="M282" s="351"/>
      <c r="O282" s="352"/>
      <c r="P282" s="352"/>
      <c r="Q282" s="352"/>
      <c r="R282" s="344"/>
      <c r="S282" s="352"/>
      <c r="T282" s="352"/>
      <c r="U282" s="344"/>
      <c r="V282" s="352"/>
      <c r="W282" s="352"/>
      <c r="X282" s="344"/>
      <c r="Y282" s="344"/>
      <c r="Z282" s="344"/>
      <c r="AA282" s="344"/>
      <c r="AB282" s="353"/>
      <c r="AC282" s="344"/>
      <c r="AD282" s="344"/>
      <c r="AE282" s="344"/>
      <c r="AF282" s="352"/>
      <c r="AG282" s="352"/>
    </row>
    <row r="283" spans="1:33" ht="15.75" customHeight="1" x14ac:dyDescent="0.25">
      <c r="D283" s="344"/>
      <c r="E283" s="344"/>
      <c r="F283" s="345"/>
      <c r="H283" s="347"/>
      <c r="I283" s="348"/>
      <c r="J283" s="349"/>
      <c r="K283" s="348"/>
      <c r="L283" s="350"/>
      <c r="M283" s="351"/>
      <c r="O283" s="352"/>
      <c r="P283" s="352"/>
      <c r="Q283" s="352"/>
      <c r="R283" s="344"/>
      <c r="S283" s="352"/>
      <c r="T283" s="352"/>
      <c r="U283" s="344"/>
      <c r="V283" s="352"/>
      <c r="W283" s="352"/>
      <c r="X283" s="344"/>
      <c r="Y283" s="344"/>
      <c r="Z283" s="344"/>
      <c r="AA283" s="344"/>
      <c r="AB283" s="353"/>
      <c r="AC283" s="344"/>
      <c r="AD283" s="344"/>
      <c r="AE283" s="344"/>
      <c r="AF283" s="352"/>
      <c r="AG283" s="352"/>
    </row>
    <row r="284" spans="1:33" ht="15.75" customHeight="1" x14ac:dyDescent="0.25">
      <c r="D284" s="344"/>
      <c r="E284" s="344"/>
      <c r="F284" s="345"/>
      <c r="H284" s="347"/>
      <c r="I284" s="348"/>
      <c r="J284" s="349"/>
      <c r="K284" s="348"/>
      <c r="L284" s="350"/>
      <c r="M284" s="351"/>
      <c r="O284" s="352"/>
      <c r="P284" s="352"/>
      <c r="Q284" s="352"/>
      <c r="R284" s="344"/>
      <c r="S284" s="352"/>
      <c r="T284" s="352"/>
      <c r="U284" s="344"/>
      <c r="V284" s="352"/>
      <c r="W284" s="352"/>
      <c r="X284" s="344"/>
      <c r="Y284" s="344"/>
      <c r="Z284" s="344"/>
      <c r="AA284" s="344"/>
      <c r="AB284" s="353"/>
      <c r="AC284" s="344"/>
      <c r="AD284" s="344"/>
      <c r="AE284" s="344"/>
      <c r="AF284" s="352"/>
      <c r="AG284" s="352"/>
    </row>
    <row r="285" spans="1:33" ht="15.75" customHeight="1" x14ac:dyDescent="0.25">
      <c r="D285" s="344"/>
      <c r="E285" s="344"/>
      <c r="F285" s="345"/>
      <c r="H285" s="347"/>
      <c r="I285" s="348"/>
      <c r="J285" s="349"/>
      <c r="K285" s="348"/>
      <c r="L285" s="350"/>
      <c r="M285" s="351"/>
      <c r="O285" s="352"/>
      <c r="P285" s="352"/>
      <c r="Q285" s="352"/>
      <c r="R285" s="344"/>
      <c r="S285" s="352"/>
      <c r="T285" s="352"/>
      <c r="U285" s="344"/>
      <c r="V285" s="352"/>
      <c r="W285" s="352"/>
      <c r="X285" s="344"/>
      <c r="Y285" s="344"/>
      <c r="Z285" s="344"/>
      <c r="AA285" s="344"/>
      <c r="AB285" s="353"/>
      <c r="AC285" s="344"/>
      <c r="AD285" s="344"/>
      <c r="AE285" s="344"/>
      <c r="AF285" s="352"/>
      <c r="AG285" s="352"/>
    </row>
    <row r="286" spans="1:33" ht="15.75" customHeight="1" x14ac:dyDescent="0.25">
      <c r="D286" s="344"/>
      <c r="E286" s="344"/>
      <c r="F286" s="345"/>
      <c r="H286" s="347"/>
      <c r="I286" s="348"/>
      <c r="J286" s="349"/>
      <c r="K286" s="348"/>
      <c r="L286" s="350"/>
      <c r="M286" s="351"/>
      <c r="O286" s="352"/>
      <c r="P286" s="352"/>
      <c r="Q286" s="352"/>
      <c r="R286" s="344"/>
      <c r="S286" s="352"/>
      <c r="T286" s="352"/>
      <c r="U286" s="344"/>
      <c r="V286" s="352"/>
      <c r="W286" s="352"/>
      <c r="X286" s="344"/>
      <c r="Y286" s="344"/>
      <c r="Z286" s="344"/>
      <c r="AA286" s="344"/>
      <c r="AB286" s="353"/>
      <c r="AC286" s="344"/>
      <c r="AD286" s="344"/>
      <c r="AE286" s="344"/>
      <c r="AF286" s="352"/>
      <c r="AG286" s="352"/>
    </row>
    <row r="287" spans="1:33" ht="15.75" customHeight="1" x14ac:dyDescent="0.25">
      <c r="D287" s="344"/>
      <c r="E287" s="344"/>
      <c r="F287" s="345"/>
      <c r="H287" s="347"/>
      <c r="I287" s="348"/>
      <c r="J287" s="349"/>
      <c r="K287" s="348"/>
      <c r="L287" s="350"/>
      <c r="M287" s="351"/>
      <c r="O287" s="352"/>
      <c r="P287" s="352"/>
      <c r="Q287" s="352"/>
      <c r="R287" s="344"/>
      <c r="S287" s="352"/>
      <c r="T287" s="352"/>
      <c r="U287" s="344"/>
      <c r="V287" s="352"/>
      <c r="W287" s="352"/>
      <c r="X287" s="344"/>
      <c r="Y287" s="344"/>
      <c r="Z287" s="344"/>
      <c r="AA287" s="344"/>
      <c r="AB287" s="353"/>
      <c r="AC287" s="344"/>
      <c r="AD287" s="344"/>
      <c r="AE287" s="344"/>
      <c r="AF287" s="352"/>
      <c r="AG287" s="352"/>
    </row>
    <row r="288" spans="1:33" ht="15.75" customHeight="1" x14ac:dyDescent="0.25">
      <c r="D288" s="344"/>
      <c r="E288" s="344"/>
      <c r="F288" s="345"/>
      <c r="H288" s="347"/>
      <c r="I288" s="348"/>
      <c r="J288" s="349"/>
      <c r="K288" s="348"/>
      <c r="L288" s="350"/>
      <c r="M288" s="351"/>
      <c r="O288" s="352"/>
      <c r="P288" s="352"/>
      <c r="Q288" s="352"/>
      <c r="R288" s="344"/>
      <c r="S288" s="352"/>
      <c r="T288" s="352"/>
      <c r="U288" s="344"/>
      <c r="V288" s="352"/>
      <c r="W288" s="352"/>
      <c r="X288" s="344"/>
      <c r="Y288" s="344"/>
      <c r="Z288" s="344"/>
      <c r="AA288" s="344"/>
      <c r="AB288" s="353"/>
      <c r="AC288" s="344"/>
      <c r="AD288" s="344"/>
      <c r="AE288" s="344"/>
      <c r="AF288" s="352"/>
      <c r="AG288" s="352"/>
    </row>
    <row r="289" spans="4:33" ht="15.75" customHeight="1" x14ac:dyDescent="0.25">
      <c r="D289" s="344"/>
      <c r="E289" s="344"/>
      <c r="F289" s="345"/>
      <c r="H289" s="347"/>
      <c r="I289" s="348"/>
      <c r="J289" s="349"/>
      <c r="K289" s="348"/>
      <c r="L289" s="350"/>
      <c r="M289" s="351"/>
      <c r="O289" s="352"/>
      <c r="P289" s="352"/>
      <c r="Q289" s="352"/>
      <c r="R289" s="344"/>
      <c r="S289" s="352"/>
      <c r="T289" s="352"/>
      <c r="U289" s="344"/>
      <c r="V289" s="352"/>
      <c r="W289" s="352"/>
      <c r="X289" s="344"/>
      <c r="Y289" s="344"/>
      <c r="Z289" s="344"/>
      <c r="AA289" s="344"/>
      <c r="AB289" s="353"/>
      <c r="AC289" s="344"/>
      <c r="AD289" s="344"/>
      <c r="AE289" s="344"/>
      <c r="AF289" s="352"/>
      <c r="AG289" s="352"/>
    </row>
    <row r="290" spans="4:33" ht="15.75" customHeight="1" x14ac:dyDescent="0.25">
      <c r="D290" s="344"/>
      <c r="E290" s="344"/>
      <c r="F290" s="345"/>
      <c r="H290" s="347"/>
      <c r="I290" s="348"/>
      <c r="J290" s="349"/>
      <c r="K290" s="348"/>
      <c r="L290" s="350"/>
      <c r="M290" s="351"/>
      <c r="O290" s="352"/>
      <c r="P290" s="352"/>
      <c r="Q290" s="352"/>
      <c r="R290" s="344"/>
      <c r="S290" s="352"/>
      <c r="T290" s="352"/>
      <c r="U290" s="344"/>
      <c r="V290" s="352"/>
      <c r="W290" s="352"/>
      <c r="X290" s="344"/>
      <c r="Y290" s="344"/>
      <c r="Z290" s="344"/>
      <c r="AA290" s="344"/>
      <c r="AB290" s="353"/>
      <c r="AC290" s="344"/>
      <c r="AD290" s="344"/>
      <c r="AE290" s="344"/>
      <c r="AF290" s="352"/>
      <c r="AG290" s="352"/>
    </row>
    <row r="291" spans="4:33" ht="15.75" customHeight="1" x14ac:dyDescent="0.25">
      <c r="D291" s="344"/>
      <c r="E291" s="344"/>
      <c r="F291" s="345"/>
      <c r="H291" s="347"/>
      <c r="I291" s="348"/>
      <c r="J291" s="349"/>
      <c r="K291" s="348"/>
      <c r="L291" s="350"/>
      <c r="M291" s="351"/>
      <c r="O291" s="352"/>
      <c r="P291" s="352"/>
      <c r="Q291" s="352"/>
      <c r="R291" s="344"/>
      <c r="S291" s="352"/>
      <c r="T291" s="352"/>
      <c r="U291" s="344"/>
      <c r="V291" s="352"/>
      <c r="W291" s="352"/>
      <c r="X291" s="344"/>
      <c r="Y291" s="344"/>
      <c r="Z291" s="344"/>
      <c r="AA291" s="344"/>
      <c r="AB291" s="353"/>
      <c r="AC291" s="344"/>
      <c r="AD291" s="344"/>
      <c r="AE291" s="344"/>
      <c r="AF291" s="352"/>
      <c r="AG291" s="352"/>
    </row>
    <row r="292" spans="4:33" ht="15.75" customHeight="1" x14ac:dyDescent="0.25">
      <c r="D292" s="344"/>
      <c r="E292" s="344"/>
      <c r="F292" s="345"/>
      <c r="H292" s="347"/>
      <c r="I292" s="348"/>
      <c r="J292" s="349"/>
      <c r="K292" s="348"/>
      <c r="L292" s="350"/>
      <c r="M292" s="351"/>
      <c r="O292" s="352"/>
      <c r="P292" s="352"/>
      <c r="Q292" s="352"/>
      <c r="R292" s="344"/>
      <c r="S292" s="352"/>
      <c r="T292" s="352"/>
      <c r="U292" s="344"/>
      <c r="V292" s="352"/>
      <c r="W292" s="352"/>
      <c r="X292" s="344"/>
      <c r="Y292" s="344"/>
      <c r="Z292" s="344"/>
      <c r="AA292" s="344"/>
      <c r="AB292" s="353"/>
      <c r="AC292" s="344"/>
      <c r="AD292" s="344"/>
      <c r="AE292" s="344"/>
      <c r="AF292" s="352"/>
      <c r="AG292" s="352"/>
    </row>
    <row r="293" spans="4:33" ht="15.75" customHeight="1" x14ac:dyDescent="0.3">
      <c r="D293" s="344"/>
      <c r="E293" s="344"/>
      <c r="F293" s="345"/>
      <c r="H293" s="347"/>
      <c r="I293" s="348"/>
      <c r="J293" s="349"/>
      <c r="K293" s="348"/>
      <c r="L293" s="350"/>
      <c r="M293" s="351"/>
      <c r="O293" s="352"/>
      <c r="P293" s="352"/>
      <c r="Q293" s="352"/>
      <c r="R293" s="344"/>
      <c r="S293" s="355" t="s">
        <v>566</v>
      </c>
      <c r="T293" s="355"/>
      <c r="U293" s="356"/>
      <c r="V293" s="355"/>
      <c r="W293" s="357"/>
      <c r="X293" s="358"/>
      <c r="Y293" s="358"/>
      <c r="Z293" s="356" t="s">
        <v>567</v>
      </c>
      <c r="AA293" s="356"/>
      <c r="AB293" s="353"/>
      <c r="AC293" s="344"/>
      <c r="AD293" s="344"/>
      <c r="AE293" s="344"/>
      <c r="AF293" s="352"/>
      <c r="AG293" s="352"/>
    </row>
    <row r="294" spans="4:33" ht="15.75" customHeight="1" x14ac:dyDescent="0.3">
      <c r="D294" s="344"/>
      <c r="E294" s="344"/>
      <c r="F294" s="345"/>
      <c r="H294" s="347"/>
      <c r="I294" s="348"/>
      <c r="J294" s="349"/>
      <c r="K294" s="348"/>
      <c r="L294" s="350"/>
      <c r="M294" s="351"/>
      <c r="O294" s="352"/>
      <c r="P294" s="352"/>
      <c r="Q294" s="352"/>
      <c r="R294" s="344"/>
      <c r="S294" s="355"/>
      <c r="T294" s="355"/>
      <c r="U294" s="356"/>
      <c r="V294" s="355"/>
      <c r="W294" s="357"/>
      <c r="X294" s="358"/>
      <c r="Y294" s="358"/>
      <c r="Z294" s="356"/>
      <c r="AA294" s="356"/>
      <c r="AB294" s="344"/>
      <c r="AC294" s="344"/>
      <c r="AD294" s="344"/>
      <c r="AE294" s="344"/>
      <c r="AF294" s="352"/>
      <c r="AG294" s="352"/>
    </row>
    <row r="295" spans="4:33" ht="15.75" customHeight="1" x14ac:dyDescent="0.3">
      <c r="D295" s="344"/>
      <c r="E295" s="344"/>
      <c r="F295" s="345"/>
      <c r="H295" s="347"/>
      <c r="I295" s="348"/>
      <c r="J295" s="349"/>
      <c r="K295" s="348"/>
      <c r="L295" s="350"/>
      <c r="M295" s="351"/>
      <c r="O295" s="352"/>
      <c r="P295" s="352"/>
      <c r="Q295" s="352"/>
      <c r="R295" s="344"/>
      <c r="S295" s="355"/>
      <c r="T295" s="355"/>
      <c r="U295" s="356"/>
      <c r="V295" s="355"/>
      <c r="W295" s="357"/>
      <c r="X295" s="358"/>
      <c r="Y295" s="358"/>
      <c r="Z295" s="356"/>
      <c r="AA295" s="356"/>
      <c r="AB295" s="344"/>
      <c r="AC295" s="344"/>
      <c r="AD295" s="344"/>
      <c r="AE295" s="344"/>
      <c r="AF295" s="352"/>
      <c r="AG295" s="352"/>
    </row>
    <row r="296" spans="4:33" ht="15.75" customHeight="1" x14ac:dyDescent="0.25">
      <c r="D296" s="344"/>
      <c r="E296" s="344"/>
      <c r="F296" s="345"/>
      <c r="U296" s="344"/>
      <c r="V296" s="352"/>
      <c r="W296" s="364" t="s">
        <v>569</v>
      </c>
      <c r="X296" s="365"/>
      <c r="Y296" s="365"/>
      <c r="Z296" s="365"/>
      <c r="AA296" s="365"/>
      <c r="AB296" s="365"/>
      <c r="AC296" s="366"/>
      <c r="AD296" s="358"/>
      <c r="AE296" s="358"/>
      <c r="AF296" s="364" t="s">
        <v>570</v>
      </c>
      <c r="AG296" s="352"/>
    </row>
    <row r="297" spans="4:33" ht="15.75" customHeight="1" x14ac:dyDescent="0.25">
      <c r="D297" s="344"/>
      <c r="E297" s="344"/>
      <c r="F297" s="345"/>
      <c r="U297" s="344"/>
      <c r="V297" s="352"/>
      <c r="W297" s="367" t="s">
        <v>571</v>
      </c>
      <c r="X297" s="368"/>
      <c r="Y297" s="368"/>
      <c r="Z297" s="368"/>
      <c r="AA297" s="368"/>
      <c r="AB297" s="368"/>
      <c r="AC297" s="366"/>
      <c r="AD297" s="358"/>
      <c r="AE297" s="358"/>
      <c r="AF297" s="367" t="s">
        <v>572</v>
      </c>
      <c r="AG297" s="352"/>
    </row>
    <row r="298" spans="4:33" ht="15.75" customHeight="1" x14ac:dyDescent="0.25">
      <c r="D298" s="344"/>
      <c r="E298" s="344"/>
      <c r="F298" s="345"/>
      <c r="U298" s="344"/>
      <c r="V298" s="352"/>
      <c r="W298" s="352"/>
      <c r="X298" s="344"/>
      <c r="Y298" s="344"/>
      <c r="Z298" s="344"/>
      <c r="AA298" s="344"/>
      <c r="AB298" s="344"/>
      <c r="AC298" s="344"/>
      <c r="AD298" s="344"/>
      <c r="AE298" s="344"/>
      <c r="AF298" s="352"/>
      <c r="AG298" s="352"/>
    </row>
    <row r="299" spans="4:33" ht="15.75" customHeight="1" x14ac:dyDescent="0.25">
      <c r="D299" s="344"/>
      <c r="E299" s="344"/>
      <c r="F299" s="345"/>
      <c r="U299" s="344"/>
      <c r="V299" s="352"/>
      <c r="W299" s="352"/>
      <c r="X299" s="344"/>
      <c r="Y299" s="344"/>
      <c r="Z299" s="344"/>
      <c r="AA299" s="344"/>
      <c r="AB299" s="369"/>
      <c r="AC299" s="344"/>
      <c r="AD299" s="344"/>
      <c r="AE299" s="344"/>
      <c r="AF299" s="352"/>
      <c r="AG299" s="352"/>
    </row>
    <row r="300" spans="4:33" ht="15.75" customHeight="1" x14ac:dyDescent="0.25">
      <c r="D300" s="344"/>
      <c r="E300" s="344"/>
      <c r="F300" s="345"/>
      <c r="U300" s="344"/>
      <c r="V300" s="352"/>
      <c r="W300" s="352"/>
      <c r="X300" s="344"/>
      <c r="Y300" s="344"/>
      <c r="Z300" s="344"/>
      <c r="AA300" s="344"/>
      <c r="AB300" s="369"/>
      <c r="AC300" s="344"/>
      <c r="AD300" s="344"/>
      <c r="AE300" s="344"/>
      <c r="AF300" s="352"/>
      <c r="AG300" s="352"/>
    </row>
    <row r="301" spans="4:33" ht="15.75" customHeight="1" x14ac:dyDescent="0.25">
      <c r="D301" s="344"/>
      <c r="E301" s="344"/>
      <c r="F301" s="345"/>
      <c r="U301" s="344"/>
      <c r="V301" s="352"/>
      <c r="W301" s="352"/>
      <c r="X301" s="344"/>
      <c r="Y301" s="344"/>
      <c r="Z301" s="344"/>
      <c r="AA301" s="344"/>
      <c r="AB301" s="369"/>
      <c r="AC301" s="344"/>
      <c r="AD301" s="344"/>
      <c r="AE301" s="344"/>
      <c r="AF301" s="352"/>
      <c r="AG301" s="352"/>
    </row>
    <row r="302" spans="4:33" ht="15.75" customHeight="1" x14ac:dyDescent="0.25">
      <c r="D302" s="344"/>
      <c r="E302" s="344"/>
      <c r="F302" s="345"/>
      <c r="U302" s="344"/>
      <c r="V302" s="352"/>
      <c r="W302" s="352"/>
      <c r="X302" s="344"/>
      <c r="Y302" s="344"/>
      <c r="Z302" s="344"/>
      <c r="AA302" s="344"/>
      <c r="AB302" s="369"/>
      <c r="AC302" s="344"/>
      <c r="AD302" s="344"/>
      <c r="AE302" s="344"/>
      <c r="AF302" s="352"/>
      <c r="AG302" s="352"/>
    </row>
    <row r="303" spans="4:33" ht="15.75" customHeight="1" x14ac:dyDescent="0.25">
      <c r="D303" s="344"/>
      <c r="E303" s="344"/>
      <c r="F303" s="345"/>
      <c r="U303" s="344"/>
      <c r="V303" s="352"/>
      <c r="W303" s="352"/>
      <c r="X303" s="344"/>
      <c r="Y303" s="344"/>
      <c r="Z303" s="344"/>
      <c r="AA303" s="344"/>
      <c r="AB303" s="369"/>
      <c r="AC303" s="344"/>
      <c r="AD303" s="344"/>
      <c r="AE303" s="344"/>
      <c r="AF303" s="352"/>
      <c r="AG303" s="352"/>
    </row>
    <row r="304" spans="4:33" ht="15.75" customHeight="1" x14ac:dyDescent="0.25">
      <c r="D304" s="344"/>
      <c r="E304" s="344"/>
      <c r="F304" s="345"/>
      <c r="U304" s="344"/>
      <c r="V304" s="352"/>
      <c r="W304" s="352"/>
      <c r="X304" s="344"/>
      <c r="Y304" s="344"/>
      <c r="Z304" s="344"/>
      <c r="AA304" s="344"/>
      <c r="AB304" s="369"/>
      <c r="AC304" s="344"/>
      <c r="AD304" s="344"/>
      <c r="AE304" s="344"/>
      <c r="AF304" s="352"/>
      <c r="AG304" s="352"/>
    </row>
    <row r="305" spans="4:33" ht="15.75" customHeight="1" x14ac:dyDescent="0.25">
      <c r="D305" s="344"/>
      <c r="E305" s="344"/>
      <c r="F305" s="345"/>
      <c r="U305" s="344"/>
      <c r="V305" s="352"/>
      <c r="W305" s="352"/>
      <c r="X305" s="344"/>
      <c r="Y305" s="344"/>
      <c r="Z305" s="344"/>
      <c r="AA305" s="344"/>
      <c r="AB305" s="369"/>
      <c r="AC305" s="344"/>
      <c r="AD305" s="344"/>
      <c r="AE305" s="344"/>
      <c r="AF305" s="352"/>
      <c r="AG305" s="352"/>
    </row>
    <row r="306" spans="4:33" ht="15.75" customHeight="1" x14ac:dyDescent="0.25">
      <c r="D306" s="344"/>
      <c r="E306" s="344"/>
      <c r="F306" s="345"/>
      <c r="U306" s="344"/>
      <c r="V306" s="352"/>
      <c r="W306" s="352"/>
      <c r="X306" s="344"/>
      <c r="Y306" s="344"/>
      <c r="Z306" s="344"/>
      <c r="AA306" s="344"/>
      <c r="AB306" s="369"/>
      <c r="AC306" s="344"/>
      <c r="AD306" s="344"/>
      <c r="AE306" s="344"/>
      <c r="AF306" s="352"/>
      <c r="AG306" s="352"/>
    </row>
    <row r="307" spans="4:33" ht="15.75" customHeight="1" x14ac:dyDescent="0.25">
      <c r="D307" s="344"/>
      <c r="E307" s="344"/>
      <c r="F307" s="345"/>
      <c r="U307" s="344"/>
      <c r="V307" s="352"/>
      <c r="W307" s="352"/>
      <c r="X307" s="344"/>
      <c r="Y307" s="344"/>
      <c r="Z307" s="344"/>
      <c r="AA307" s="344"/>
      <c r="AB307" s="369"/>
      <c r="AC307" s="344"/>
      <c r="AD307" s="344"/>
      <c r="AE307" s="344"/>
      <c r="AF307" s="352"/>
      <c r="AG307" s="352"/>
    </row>
    <row r="308" spans="4:33" ht="15.75" customHeight="1" x14ac:dyDescent="0.25">
      <c r="D308" s="344"/>
      <c r="E308" s="344"/>
      <c r="F308" s="345"/>
      <c r="U308" s="344"/>
      <c r="V308" s="352"/>
      <c r="W308" s="352"/>
      <c r="X308" s="344"/>
      <c r="Y308" s="344"/>
      <c r="Z308" s="344"/>
      <c r="AA308" s="344"/>
      <c r="AB308" s="369"/>
      <c r="AC308" s="344"/>
      <c r="AD308" s="344"/>
      <c r="AE308" s="344"/>
      <c r="AF308" s="352"/>
      <c r="AG308" s="352"/>
    </row>
    <row r="309" spans="4:33" ht="15.75" customHeight="1" x14ac:dyDescent="0.25">
      <c r="D309" s="344"/>
      <c r="E309" s="344"/>
      <c r="F309" s="345"/>
      <c r="U309" s="344"/>
      <c r="V309" s="352"/>
      <c r="W309" s="352"/>
      <c r="X309" s="344"/>
      <c r="Y309" s="344"/>
      <c r="Z309" s="344"/>
      <c r="AA309" s="344"/>
      <c r="AB309" s="369"/>
      <c r="AC309" s="344"/>
      <c r="AD309" s="344"/>
      <c r="AE309" s="344"/>
      <c r="AF309" s="352"/>
      <c r="AG309" s="352"/>
    </row>
    <row r="310" spans="4:33" ht="15.75" customHeight="1" x14ac:dyDescent="0.25">
      <c r="D310" s="344"/>
      <c r="E310" s="344"/>
      <c r="F310" s="345"/>
      <c r="U310" s="344"/>
      <c r="V310" s="352"/>
      <c r="W310" s="352"/>
      <c r="X310" s="344"/>
      <c r="Y310" s="344"/>
      <c r="Z310" s="344"/>
      <c r="AA310" s="344"/>
      <c r="AB310" s="369"/>
      <c r="AC310" s="344"/>
      <c r="AD310" s="344"/>
      <c r="AE310" s="344"/>
      <c r="AF310" s="352"/>
      <c r="AG310" s="352"/>
    </row>
    <row r="311" spans="4:33" ht="15.75" customHeight="1" x14ac:dyDescent="0.25">
      <c r="D311" s="344"/>
      <c r="E311" s="344"/>
      <c r="F311" s="345"/>
      <c r="U311" s="344"/>
      <c r="V311" s="352"/>
      <c r="W311" s="352"/>
      <c r="X311" s="344"/>
      <c r="Y311" s="344"/>
      <c r="Z311" s="344"/>
      <c r="AA311" s="344"/>
      <c r="AB311" s="369"/>
      <c r="AC311" s="344"/>
      <c r="AD311" s="344"/>
      <c r="AE311" s="344"/>
      <c r="AF311" s="352"/>
      <c r="AG311" s="352"/>
    </row>
    <row r="312" spans="4:33" ht="15.75" customHeight="1" x14ac:dyDescent="0.25">
      <c r="D312" s="344"/>
      <c r="E312" s="344"/>
      <c r="F312" s="345"/>
      <c r="U312" s="344"/>
      <c r="V312" s="352"/>
      <c r="W312" s="352"/>
      <c r="X312" s="344"/>
      <c r="Y312" s="344"/>
      <c r="Z312" s="344"/>
      <c r="AA312" s="344"/>
      <c r="AB312" s="369"/>
      <c r="AC312" s="344"/>
      <c r="AD312" s="344"/>
      <c r="AE312" s="344"/>
      <c r="AF312" s="352"/>
      <c r="AG312" s="352"/>
    </row>
    <row r="313" spans="4:33" ht="15.75" customHeight="1" x14ac:dyDescent="0.25">
      <c r="D313" s="344"/>
      <c r="E313" s="344"/>
      <c r="F313" s="345"/>
      <c r="U313" s="344"/>
      <c r="V313" s="352"/>
      <c r="W313" s="352"/>
      <c r="X313" s="344"/>
      <c r="Y313" s="344"/>
      <c r="Z313" s="344"/>
      <c r="AA313" s="344"/>
      <c r="AB313" s="369"/>
      <c r="AC313" s="344"/>
      <c r="AD313" s="344"/>
      <c r="AE313" s="344"/>
      <c r="AF313" s="352"/>
      <c r="AG313" s="352"/>
    </row>
    <row r="314" spans="4:33" ht="15.75" customHeight="1" x14ac:dyDescent="0.25">
      <c r="D314" s="344"/>
      <c r="E314" s="344"/>
      <c r="F314" s="345"/>
      <c r="U314" s="344"/>
      <c r="V314" s="352"/>
      <c r="W314" s="352"/>
      <c r="X314" s="344"/>
      <c r="Y314" s="344"/>
      <c r="Z314" s="344"/>
      <c r="AA314" s="344"/>
      <c r="AB314" s="369"/>
      <c r="AC314" s="344"/>
      <c r="AD314" s="344"/>
      <c r="AE314" s="344"/>
      <c r="AF314" s="352"/>
      <c r="AG314" s="352"/>
    </row>
    <row r="315" spans="4:33" ht="15.75" customHeight="1" x14ac:dyDescent="0.25">
      <c r="D315" s="344"/>
      <c r="E315" s="344"/>
      <c r="F315" s="345"/>
      <c r="U315" s="344"/>
      <c r="V315" s="352"/>
      <c r="W315" s="352"/>
      <c r="X315" s="344"/>
      <c r="Y315" s="344"/>
      <c r="Z315" s="344"/>
      <c r="AA315" s="344"/>
      <c r="AB315" s="369"/>
      <c r="AC315" s="344"/>
      <c r="AD315" s="344"/>
      <c r="AE315" s="344"/>
      <c r="AF315" s="352"/>
      <c r="AG315" s="352"/>
    </row>
    <row r="316" spans="4:33" ht="15.75" customHeight="1" x14ac:dyDescent="0.25">
      <c r="D316" s="344"/>
      <c r="E316" s="344"/>
      <c r="F316" s="345"/>
      <c r="U316" s="344"/>
      <c r="V316" s="352"/>
      <c r="W316" s="352"/>
      <c r="X316" s="344"/>
      <c r="Y316" s="344"/>
      <c r="Z316" s="344"/>
      <c r="AA316" s="344"/>
      <c r="AB316" s="369"/>
      <c r="AC316" s="344"/>
      <c r="AD316" s="344"/>
      <c r="AE316" s="344"/>
      <c r="AF316" s="352"/>
      <c r="AG316" s="352"/>
    </row>
    <row r="317" spans="4:33" ht="15.75" customHeight="1" x14ac:dyDescent="0.25">
      <c r="D317" s="344"/>
      <c r="E317" s="344"/>
      <c r="F317" s="345"/>
      <c r="U317" s="344"/>
      <c r="V317" s="352"/>
      <c r="W317" s="352"/>
      <c r="X317" s="344"/>
      <c r="Y317" s="344"/>
      <c r="Z317" s="344"/>
      <c r="AA317" s="344"/>
      <c r="AB317" s="369"/>
      <c r="AC317" s="344"/>
      <c r="AD317" s="344"/>
      <c r="AE317" s="344"/>
      <c r="AF317" s="352"/>
      <c r="AG317" s="352"/>
    </row>
    <row r="318" spans="4:33" ht="15.75" customHeight="1" x14ac:dyDescent="0.25">
      <c r="D318" s="344"/>
      <c r="E318" s="344"/>
      <c r="F318" s="345"/>
      <c r="U318" s="344"/>
      <c r="V318" s="352"/>
      <c r="W318" s="352"/>
      <c r="X318" s="344"/>
      <c r="Y318" s="344"/>
      <c r="Z318" s="344"/>
      <c r="AA318" s="344"/>
      <c r="AB318" s="369"/>
      <c r="AC318" s="344"/>
      <c r="AD318" s="344"/>
      <c r="AE318" s="344"/>
      <c r="AF318" s="352"/>
      <c r="AG318" s="352"/>
    </row>
    <row r="319" spans="4:33" ht="15.75" customHeight="1" x14ac:dyDescent="0.25">
      <c r="D319" s="344"/>
      <c r="E319" s="344"/>
      <c r="F319" s="345"/>
      <c r="U319" s="344"/>
      <c r="V319" s="352"/>
      <c r="W319" s="352"/>
      <c r="X319" s="344"/>
      <c r="Y319" s="344"/>
      <c r="Z319" s="344"/>
      <c r="AA319" s="344"/>
      <c r="AB319" s="369"/>
      <c r="AC319" s="344"/>
      <c r="AD319" s="344"/>
      <c r="AE319" s="344"/>
      <c r="AF319" s="352"/>
      <c r="AG319" s="352"/>
    </row>
    <row r="320" spans="4:33" ht="15.75" customHeight="1" x14ac:dyDescent="0.25">
      <c r="D320" s="344"/>
      <c r="E320" s="344"/>
      <c r="F320" s="345"/>
      <c r="U320" s="344"/>
      <c r="V320" s="352"/>
      <c r="W320" s="352"/>
      <c r="X320" s="344"/>
      <c r="Y320" s="344"/>
      <c r="Z320" s="344"/>
      <c r="AA320" s="344"/>
      <c r="AB320" s="369"/>
      <c r="AC320" s="344"/>
      <c r="AD320" s="344"/>
      <c r="AE320" s="344"/>
      <c r="AF320" s="352"/>
      <c r="AG320" s="352"/>
    </row>
    <row r="321" spans="4:33" ht="15.75" customHeight="1" x14ac:dyDescent="0.25">
      <c r="D321" s="344"/>
      <c r="E321" s="344"/>
      <c r="F321" s="345"/>
      <c r="U321" s="344"/>
      <c r="V321" s="352"/>
      <c r="W321" s="352"/>
      <c r="X321" s="344"/>
      <c r="Y321" s="344"/>
      <c r="Z321" s="344"/>
      <c r="AA321" s="344"/>
      <c r="AB321" s="369"/>
      <c r="AC321" s="344"/>
      <c r="AD321" s="344"/>
      <c r="AE321" s="344"/>
      <c r="AF321" s="352"/>
      <c r="AG321" s="352"/>
    </row>
    <row r="322" spans="4:33" ht="15.75" customHeight="1" x14ac:dyDescent="0.25">
      <c r="D322" s="344"/>
      <c r="E322" s="344"/>
      <c r="F322" s="345"/>
      <c r="U322" s="344"/>
      <c r="V322" s="352"/>
      <c r="W322" s="352"/>
      <c r="X322" s="344"/>
      <c r="Y322" s="344"/>
      <c r="Z322" s="344"/>
      <c r="AA322" s="344"/>
      <c r="AB322" s="369"/>
      <c r="AC322" s="344"/>
      <c r="AD322" s="344"/>
      <c r="AE322" s="344"/>
      <c r="AF322" s="352"/>
      <c r="AG322" s="352"/>
    </row>
    <row r="323" spans="4:33" ht="15.75" customHeight="1" x14ac:dyDescent="0.25">
      <c r="D323" s="344"/>
      <c r="E323" s="344"/>
      <c r="F323" s="345"/>
      <c r="U323" s="344"/>
      <c r="V323" s="352"/>
      <c r="W323" s="352"/>
      <c r="X323" s="344"/>
      <c r="Y323" s="344"/>
      <c r="Z323" s="344"/>
      <c r="AA323" s="344"/>
      <c r="AB323" s="369"/>
      <c r="AC323" s="344"/>
      <c r="AD323" s="344"/>
      <c r="AE323" s="344"/>
      <c r="AF323" s="352"/>
      <c r="AG323" s="352"/>
    </row>
    <row r="324" spans="4:33" ht="15.75" customHeight="1" x14ac:dyDescent="0.25">
      <c r="D324" s="344"/>
      <c r="E324" s="344"/>
      <c r="F324" s="345"/>
      <c r="U324" s="344"/>
      <c r="V324" s="352"/>
      <c r="W324" s="352"/>
      <c r="X324" s="344"/>
      <c r="Y324" s="344"/>
      <c r="Z324" s="344"/>
      <c r="AA324" s="344"/>
      <c r="AB324" s="369"/>
      <c r="AC324" s="344"/>
      <c r="AD324" s="344"/>
      <c r="AE324" s="344"/>
      <c r="AF324" s="352"/>
      <c r="AG324" s="352"/>
    </row>
    <row r="325" spans="4:33" ht="15.75" customHeight="1" x14ac:dyDescent="0.25">
      <c r="D325" s="344"/>
      <c r="E325" s="344"/>
      <c r="F325" s="345"/>
      <c r="U325" s="344"/>
      <c r="V325" s="352"/>
      <c r="W325" s="352"/>
      <c r="X325" s="344"/>
      <c r="Y325" s="344"/>
      <c r="Z325" s="344"/>
      <c r="AA325" s="344"/>
      <c r="AB325" s="369"/>
      <c r="AC325" s="344"/>
      <c r="AD325" s="344"/>
      <c r="AE325" s="344"/>
      <c r="AF325" s="352"/>
      <c r="AG325" s="352"/>
    </row>
    <row r="326" spans="4:33" ht="15.75" customHeight="1" x14ac:dyDescent="0.25">
      <c r="D326" s="344"/>
      <c r="E326" s="344"/>
      <c r="F326" s="345"/>
      <c r="U326" s="344"/>
      <c r="V326" s="352"/>
      <c r="W326" s="352"/>
      <c r="X326" s="344"/>
      <c r="Y326" s="344"/>
      <c r="Z326" s="344"/>
      <c r="AA326" s="344"/>
      <c r="AB326" s="369"/>
      <c r="AC326" s="344"/>
      <c r="AD326" s="344"/>
      <c r="AE326" s="344"/>
      <c r="AF326" s="352"/>
      <c r="AG326" s="352"/>
    </row>
    <row r="327" spans="4:33" ht="15.75" customHeight="1" x14ac:dyDescent="0.25">
      <c r="D327" s="344"/>
      <c r="E327" s="344"/>
      <c r="F327" s="345"/>
      <c r="U327" s="344"/>
      <c r="V327" s="352"/>
      <c r="W327" s="352"/>
      <c r="X327" s="344"/>
      <c r="Y327" s="344"/>
      <c r="Z327" s="344"/>
      <c r="AA327" s="344"/>
      <c r="AB327" s="369"/>
      <c r="AC327" s="344"/>
      <c r="AD327" s="344"/>
      <c r="AE327" s="344"/>
      <c r="AF327" s="352"/>
      <c r="AG327" s="352"/>
    </row>
    <row r="328" spans="4:33" ht="15.75" customHeight="1" x14ac:dyDescent="0.25">
      <c r="D328" s="344"/>
      <c r="E328" s="344"/>
      <c r="F328" s="345"/>
      <c r="U328" s="344"/>
      <c r="V328" s="352"/>
      <c r="W328" s="352"/>
      <c r="X328" s="344"/>
      <c r="Y328" s="344"/>
      <c r="Z328" s="344"/>
      <c r="AA328" s="344"/>
      <c r="AB328" s="369"/>
      <c r="AC328" s="344"/>
      <c r="AD328" s="344"/>
      <c r="AE328" s="344"/>
      <c r="AF328" s="352"/>
      <c r="AG328" s="352"/>
    </row>
    <row r="329" spans="4:33" ht="15.75" customHeight="1" x14ac:dyDescent="0.25">
      <c r="D329" s="344"/>
      <c r="E329" s="344"/>
      <c r="F329" s="345"/>
      <c r="U329" s="344"/>
      <c r="V329" s="352"/>
      <c r="W329" s="352"/>
      <c r="X329" s="344"/>
      <c r="Y329" s="344"/>
      <c r="Z329" s="344"/>
      <c r="AA329" s="344"/>
      <c r="AB329" s="369"/>
      <c r="AC329" s="344"/>
      <c r="AD329" s="344"/>
      <c r="AE329" s="344"/>
      <c r="AF329" s="352"/>
      <c r="AG329" s="352"/>
    </row>
    <row r="330" spans="4:33" ht="15.75" customHeight="1" x14ac:dyDescent="0.25">
      <c r="D330" s="344"/>
      <c r="E330" s="344"/>
      <c r="F330" s="345"/>
      <c r="U330" s="344"/>
      <c r="V330" s="352"/>
      <c r="W330" s="352"/>
      <c r="X330" s="344"/>
      <c r="Y330" s="344"/>
      <c r="Z330" s="344"/>
      <c r="AA330" s="344"/>
      <c r="AB330" s="369"/>
      <c r="AC330" s="344"/>
      <c r="AD330" s="344"/>
      <c r="AE330" s="344"/>
      <c r="AF330" s="352"/>
      <c r="AG330" s="352"/>
    </row>
    <row r="331" spans="4:33" ht="15.75" customHeight="1" x14ac:dyDescent="0.25">
      <c r="D331" s="344"/>
      <c r="E331" s="344"/>
      <c r="F331" s="345"/>
      <c r="U331" s="344"/>
      <c r="V331" s="352"/>
      <c r="W331" s="352"/>
      <c r="X331" s="344"/>
      <c r="Y331" s="344"/>
      <c r="Z331" s="344"/>
      <c r="AA331" s="344"/>
      <c r="AB331" s="369"/>
      <c r="AC331" s="344"/>
      <c r="AD331" s="344"/>
      <c r="AE331" s="344"/>
      <c r="AF331" s="352"/>
      <c r="AG331" s="352"/>
    </row>
    <row r="332" spans="4:33" ht="15.75" customHeight="1" x14ac:dyDescent="0.25">
      <c r="D332" s="344"/>
      <c r="E332" s="344"/>
      <c r="F332" s="345"/>
      <c r="U332" s="344"/>
      <c r="V332" s="352"/>
      <c r="W332" s="352"/>
      <c r="X332" s="344"/>
      <c r="Y332" s="344"/>
      <c r="Z332" s="344"/>
      <c r="AA332" s="344"/>
      <c r="AB332" s="369"/>
      <c r="AC332" s="344"/>
      <c r="AD332" s="344"/>
      <c r="AE332" s="344"/>
      <c r="AF332" s="352"/>
      <c r="AG332" s="352"/>
    </row>
    <row r="333" spans="4:33" ht="15.75" customHeight="1" x14ac:dyDescent="0.25">
      <c r="D333" s="344"/>
      <c r="E333" s="344"/>
      <c r="F333" s="345"/>
      <c r="U333" s="344"/>
      <c r="V333" s="352"/>
      <c r="W333" s="352"/>
      <c r="X333" s="344"/>
      <c r="Y333" s="344"/>
      <c r="Z333" s="344"/>
      <c r="AA333" s="344"/>
      <c r="AB333" s="369"/>
      <c r="AC333" s="344"/>
      <c r="AD333" s="344"/>
      <c r="AE333" s="344"/>
      <c r="AF333" s="352"/>
      <c r="AG333" s="352"/>
    </row>
    <row r="334" spans="4:33" ht="15.75" customHeight="1" x14ac:dyDescent="0.25">
      <c r="D334" s="344"/>
      <c r="E334" s="344"/>
      <c r="F334" s="345"/>
      <c r="U334" s="344"/>
      <c r="V334" s="352"/>
      <c r="W334" s="352"/>
      <c r="X334" s="344"/>
      <c r="Y334" s="344"/>
      <c r="Z334" s="344"/>
      <c r="AA334" s="344"/>
      <c r="AB334" s="369"/>
      <c r="AC334" s="344"/>
      <c r="AD334" s="344"/>
      <c r="AE334" s="344"/>
      <c r="AF334" s="352"/>
      <c r="AG334" s="352"/>
    </row>
    <row r="335" spans="4:33" ht="15.75" customHeight="1" x14ac:dyDescent="0.25">
      <c r="D335" s="344"/>
      <c r="E335" s="344"/>
      <c r="F335" s="345"/>
      <c r="U335" s="344"/>
      <c r="V335" s="352"/>
      <c r="W335" s="352"/>
      <c r="X335" s="344"/>
      <c r="Y335" s="344"/>
      <c r="Z335" s="344"/>
      <c r="AA335" s="344"/>
      <c r="AB335" s="369"/>
      <c r="AC335" s="344"/>
      <c r="AD335" s="344"/>
      <c r="AE335" s="344"/>
      <c r="AF335" s="352"/>
      <c r="AG335" s="352"/>
    </row>
    <row r="336" spans="4:33" ht="15.75" customHeight="1" x14ac:dyDescent="0.25">
      <c r="D336" s="344"/>
      <c r="E336" s="344"/>
      <c r="F336" s="345"/>
      <c r="U336" s="344"/>
      <c r="V336" s="352"/>
      <c r="W336" s="352"/>
      <c r="X336" s="344"/>
      <c r="Y336" s="344"/>
      <c r="Z336" s="344"/>
      <c r="AA336" s="344"/>
      <c r="AB336" s="369"/>
      <c r="AC336" s="344"/>
      <c r="AD336" s="344"/>
      <c r="AE336" s="344"/>
      <c r="AF336" s="352"/>
      <c r="AG336" s="352"/>
    </row>
    <row r="337" spans="4:33" ht="15.75" customHeight="1" x14ac:dyDescent="0.25">
      <c r="D337" s="344"/>
      <c r="E337" s="344"/>
      <c r="F337" s="345"/>
      <c r="U337" s="344"/>
      <c r="V337" s="352"/>
      <c r="W337" s="352"/>
      <c r="X337" s="344"/>
      <c r="Y337" s="344"/>
      <c r="Z337" s="344"/>
      <c r="AA337" s="344"/>
      <c r="AB337" s="369"/>
      <c r="AC337" s="344"/>
      <c r="AD337" s="344"/>
      <c r="AE337" s="344"/>
      <c r="AF337" s="352"/>
      <c r="AG337" s="352"/>
    </row>
    <row r="338" spans="4:33" ht="15.75" customHeight="1" x14ac:dyDescent="0.25">
      <c r="D338" s="344"/>
      <c r="E338" s="344"/>
      <c r="F338" s="345"/>
      <c r="U338" s="344"/>
      <c r="V338" s="352"/>
      <c r="W338" s="352"/>
      <c r="X338" s="344"/>
      <c r="Y338" s="344"/>
      <c r="Z338" s="344"/>
      <c r="AA338" s="344"/>
      <c r="AB338" s="369"/>
      <c r="AC338" s="344"/>
      <c r="AD338" s="344"/>
      <c r="AE338" s="344"/>
      <c r="AF338" s="352"/>
      <c r="AG338" s="352"/>
    </row>
    <row r="339" spans="4:33" ht="15.75" customHeight="1" x14ac:dyDescent="0.25">
      <c r="D339" s="344"/>
      <c r="E339" s="344"/>
      <c r="F339" s="345"/>
      <c r="U339" s="344"/>
      <c r="V339" s="352"/>
      <c r="W339" s="352"/>
      <c r="X339" s="344"/>
      <c r="Y339" s="344"/>
      <c r="Z339" s="344"/>
      <c r="AA339" s="344"/>
      <c r="AB339" s="369"/>
      <c r="AC339" s="344"/>
      <c r="AD339" s="344"/>
      <c r="AE339" s="344"/>
      <c r="AF339" s="352"/>
      <c r="AG339" s="352"/>
    </row>
    <row r="340" spans="4:33" ht="15.75" customHeight="1" x14ac:dyDescent="0.25">
      <c r="D340" s="344"/>
      <c r="E340" s="344"/>
      <c r="F340" s="345"/>
      <c r="U340" s="344"/>
      <c r="V340" s="352"/>
      <c r="W340" s="352"/>
      <c r="X340" s="344"/>
      <c r="Y340" s="344"/>
      <c r="Z340" s="344"/>
      <c r="AA340" s="344"/>
      <c r="AB340" s="369"/>
      <c r="AC340" s="344"/>
      <c r="AD340" s="344"/>
      <c r="AE340" s="344"/>
      <c r="AF340" s="352"/>
      <c r="AG340" s="352"/>
    </row>
    <row r="341" spans="4:33" ht="15.75" customHeight="1" x14ac:dyDescent="0.25">
      <c r="D341" s="344"/>
      <c r="E341" s="344"/>
      <c r="F341" s="345"/>
      <c r="U341" s="344"/>
      <c r="V341" s="352"/>
      <c r="W341" s="352"/>
      <c r="X341" s="344"/>
      <c r="Y341" s="344"/>
      <c r="Z341" s="344"/>
      <c r="AA341" s="344"/>
      <c r="AB341" s="369"/>
      <c r="AC341" s="344"/>
      <c r="AD341" s="344"/>
      <c r="AE341" s="344"/>
      <c r="AF341" s="352"/>
      <c r="AG341" s="352"/>
    </row>
    <row r="342" spans="4:33" ht="15.75" customHeight="1" x14ac:dyDescent="0.25">
      <c r="D342" s="344"/>
      <c r="E342" s="344"/>
      <c r="F342" s="345"/>
      <c r="U342" s="344"/>
      <c r="V342" s="352"/>
      <c r="W342" s="352"/>
      <c r="X342" s="344"/>
      <c r="Y342" s="344"/>
      <c r="Z342" s="344"/>
      <c r="AA342" s="344"/>
      <c r="AB342" s="369"/>
      <c r="AC342" s="344"/>
      <c r="AD342" s="344"/>
      <c r="AE342" s="344"/>
      <c r="AF342" s="352"/>
      <c r="AG342" s="352"/>
    </row>
    <row r="343" spans="4:33" ht="15.75" customHeight="1" x14ac:dyDescent="0.25">
      <c r="D343" s="344"/>
      <c r="E343" s="344"/>
      <c r="F343" s="345"/>
      <c r="U343" s="344"/>
      <c r="V343" s="352"/>
      <c r="W343" s="352"/>
      <c r="X343" s="344"/>
      <c r="Y343" s="344"/>
      <c r="Z343" s="344"/>
      <c r="AA343" s="344"/>
      <c r="AB343" s="369"/>
      <c r="AC343" s="344"/>
      <c r="AD343" s="344"/>
      <c r="AE343" s="344"/>
      <c r="AF343" s="352"/>
      <c r="AG343" s="352"/>
    </row>
    <row r="344" spans="4:33" ht="15.75" customHeight="1" x14ac:dyDescent="0.25">
      <c r="D344" s="344"/>
      <c r="E344" s="344"/>
      <c r="F344" s="345"/>
      <c r="U344" s="344"/>
      <c r="V344" s="352"/>
      <c r="W344" s="352"/>
      <c r="X344" s="344"/>
      <c r="Y344" s="344"/>
      <c r="Z344" s="344"/>
      <c r="AA344" s="344"/>
      <c r="AB344" s="369"/>
      <c r="AC344" s="344"/>
      <c r="AD344" s="344"/>
      <c r="AE344" s="344"/>
      <c r="AF344" s="352"/>
      <c r="AG344" s="352"/>
    </row>
    <row r="345" spans="4:33" ht="15.75" customHeight="1" x14ac:dyDescent="0.25">
      <c r="D345" s="344"/>
      <c r="E345" s="344"/>
      <c r="F345" s="345"/>
      <c r="U345" s="344"/>
      <c r="V345" s="352"/>
      <c r="W345" s="352"/>
      <c r="X345" s="344"/>
      <c r="Y345" s="344"/>
      <c r="Z345" s="344"/>
      <c r="AA345" s="344"/>
      <c r="AB345" s="369"/>
      <c r="AC345" s="344"/>
      <c r="AD345" s="344"/>
      <c r="AE345" s="344"/>
      <c r="AF345" s="352"/>
      <c r="AG345" s="352"/>
    </row>
    <row r="346" spans="4:33" ht="15.75" customHeight="1" x14ac:dyDescent="0.25">
      <c r="D346" s="344"/>
      <c r="E346" s="344"/>
      <c r="F346" s="345"/>
      <c r="U346" s="344"/>
      <c r="V346" s="352"/>
      <c r="W346" s="352"/>
      <c r="X346" s="344"/>
      <c r="Y346" s="344"/>
      <c r="Z346" s="344"/>
      <c r="AA346" s="344"/>
      <c r="AB346" s="369"/>
      <c r="AC346" s="344"/>
      <c r="AD346" s="344"/>
      <c r="AE346" s="344"/>
      <c r="AF346" s="352"/>
      <c r="AG346" s="352"/>
    </row>
    <row r="347" spans="4:33" ht="15.75" customHeight="1" x14ac:dyDescent="0.25">
      <c r="D347" s="344"/>
      <c r="E347" s="344"/>
      <c r="F347" s="345"/>
      <c r="U347" s="344"/>
      <c r="V347" s="352"/>
      <c r="W347" s="352"/>
      <c r="X347" s="344"/>
      <c r="Y347" s="344"/>
      <c r="Z347" s="344"/>
      <c r="AA347" s="344"/>
      <c r="AB347" s="369"/>
      <c r="AC347" s="344"/>
      <c r="AD347" s="344"/>
      <c r="AE347" s="344"/>
      <c r="AF347" s="352"/>
      <c r="AG347" s="352"/>
    </row>
    <row r="348" spans="4:33" ht="15.75" customHeight="1" x14ac:dyDescent="0.25">
      <c r="D348" s="344"/>
      <c r="E348" s="344"/>
      <c r="F348" s="345"/>
      <c r="U348" s="344"/>
      <c r="V348" s="352"/>
      <c r="W348" s="352"/>
      <c r="X348" s="344"/>
      <c r="Y348" s="344"/>
      <c r="Z348" s="344"/>
      <c r="AA348" s="344"/>
      <c r="AB348" s="369"/>
      <c r="AC348" s="344"/>
      <c r="AD348" s="344"/>
      <c r="AE348" s="344"/>
      <c r="AF348" s="352"/>
      <c r="AG348" s="352"/>
    </row>
    <row r="349" spans="4:33" ht="15.75" customHeight="1" x14ac:dyDescent="0.25">
      <c r="D349" s="344"/>
      <c r="E349" s="344"/>
      <c r="F349" s="345"/>
      <c r="U349" s="344"/>
      <c r="V349" s="352"/>
      <c r="W349" s="352"/>
      <c r="X349" s="344"/>
      <c r="Y349" s="344"/>
      <c r="Z349" s="344"/>
      <c r="AA349" s="344"/>
      <c r="AB349" s="369"/>
      <c r="AC349" s="344"/>
      <c r="AD349" s="344"/>
      <c r="AE349" s="344"/>
      <c r="AF349" s="352"/>
      <c r="AG349" s="352"/>
    </row>
    <row r="350" spans="4:33" ht="15.75" customHeight="1" x14ac:dyDescent="0.25">
      <c r="D350" s="344"/>
      <c r="E350" s="344"/>
      <c r="F350" s="345"/>
      <c r="U350" s="344"/>
      <c r="V350" s="352"/>
      <c r="W350" s="352"/>
      <c r="X350" s="344"/>
      <c r="Y350" s="344"/>
      <c r="Z350" s="344"/>
      <c r="AA350" s="344"/>
      <c r="AB350" s="369"/>
      <c r="AC350" s="344"/>
      <c r="AD350" s="344"/>
      <c r="AE350" s="344"/>
      <c r="AF350" s="352"/>
      <c r="AG350" s="352"/>
    </row>
    <row r="351" spans="4:33" ht="15.75" customHeight="1" x14ac:dyDescent="0.25">
      <c r="D351" s="344"/>
      <c r="E351" s="344"/>
      <c r="F351" s="345"/>
      <c r="U351" s="344"/>
      <c r="V351" s="352"/>
      <c r="W351" s="352"/>
      <c r="X351" s="344"/>
      <c r="Y351" s="344"/>
      <c r="Z351" s="344"/>
      <c r="AA351" s="344"/>
      <c r="AB351" s="369"/>
      <c r="AC351" s="344"/>
      <c r="AD351" s="344"/>
      <c r="AE351" s="344"/>
      <c r="AF351" s="352"/>
      <c r="AG351" s="352"/>
    </row>
    <row r="352" spans="4:33" ht="15.75" customHeight="1" x14ac:dyDescent="0.25">
      <c r="D352" s="344"/>
      <c r="E352" s="344"/>
      <c r="F352" s="345"/>
      <c r="U352" s="344"/>
      <c r="V352" s="352"/>
      <c r="W352" s="352"/>
      <c r="X352" s="344"/>
      <c r="Y352" s="344"/>
      <c r="Z352" s="344"/>
      <c r="AA352" s="344"/>
      <c r="AB352" s="369"/>
      <c r="AC352" s="344"/>
      <c r="AD352" s="344"/>
      <c r="AE352" s="344"/>
      <c r="AF352" s="352"/>
      <c r="AG352" s="352"/>
    </row>
    <row r="353" spans="1:96" ht="15.75" customHeight="1" x14ac:dyDescent="0.25">
      <c r="D353" s="344"/>
      <c r="E353" s="344"/>
      <c r="F353" s="345"/>
      <c r="U353" s="344"/>
      <c r="V353" s="352"/>
      <c r="W353" s="352"/>
      <c r="X353" s="344"/>
      <c r="Y353" s="344"/>
      <c r="Z353" s="344"/>
      <c r="AA353" s="344"/>
      <c r="AB353" s="369"/>
      <c r="AC353" s="344"/>
      <c r="AD353" s="344"/>
      <c r="AE353" s="344"/>
      <c r="AF353" s="352"/>
      <c r="AG353" s="352"/>
    </row>
    <row r="354" spans="1:96" ht="15.75" customHeight="1" x14ac:dyDescent="0.25">
      <c r="D354" s="344"/>
      <c r="E354" s="344"/>
      <c r="F354" s="345"/>
      <c r="U354" s="344"/>
      <c r="V354" s="352"/>
      <c r="W354" s="352"/>
      <c r="X354" s="344"/>
      <c r="Y354" s="344"/>
      <c r="Z354" s="344"/>
      <c r="AA354" s="344"/>
      <c r="AB354" s="369"/>
      <c r="AC354" s="344"/>
      <c r="AD354" s="344"/>
      <c r="AE354" s="344"/>
      <c r="AF354" s="352"/>
      <c r="AG354" s="352"/>
    </row>
    <row r="355" spans="1:96" ht="15.75" customHeight="1" x14ac:dyDescent="0.25">
      <c r="D355" s="344"/>
      <c r="E355" s="344"/>
      <c r="F355" s="345"/>
      <c r="U355" s="344"/>
      <c r="V355" s="352"/>
      <c r="W355" s="352"/>
      <c r="X355" s="344"/>
      <c r="Y355" s="344"/>
      <c r="Z355" s="344"/>
      <c r="AA355" s="344"/>
      <c r="AB355" s="369"/>
      <c r="AC355" s="344"/>
      <c r="AD355" s="344"/>
      <c r="AE355" s="344"/>
      <c r="AF355" s="352"/>
      <c r="AG355" s="352"/>
    </row>
    <row r="356" spans="1:96" ht="15.75" customHeight="1" x14ac:dyDescent="0.25">
      <c r="D356" s="344"/>
      <c r="E356" s="344"/>
      <c r="F356" s="345"/>
      <c r="U356" s="344"/>
      <c r="V356" s="352"/>
      <c r="W356" s="352"/>
      <c r="X356" s="344"/>
      <c r="Y356" s="344"/>
      <c r="Z356" s="344"/>
      <c r="AA356" s="344"/>
      <c r="AB356" s="369"/>
      <c r="AC356" s="344"/>
      <c r="AD356" s="344"/>
      <c r="AE356" s="344"/>
      <c r="AF356" s="352"/>
      <c r="AG356" s="352"/>
    </row>
    <row r="357" spans="1:96" ht="15.75" customHeight="1" x14ac:dyDescent="0.25">
      <c r="D357" s="344"/>
      <c r="E357" s="344"/>
      <c r="F357" s="345"/>
      <c r="U357" s="344"/>
      <c r="V357" s="352"/>
      <c r="W357" s="352"/>
      <c r="X357" s="344"/>
      <c r="Y357" s="344"/>
      <c r="Z357" s="344"/>
      <c r="AA357" s="344"/>
      <c r="AB357" s="369"/>
      <c r="AC357" s="344"/>
      <c r="AD357" s="344"/>
      <c r="AE357" s="344"/>
      <c r="AF357" s="352"/>
      <c r="AG357" s="352"/>
    </row>
    <row r="358" spans="1:96" ht="15.75" customHeight="1" x14ac:dyDescent="0.25">
      <c r="D358" s="344"/>
      <c r="E358" s="344"/>
      <c r="F358" s="345"/>
      <c r="U358" s="344"/>
      <c r="V358" s="352"/>
      <c r="W358" s="352"/>
      <c r="X358" s="344"/>
      <c r="Y358" s="344"/>
      <c r="Z358" s="344"/>
      <c r="AA358" s="344"/>
      <c r="AB358" s="369"/>
      <c r="AC358" s="344"/>
      <c r="AD358" s="344"/>
      <c r="AE358" s="344"/>
      <c r="AF358" s="352"/>
      <c r="AG358" s="352"/>
    </row>
    <row r="359" spans="1:96" ht="15.75" customHeight="1" x14ac:dyDescent="0.25">
      <c r="D359" s="344"/>
      <c r="E359" s="344"/>
      <c r="F359" s="345"/>
      <c r="AB359" s="370"/>
    </row>
    <row r="360" spans="1:96" ht="15.75" customHeight="1" x14ac:dyDescent="0.25">
      <c r="D360" s="344"/>
      <c r="E360" s="344"/>
      <c r="F360" s="345"/>
      <c r="AB360" s="370"/>
    </row>
    <row r="361" spans="1:96" s="348" customFormat="1" ht="15.75" customHeight="1" x14ac:dyDescent="0.25">
      <c r="A361" s="343"/>
      <c r="B361" s="343"/>
      <c r="C361" s="343"/>
      <c r="D361" s="344"/>
      <c r="E361" s="344"/>
      <c r="F361" s="345"/>
      <c r="G361" s="346"/>
      <c r="H361" s="359"/>
      <c r="I361" s="360"/>
      <c r="J361" s="361"/>
      <c r="K361" s="347"/>
      <c r="L361" s="362"/>
      <c r="M361" s="363"/>
      <c r="O361" s="350"/>
      <c r="P361" s="350"/>
      <c r="Q361" s="350"/>
      <c r="S361" s="350"/>
      <c r="T361" s="350"/>
      <c r="V361" s="350"/>
      <c r="W361" s="350"/>
      <c r="AB361" s="370"/>
      <c r="AF361" s="350"/>
      <c r="AG361" s="350"/>
      <c r="AH361" s="354"/>
      <c r="AI361" s="354"/>
      <c r="AJ361" s="354"/>
      <c r="AK361" s="354"/>
      <c r="AL361" s="354"/>
      <c r="AM361" s="354"/>
      <c r="AN361" s="354"/>
      <c r="AO361" s="354"/>
      <c r="AP361" s="354"/>
      <c r="AQ361" s="354"/>
      <c r="AR361" s="354"/>
      <c r="AS361" s="354"/>
      <c r="AT361" s="354"/>
      <c r="AU361" s="354"/>
      <c r="AV361" s="354"/>
      <c r="AW361" s="354"/>
      <c r="AX361" s="354"/>
      <c r="AY361" s="354"/>
      <c r="AZ361" s="354"/>
      <c r="BA361" s="354"/>
      <c r="BB361" s="354"/>
      <c r="BC361" s="354"/>
      <c r="BD361" s="354"/>
      <c r="BE361" s="354"/>
      <c r="BF361" s="354"/>
      <c r="BG361" s="354"/>
      <c r="BH361" s="354"/>
      <c r="BI361" s="354"/>
      <c r="BJ361" s="354"/>
      <c r="BK361" s="354"/>
      <c r="BL361" s="354"/>
      <c r="BM361" s="354"/>
      <c r="BN361" s="354"/>
      <c r="BO361" s="354"/>
      <c r="BP361" s="354"/>
      <c r="BQ361" s="354"/>
      <c r="BR361" s="354"/>
      <c r="BS361" s="354"/>
      <c r="BT361" s="354"/>
      <c r="BU361" s="354"/>
      <c r="BV361" s="354"/>
      <c r="BW361" s="354"/>
      <c r="BX361" s="354"/>
      <c r="BY361" s="354"/>
      <c r="BZ361" s="354"/>
      <c r="CA361" s="354"/>
      <c r="CB361" s="354"/>
      <c r="CC361" s="354"/>
      <c r="CD361" s="354"/>
      <c r="CE361" s="354"/>
      <c r="CF361" s="354"/>
      <c r="CG361" s="354"/>
      <c r="CH361" s="354"/>
      <c r="CI361" s="354"/>
      <c r="CJ361" s="354"/>
      <c r="CK361" s="354"/>
      <c r="CL361" s="354"/>
      <c r="CM361" s="354"/>
      <c r="CN361" s="354"/>
      <c r="CO361" s="354"/>
      <c r="CP361" s="354"/>
      <c r="CQ361" s="354"/>
      <c r="CR361" s="354"/>
    </row>
    <row r="362" spans="1:96" s="348" customFormat="1" ht="15.75" customHeight="1" x14ac:dyDescent="0.25">
      <c r="A362" s="343"/>
      <c r="B362" s="343"/>
      <c r="C362" s="343"/>
      <c r="D362" s="344"/>
      <c r="E362" s="344"/>
      <c r="F362" s="345"/>
      <c r="G362" s="346"/>
      <c r="H362" s="359"/>
      <c r="I362" s="360"/>
      <c r="J362" s="361"/>
      <c r="K362" s="347"/>
      <c r="L362" s="362"/>
      <c r="M362" s="363"/>
      <c r="O362" s="350"/>
      <c r="P362" s="350"/>
      <c r="Q362" s="350"/>
      <c r="S362" s="350"/>
      <c r="T362" s="350"/>
      <c r="V362" s="350"/>
      <c r="W362" s="350"/>
      <c r="AB362" s="370"/>
      <c r="AF362" s="350"/>
      <c r="AG362" s="350"/>
      <c r="AH362" s="354"/>
      <c r="AI362" s="354"/>
      <c r="AJ362" s="354"/>
      <c r="AK362" s="354"/>
      <c r="AL362" s="354"/>
      <c r="AM362" s="354"/>
      <c r="AN362" s="354"/>
      <c r="AO362" s="354"/>
      <c r="AP362" s="354"/>
      <c r="AQ362" s="354"/>
      <c r="AR362" s="354"/>
      <c r="AS362" s="354"/>
      <c r="AT362" s="354"/>
      <c r="AU362" s="354"/>
      <c r="AV362" s="354"/>
      <c r="AW362" s="354"/>
      <c r="AX362" s="354"/>
      <c r="AY362" s="354"/>
      <c r="AZ362" s="354"/>
      <c r="BA362" s="354"/>
      <c r="BB362" s="354"/>
      <c r="BC362" s="354"/>
      <c r="BD362" s="354"/>
      <c r="BE362" s="354"/>
      <c r="BF362" s="354"/>
      <c r="BG362" s="354"/>
      <c r="BH362" s="354"/>
      <c r="BI362" s="354"/>
      <c r="BJ362" s="354"/>
      <c r="BK362" s="354"/>
      <c r="BL362" s="354"/>
      <c r="BM362" s="354"/>
      <c r="BN362" s="354"/>
      <c r="BO362" s="354"/>
      <c r="BP362" s="354"/>
      <c r="BQ362" s="354"/>
      <c r="BR362" s="354"/>
      <c r="BS362" s="354"/>
      <c r="BT362" s="354"/>
      <c r="BU362" s="354"/>
      <c r="BV362" s="354"/>
      <c r="BW362" s="354"/>
      <c r="BX362" s="354"/>
      <c r="BY362" s="354"/>
      <c r="BZ362" s="354"/>
      <c r="CA362" s="354"/>
      <c r="CB362" s="354"/>
      <c r="CC362" s="354"/>
      <c r="CD362" s="354"/>
      <c r="CE362" s="354"/>
      <c r="CF362" s="354"/>
      <c r="CG362" s="354"/>
      <c r="CH362" s="354"/>
      <c r="CI362" s="354"/>
      <c r="CJ362" s="354"/>
      <c r="CK362" s="354"/>
      <c r="CL362" s="354"/>
      <c r="CM362" s="354"/>
      <c r="CN362" s="354"/>
      <c r="CO362" s="354"/>
      <c r="CP362" s="354"/>
      <c r="CQ362" s="354"/>
      <c r="CR362" s="354"/>
    </row>
    <row r="363" spans="1:96" s="348" customFormat="1" ht="15.75" customHeight="1" x14ac:dyDescent="0.25">
      <c r="A363" s="343"/>
      <c r="B363" s="343"/>
      <c r="C363" s="343"/>
      <c r="D363" s="344"/>
      <c r="E363" s="344"/>
      <c r="F363" s="345"/>
      <c r="G363" s="346"/>
      <c r="H363" s="359"/>
      <c r="I363" s="360"/>
      <c r="J363" s="361"/>
      <c r="K363" s="347"/>
      <c r="L363" s="362"/>
      <c r="M363" s="363"/>
      <c r="O363" s="350"/>
      <c r="P363" s="350"/>
      <c r="Q363" s="350"/>
      <c r="S363" s="350"/>
      <c r="T363" s="350"/>
      <c r="V363" s="350"/>
      <c r="W363" s="350"/>
      <c r="AB363" s="370"/>
      <c r="AF363" s="350"/>
      <c r="AG363" s="350"/>
      <c r="AH363" s="354"/>
      <c r="AI363" s="354"/>
      <c r="AJ363" s="354"/>
      <c r="AK363" s="354"/>
      <c r="AL363" s="354"/>
      <c r="AM363" s="354"/>
      <c r="AN363" s="354"/>
      <c r="AO363" s="354"/>
      <c r="AP363" s="354"/>
      <c r="AQ363" s="354"/>
      <c r="AR363" s="354"/>
      <c r="AS363" s="354"/>
      <c r="AT363" s="354"/>
      <c r="AU363" s="354"/>
      <c r="AV363" s="354"/>
      <c r="AW363" s="354"/>
      <c r="AX363" s="354"/>
      <c r="AY363" s="354"/>
      <c r="AZ363" s="354"/>
      <c r="BA363" s="354"/>
      <c r="BB363" s="354"/>
      <c r="BC363" s="354"/>
      <c r="BD363" s="354"/>
      <c r="BE363" s="354"/>
      <c r="BF363" s="354"/>
      <c r="BG363" s="354"/>
      <c r="BH363" s="354"/>
      <c r="BI363" s="354"/>
      <c r="BJ363" s="354"/>
      <c r="BK363" s="354"/>
      <c r="BL363" s="354"/>
      <c r="BM363" s="354"/>
      <c r="BN363" s="354"/>
      <c r="BO363" s="354"/>
      <c r="BP363" s="354"/>
      <c r="BQ363" s="354"/>
      <c r="BR363" s="354"/>
      <c r="BS363" s="354"/>
      <c r="BT363" s="354"/>
      <c r="BU363" s="354"/>
      <c r="BV363" s="354"/>
      <c r="BW363" s="354"/>
      <c r="BX363" s="354"/>
      <c r="BY363" s="354"/>
      <c r="BZ363" s="354"/>
      <c r="CA363" s="354"/>
      <c r="CB363" s="354"/>
      <c r="CC363" s="354"/>
      <c r="CD363" s="354"/>
      <c r="CE363" s="354"/>
      <c r="CF363" s="354"/>
      <c r="CG363" s="354"/>
      <c r="CH363" s="354"/>
      <c r="CI363" s="354"/>
      <c r="CJ363" s="354"/>
      <c r="CK363" s="354"/>
      <c r="CL363" s="354"/>
      <c r="CM363" s="354"/>
      <c r="CN363" s="354"/>
      <c r="CO363" s="354"/>
      <c r="CP363" s="354"/>
      <c r="CQ363" s="354"/>
      <c r="CR363" s="354"/>
    </row>
    <row r="364" spans="1:96" s="348" customFormat="1" ht="15.75" customHeight="1" x14ac:dyDescent="0.25">
      <c r="A364" s="343"/>
      <c r="B364" s="343"/>
      <c r="C364" s="343"/>
      <c r="D364" s="344"/>
      <c r="E364" s="344"/>
      <c r="F364" s="345"/>
      <c r="G364" s="346"/>
      <c r="H364" s="359"/>
      <c r="I364" s="360"/>
      <c r="J364" s="361"/>
      <c r="K364" s="347"/>
      <c r="L364" s="362"/>
      <c r="M364" s="363"/>
      <c r="O364" s="350"/>
      <c r="P364" s="350"/>
      <c r="Q364" s="350"/>
      <c r="S364" s="350"/>
      <c r="T364" s="350"/>
      <c r="V364" s="350"/>
      <c r="W364" s="350"/>
      <c r="AB364" s="370"/>
      <c r="AF364" s="350"/>
      <c r="AG364" s="350"/>
      <c r="AH364" s="354"/>
      <c r="AI364" s="354"/>
      <c r="AJ364" s="354"/>
      <c r="AK364" s="354"/>
      <c r="AL364" s="354"/>
      <c r="AM364" s="354"/>
      <c r="AN364" s="354"/>
      <c r="AO364" s="354"/>
      <c r="AP364" s="354"/>
      <c r="AQ364" s="354"/>
      <c r="AR364" s="354"/>
      <c r="AS364" s="354"/>
      <c r="AT364" s="354"/>
      <c r="AU364" s="354"/>
      <c r="AV364" s="354"/>
      <c r="AW364" s="354"/>
      <c r="AX364" s="354"/>
      <c r="AY364" s="354"/>
      <c r="AZ364" s="354"/>
      <c r="BA364" s="354"/>
      <c r="BB364" s="354"/>
      <c r="BC364" s="354"/>
      <c r="BD364" s="354"/>
      <c r="BE364" s="354"/>
      <c r="BF364" s="354"/>
      <c r="BG364" s="354"/>
      <c r="BH364" s="354"/>
      <c r="BI364" s="354"/>
      <c r="BJ364" s="354"/>
      <c r="BK364" s="354"/>
      <c r="BL364" s="354"/>
      <c r="BM364" s="354"/>
      <c r="BN364" s="354"/>
      <c r="BO364" s="354"/>
      <c r="BP364" s="354"/>
      <c r="BQ364" s="354"/>
      <c r="BR364" s="354"/>
      <c r="BS364" s="354"/>
      <c r="BT364" s="354"/>
      <c r="BU364" s="354"/>
      <c r="BV364" s="354"/>
      <c r="BW364" s="354"/>
      <c r="BX364" s="354"/>
      <c r="BY364" s="354"/>
      <c r="BZ364" s="354"/>
      <c r="CA364" s="354"/>
      <c r="CB364" s="354"/>
      <c r="CC364" s="354"/>
      <c r="CD364" s="354"/>
      <c r="CE364" s="354"/>
      <c r="CF364" s="354"/>
      <c r="CG364" s="354"/>
      <c r="CH364" s="354"/>
      <c r="CI364" s="354"/>
      <c r="CJ364" s="354"/>
      <c r="CK364" s="354"/>
      <c r="CL364" s="354"/>
      <c r="CM364" s="354"/>
      <c r="CN364" s="354"/>
      <c r="CO364" s="354"/>
      <c r="CP364" s="354"/>
      <c r="CQ364" s="354"/>
      <c r="CR364" s="354"/>
    </row>
    <row r="365" spans="1:96" s="348" customFormat="1" ht="15.75" customHeight="1" x14ac:dyDescent="0.25">
      <c r="A365" s="343"/>
      <c r="B365" s="343"/>
      <c r="C365" s="343"/>
      <c r="D365" s="344"/>
      <c r="E365" s="344"/>
      <c r="F365" s="345"/>
      <c r="G365" s="346"/>
      <c r="H365" s="359"/>
      <c r="I365" s="360"/>
      <c r="J365" s="361"/>
      <c r="K365" s="347"/>
      <c r="L365" s="362"/>
      <c r="M365" s="363"/>
      <c r="O365" s="350"/>
      <c r="P365" s="350"/>
      <c r="Q365" s="350"/>
      <c r="S365" s="350"/>
      <c r="T365" s="350"/>
      <c r="V365" s="350"/>
      <c r="W365" s="350"/>
      <c r="AB365" s="370"/>
      <c r="AF365" s="350"/>
      <c r="AG365" s="350"/>
      <c r="AH365" s="354"/>
      <c r="AI365" s="354"/>
      <c r="AJ365" s="354"/>
      <c r="AK365" s="354"/>
      <c r="AL365" s="354"/>
      <c r="AM365" s="354"/>
      <c r="AN365" s="354"/>
      <c r="AO365" s="354"/>
      <c r="AP365" s="354"/>
      <c r="AQ365" s="354"/>
      <c r="AR365" s="354"/>
      <c r="AS365" s="354"/>
      <c r="AT365" s="354"/>
      <c r="AU365" s="354"/>
      <c r="AV365" s="354"/>
      <c r="AW365" s="354"/>
      <c r="AX365" s="354"/>
      <c r="AY365" s="354"/>
      <c r="AZ365" s="354"/>
      <c r="BA365" s="354"/>
      <c r="BB365" s="354"/>
      <c r="BC365" s="354"/>
      <c r="BD365" s="354"/>
      <c r="BE365" s="354"/>
      <c r="BF365" s="354"/>
      <c r="BG365" s="354"/>
      <c r="BH365" s="354"/>
      <c r="BI365" s="354"/>
      <c r="BJ365" s="354"/>
      <c r="BK365" s="354"/>
      <c r="BL365" s="354"/>
      <c r="BM365" s="354"/>
      <c r="BN365" s="354"/>
      <c r="BO365" s="354"/>
      <c r="BP365" s="354"/>
      <c r="BQ365" s="354"/>
      <c r="BR365" s="354"/>
      <c r="BS365" s="354"/>
      <c r="BT365" s="354"/>
      <c r="BU365" s="354"/>
      <c r="BV365" s="354"/>
      <c r="BW365" s="354"/>
      <c r="BX365" s="354"/>
      <c r="BY365" s="354"/>
      <c r="BZ365" s="354"/>
      <c r="CA365" s="354"/>
      <c r="CB365" s="354"/>
      <c r="CC365" s="354"/>
      <c r="CD365" s="354"/>
      <c r="CE365" s="354"/>
      <c r="CF365" s="354"/>
      <c r="CG365" s="354"/>
      <c r="CH365" s="354"/>
      <c r="CI365" s="354"/>
      <c r="CJ365" s="354"/>
      <c r="CK365" s="354"/>
      <c r="CL365" s="354"/>
      <c r="CM365" s="354"/>
      <c r="CN365" s="354"/>
      <c r="CO365" s="354"/>
      <c r="CP365" s="354"/>
      <c r="CQ365" s="354"/>
      <c r="CR365" s="354"/>
    </row>
    <row r="366" spans="1:96" s="348" customFormat="1" ht="15.75" customHeight="1" x14ac:dyDescent="0.25">
      <c r="A366" s="343"/>
      <c r="B366" s="343"/>
      <c r="C366" s="343"/>
      <c r="D366" s="344"/>
      <c r="E366" s="344"/>
      <c r="F366" s="345"/>
      <c r="G366" s="346"/>
      <c r="H366" s="359"/>
      <c r="I366" s="360"/>
      <c r="J366" s="361"/>
      <c r="K366" s="347"/>
      <c r="L366" s="362"/>
      <c r="M366" s="363"/>
      <c r="O366" s="350"/>
      <c r="P366" s="350"/>
      <c r="Q366" s="350"/>
      <c r="S366" s="350"/>
      <c r="T366" s="350"/>
      <c r="V366" s="350"/>
      <c r="W366" s="350"/>
      <c r="AB366" s="370"/>
      <c r="AF366" s="350"/>
      <c r="AG366" s="350"/>
      <c r="AH366" s="354"/>
      <c r="AI366" s="354"/>
      <c r="AJ366" s="354"/>
      <c r="AK366" s="354"/>
      <c r="AL366" s="354"/>
      <c r="AM366" s="354"/>
      <c r="AN366" s="354"/>
      <c r="AO366" s="354"/>
      <c r="AP366" s="354"/>
      <c r="AQ366" s="354"/>
      <c r="AR366" s="354"/>
      <c r="AS366" s="354"/>
      <c r="AT366" s="354"/>
      <c r="AU366" s="354"/>
      <c r="AV366" s="354"/>
      <c r="AW366" s="354"/>
      <c r="AX366" s="354"/>
      <c r="AY366" s="354"/>
      <c r="AZ366" s="354"/>
      <c r="BA366" s="354"/>
      <c r="BB366" s="354"/>
      <c r="BC366" s="354"/>
      <c r="BD366" s="354"/>
      <c r="BE366" s="354"/>
      <c r="BF366" s="354"/>
      <c r="BG366" s="354"/>
      <c r="BH366" s="354"/>
      <c r="BI366" s="354"/>
      <c r="BJ366" s="354"/>
      <c r="BK366" s="354"/>
      <c r="BL366" s="354"/>
      <c r="BM366" s="354"/>
      <c r="BN366" s="354"/>
      <c r="BO366" s="354"/>
      <c r="BP366" s="354"/>
      <c r="BQ366" s="354"/>
      <c r="BR366" s="354"/>
      <c r="BS366" s="354"/>
      <c r="BT366" s="354"/>
      <c r="BU366" s="354"/>
      <c r="BV366" s="354"/>
      <c r="BW366" s="354"/>
      <c r="BX366" s="354"/>
      <c r="BY366" s="354"/>
      <c r="BZ366" s="354"/>
      <c r="CA366" s="354"/>
      <c r="CB366" s="354"/>
      <c r="CC366" s="354"/>
      <c r="CD366" s="354"/>
      <c r="CE366" s="354"/>
      <c r="CF366" s="354"/>
      <c r="CG366" s="354"/>
      <c r="CH366" s="354"/>
      <c r="CI366" s="354"/>
      <c r="CJ366" s="354"/>
      <c r="CK366" s="354"/>
      <c r="CL366" s="354"/>
      <c r="CM366" s="354"/>
      <c r="CN366" s="354"/>
      <c r="CO366" s="354"/>
      <c r="CP366" s="354"/>
      <c r="CQ366" s="354"/>
      <c r="CR366" s="354"/>
    </row>
    <row r="367" spans="1:96" s="348" customFormat="1" ht="15.75" customHeight="1" x14ac:dyDescent="0.25">
      <c r="A367" s="343"/>
      <c r="B367" s="343"/>
      <c r="C367" s="343"/>
      <c r="D367" s="344"/>
      <c r="E367" s="344"/>
      <c r="F367" s="345"/>
      <c r="G367" s="346"/>
      <c r="H367" s="359"/>
      <c r="I367" s="360"/>
      <c r="J367" s="361"/>
      <c r="K367" s="347"/>
      <c r="L367" s="362"/>
      <c r="M367" s="363"/>
      <c r="O367" s="350"/>
      <c r="P367" s="350"/>
      <c r="Q367" s="350"/>
      <c r="S367" s="350"/>
      <c r="T367" s="350"/>
      <c r="V367" s="350"/>
      <c r="W367" s="350"/>
      <c r="AB367" s="370"/>
      <c r="AF367" s="350"/>
      <c r="AG367" s="350"/>
      <c r="AH367" s="354"/>
      <c r="AI367" s="354"/>
      <c r="AJ367" s="354"/>
      <c r="AK367" s="354"/>
      <c r="AL367" s="354"/>
      <c r="AM367" s="354"/>
      <c r="AN367" s="354"/>
      <c r="AO367" s="354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4"/>
      <c r="BH367" s="354"/>
      <c r="BI367" s="354"/>
      <c r="BJ367" s="354"/>
      <c r="BK367" s="354"/>
      <c r="BL367" s="354"/>
      <c r="BM367" s="354"/>
      <c r="BN367" s="354"/>
      <c r="BO367" s="354"/>
      <c r="BP367" s="354"/>
      <c r="BQ367" s="354"/>
      <c r="BR367" s="354"/>
      <c r="BS367" s="354"/>
      <c r="BT367" s="354"/>
      <c r="BU367" s="354"/>
      <c r="BV367" s="354"/>
      <c r="BW367" s="354"/>
      <c r="BX367" s="354"/>
      <c r="BY367" s="354"/>
      <c r="BZ367" s="354"/>
      <c r="CA367" s="354"/>
      <c r="CB367" s="354"/>
      <c r="CC367" s="354"/>
      <c r="CD367" s="354"/>
      <c r="CE367" s="354"/>
      <c r="CF367" s="354"/>
      <c r="CG367" s="354"/>
      <c r="CH367" s="354"/>
      <c r="CI367" s="354"/>
      <c r="CJ367" s="354"/>
      <c r="CK367" s="354"/>
      <c r="CL367" s="354"/>
      <c r="CM367" s="354"/>
      <c r="CN367" s="354"/>
      <c r="CO367" s="354"/>
      <c r="CP367" s="354"/>
      <c r="CQ367" s="354"/>
      <c r="CR367" s="354"/>
    </row>
    <row r="368" spans="1:96" s="348" customFormat="1" ht="15.75" customHeight="1" x14ac:dyDescent="0.25">
      <c r="A368" s="343"/>
      <c r="B368" s="343"/>
      <c r="C368" s="343"/>
      <c r="D368" s="344"/>
      <c r="E368" s="344"/>
      <c r="F368" s="345"/>
      <c r="G368" s="346"/>
      <c r="H368" s="359"/>
      <c r="I368" s="360"/>
      <c r="J368" s="361"/>
      <c r="K368" s="347"/>
      <c r="L368" s="362"/>
      <c r="M368" s="363"/>
      <c r="O368" s="350"/>
      <c r="P368" s="350"/>
      <c r="Q368" s="350"/>
      <c r="S368" s="350"/>
      <c r="T368" s="350"/>
      <c r="V368" s="350"/>
      <c r="W368" s="350"/>
      <c r="AB368" s="370"/>
      <c r="AF368" s="350"/>
      <c r="AG368" s="350"/>
      <c r="AH368" s="354"/>
      <c r="AI368" s="354"/>
      <c r="AJ368" s="354"/>
      <c r="AK368" s="354"/>
      <c r="AL368" s="354"/>
      <c r="AM368" s="354"/>
      <c r="AN368" s="354"/>
      <c r="AO368" s="354"/>
      <c r="AP368" s="354"/>
      <c r="AQ368" s="354"/>
      <c r="AR368" s="354"/>
      <c r="AS368" s="354"/>
      <c r="AT368" s="354"/>
      <c r="AU368" s="354"/>
      <c r="AV368" s="354"/>
      <c r="AW368" s="354"/>
      <c r="AX368" s="354"/>
      <c r="AY368" s="354"/>
      <c r="AZ368" s="354"/>
      <c r="BA368" s="354"/>
      <c r="BB368" s="354"/>
      <c r="BC368" s="354"/>
      <c r="BD368" s="354"/>
      <c r="BE368" s="354"/>
      <c r="BF368" s="354"/>
      <c r="BG368" s="354"/>
      <c r="BH368" s="354"/>
      <c r="BI368" s="354"/>
      <c r="BJ368" s="354"/>
      <c r="BK368" s="354"/>
      <c r="BL368" s="354"/>
      <c r="BM368" s="354"/>
      <c r="BN368" s="354"/>
      <c r="BO368" s="354"/>
      <c r="BP368" s="354"/>
      <c r="BQ368" s="354"/>
      <c r="BR368" s="354"/>
      <c r="BS368" s="354"/>
      <c r="BT368" s="354"/>
      <c r="BU368" s="354"/>
      <c r="BV368" s="354"/>
      <c r="BW368" s="354"/>
      <c r="BX368" s="354"/>
      <c r="BY368" s="354"/>
      <c r="BZ368" s="354"/>
      <c r="CA368" s="354"/>
      <c r="CB368" s="354"/>
      <c r="CC368" s="354"/>
      <c r="CD368" s="354"/>
      <c r="CE368" s="354"/>
      <c r="CF368" s="354"/>
      <c r="CG368" s="354"/>
      <c r="CH368" s="354"/>
      <c r="CI368" s="354"/>
      <c r="CJ368" s="354"/>
      <c r="CK368" s="354"/>
      <c r="CL368" s="354"/>
      <c r="CM368" s="354"/>
      <c r="CN368" s="354"/>
      <c r="CO368" s="354"/>
      <c r="CP368" s="354"/>
      <c r="CQ368" s="354"/>
      <c r="CR368" s="354"/>
    </row>
    <row r="369" spans="1:96" s="348" customFormat="1" ht="15.75" customHeight="1" x14ac:dyDescent="0.25">
      <c r="A369" s="343"/>
      <c r="B369" s="343"/>
      <c r="C369" s="343"/>
      <c r="D369" s="344"/>
      <c r="E369" s="344"/>
      <c r="F369" s="345"/>
      <c r="G369" s="346"/>
      <c r="H369" s="359"/>
      <c r="I369" s="360"/>
      <c r="J369" s="361"/>
      <c r="K369" s="347"/>
      <c r="L369" s="362"/>
      <c r="M369" s="363"/>
      <c r="O369" s="350"/>
      <c r="P369" s="350"/>
      <c r="Q369" s="350"/>
      <c r="S369" s="350"/>
      <c r="T369" s="350"/>
      <c r="V369" s="350"/>
      <c r="W369" s="350"/>
      <c r="AB369" s="370"/>
      <c r="AF369" s="350"/>
      <c r="AG369" s="350"/>
      <c r="AH369" s="354"/>
      <c r="AI369" s="354"/>
      <c r="AJ369" s="354"/>
      <c r="AK369" s="354"/>
      <c r="AL369" s="354"/>
      <c r="AM369" s="354"/>
      <c r="AN369" s="354"/>
      <c r="AO369" s="354"/>
      <c r="AP369" s="354"/>
      <c r="AQ369" s="354"/>
      <c r="AR369" s="354"/>
      <c r="AS369" s="354"/>
      <c r="AT369" s="354"/>
      <c r="AU369" s="354"/>
      <c r="AV369" s="354"/>
      <c r="AW369" s="354"/>
      <c r="AX369" s="354"/>
      <c r="AY369" s="354"/>
      <c r="AZ369" s="354"/>
      <c r="BA369" s="354"/>
      <c r="BB369" s="354"/>
      <c r="BC369" s="354"/>
      <c r="BD369" s="354"/>
      <c r="BE369" s="354"/>
      <c r="BF369" s="354"/>
      <c r="BG369" s="354"/>
      <c r="BH369" s="354"/>
      <c r="BI369" s="354"/>
      <c r="BJ369" s="354"/>
      <c r="BK369" s="354"/>
      <c r="BL369" s="354"/>
      <c r="BM369" s="354"/>
      <c r="BN369" s="354"/>
      <c r="BO369" s="354"/>
      <c r="BP369" s="354"/>
      <c r="BQ369" s="354"/>
      <c r="BR369" s="354"/>
      <c r="BS369" s="354"/>
      <c r="BT369" s="354"/>
      <c r="BU369" s="354"/>
      <c r="BV369" s="354"/>
      <c r="BW369" s="354"/>
      <c r="BX369" s="354"/>
      <c r="BY369" s="354"/>
      <c r="BZ369" s="354"/>
      <c r="CA369" s="354"/>
      <c r="CB369" s="354"/>
      <c r="CC369" s="354"/>
      <c r="CD369" s="354"/>
      <c r="CE369" s="354"/>
      <c r="CF369" s="354"/>
      <c r="CG369" s="354"/>
      <c r="CH369" s="354"/>
      <c r="CI369" s="354"/>
      <c r="CJ369" s="354"/>
      <c r="CK369" s="354"/>
      <c r="CL369" s="354"/>
      <c r="CM369" s="354"/>
      <c r="CN369" s="354"/>
      <c r="CO369" s="354"/>
      <c r="CP369" s="354"/>
      <c r="CQ369" s="354"/>
      <c r="CR369" s="354"/>
    </row>
    <row r="370" spans="1:96" s="348" customFormat="1" ht="15.75" customHeight="1" x14ac:dyDescent="0.25">
      <c r="A370" s="343"/>
      <c r="B370" s="343"/>
      <c r="C370" s="343"/>
      <c r="D370" s="344"/>
      <c r="E370" s="344"/>
      <c r="F370" s="345"/>
      <c r="G370" s="346"/>
      <c r="H370" s="359"/>
      <c r="I370" s="360"/>
      <c r="J370" s="361"/>
      <c r="K370" s="347"/>
      <c r="L370" s="362"/>
      <c r="M370" s="363"/>
      <c r="O370" s="350"/>
      <c r="P370" s="350"/>
      <c r="Q370" s="350"/>
      <c r="S370" s="350"/>
      <c r="T370" s="350"/>
      <c r="V370" s="350"/>
      <c r="W370" s="350"/>
      <c r="AB370" s="370"/>
      <c r="AF370" s="350"/>
      <c r="AG370" s="350"/>
      <c r="AH370" s="354"/>
      <c r="AI370" s="354"/>
      <c r="AJ370" s="354"/>
      <c r="AK370" s="354"/>
      <c r="AL370" s="354"/>
      <c r="AM370" s="354"/>
      <c r="AN370" s="354"/>
      <c r="AO370" s="354"/>
      <c r="AP370" s="354"/>
      <c r="AQ370" s="354"/>
      <c r="AR370" s="354"/>
      <c r="AS370" s="354"/>
      <c r="AT370" s="354"/>
      <c r="AU370" s="354"/>
      <c r="AV370" s="354"/>
      <c r="AW370" s="354"/>
      <c r="AX370" s="354"/>
      <c r="AY370" s="354"/>
      <c r="AZ370" s="354"/>
      <c r="BA370" s="354"/>
      <c r="BB370" s="354"/>
      <c r="BC370" s="354"/>
      <c r="BD370" s="354"/>
      <c r="BE370" s="354"/>
      <c r="BF370" s="354"/>
      <c r="BG370" s="354"/>
      <c r="BH370" s="354"/>
      <c r="BI370" s="354"/>
      <c r="BJ370" s="354"/>
      <c r="BK370" s="354"/>
      <c r="BL370" s="354"/>
      <c r="BM370" s="354"/>
      <c r="BN370" s="354"/>
      <c r="BO370" s="354"/>
      <c r="BP370" s="354"/>
      <c r="BQ370" s="354"/>
      <c r="BR370" s="354"/>
      <c r="BS370" s="354"/>
      <c r="BT370" s="354"/>
      <c r="BU370" s="354"/>
      <c r="BV370" s="354"/>
      <c r="BW370" s="354"/>
      <c r="BX370" s="354"/>
      <c r="BY370" s="354"/>
      <c r="BZ370" s="354"/>
      <c r="CA370" s="354"/>
      <c r="CB370" s="354"/>
      <c r="CC370" s="354"/>
      <c r="CD370" s="354"/>
      <c r="CE370" s="354"/>
      <c r="CF370" s="354"/>
      <c r="CG370" s="354"/>
      <c r="CH370" s="354"/>
      <c r="CI370" s="354"/>
      <c r="CJ370" s="354"/>
      <c r="CK370" s="354"/>
      <c r="CL370" s="354"/>
      <c r="CM370" s="354"/>
      <c r="CN370" s="354"/>
      <c r="CO370" s="354"/>
      <c r="CP370" s="354"/>
      <c r="CQ370" s="354"/>
      <c r="CR370" s="354"/>
    </row>
    <row r="371" spans="1:96" s="348" customFormat="1" ht="15.75" customHeight="1" x14ac:dyDescent="0.25">
      <c r="A371" s="343"/>
      <c r="B371" s="343"/>
      <c r="C371" s="343"/>
      <c r="D371" s="344"/>
      <c r="E371" s="344"/>
      <c r="F371" s="345"/>
      <c r="G371" s="346"/>
      <c r="H371" s="359"/>
      <c r="I371" s="360"/>
      <c r="J371" s="361"/>
      <c r="K371" s="347"/>
      <c r="L371" s="362"/>
      <c r="M371" s="363"/>
      <c r="O371" s="350"/>
      <c r="P371" s="350"/>
      <c r="Q371" s="350"/>
      <c r="S371" s="350"/>
      <c r="T371" s="350"/>
      <c r="V371" s="350"/>
      <c r="W371" s="350"/>
      <c r="AB371" s="370"/>
      <c r="AF371" s="350"/>
      <c r="AG371" s="350"/>
      <c r="AH371" s="354"/>
      <c r="AI371" s="354"/>
      <c r="AJ371" s="354"/>
      <c r="AK371" s="354"/>
      <c r="AL371" s="354"/>
      <c r="AM371" s="354"/>
      <c r="AN371" s="354"/>
      <c r="AO371" s="354"/>
      <c r="AP371" s="354"/>
      <c r="AQ371" s="354"/>
      <c r="AR371" s="354"/>
      <c r="AS371" s="354"/>
      <c r="AT371" s="354"/>
      <c r="AU371" s="354"/>
      <c r="AV371" s="354"/>
      <c r="AW371" s="354"/>
      <c r="AX371" s="354"/>
      <c r="AY371" s="354"/>
      <c r="AZ371" s="354"/>
      <c r="BA371" s="354"/>
      <c r="BB371" s="354"/>
      <c r="BC371" s="354"/>
      <c r="BD371" s="354"/>
      <c r="BE371" s="354"/>
      <c r="BF371" s="354"/>
      <c r="BG371" s="354"/>
      <c r="BH371" s="354"/>
      <c r="BI371" s="354"/>
      <c r="BJ371" s="354"/>
      <c r="BK371" s="354"/>
      <c r="BL371" s="354"/>
      <c r="BM371" s="354"/>
      <c r="BN371" s="354"/>
      <c r="BO371" s="354"/>
      <c r="BP371" s="354"/>
      <c r="BQ371" s="354"/>
      <c r="BR371" s="354"/>
      <c r="BS371" s="354"/>
      <c r="BT371" s="354"/>
      <c r="BU371" s="354"/>
      <c r="BV371" s="354"/>
      <c r="BW371" s="354"/>
      <c r="BX371" s="354"/>
      <c r="BY371" s="354"/>
      <c r="BZ371" s="354"/>
      <c r="CA371" s="354"/>
      <c r="CB371" s="354"/>
      <c r="CC371" s="354"/>
      <c r="CD371" s="354"/>
      <c r="CE371" s="354"/>
      <c r="CF371" s="354"/>
      <c r="CG371" s="354"/>
      <c r="CH371" s="354"/>
      <c r="CI371" s="354"/>
      <c r="CJ371" s="354"/>
      <c r="CK371" s="354"/>
      <c r="CL371" s="354"/>
      <c r="CM371" s="354"/>
      <c r="CN371" s="354"/>
      <c r="CO371" s="354"/>
      <c r="CP371" s="354"/>
      <c r="CQ371" s="354"/>
      <c r="CR371" s="354"/>
    </row>
    <row r="372" spans="1:96" s="348" customFormat="1" ht="15.75" customHeight="1" x14ac:dyDescent="0.25">
      <c r="A372" s="343"/>
      <c r="B372" s="343"/>
      <c r="C372" s="343"/>
      <c r="D372" s="344"/>
      <c r="E372" s="344"/>
      <c r="F372" s="345"/>
      <c r="G372" s="346"/>
      <c r="H372" s="359"/>
      <c r="I372" s="360"/>
      <c r="J372" s="361"/>
      <c r="K372" s="347"/>
      <c r="L372" s="362"/>
      <c r="M372" s="363"/>
      <c r="O372" s="350"/>
      <c r="P372" s="350"/>
      <c r="Q372" s="350"/>
      <c r="S372" s="350"/>
      <c r="T372" s="350"/>
      <c r="V372" s="350"/>
      <c r="W372" s="350"/>
      <c r="AB372" s="370"/>
      <c r="AF372" s="350"/>
      <c r="AG372" s="350"/>
      <c r="AH372" s="354"/>
      <c r="AI372" s="354"/>
      <c r="AJ372" s="354"/>
      <c r="AK372" s="354"/>
      <c r="AL372" s="354"/>
      <c r="AM372" s="354"/>
      <c r="AN372" s="354"/>
      <c r="AO372" s="354"/>
      <c r="AP372" s="354"/>
      <c r="AQ372" s="354"/>
      <c r="AR372" s="354"/>
      <c r="AS372" s="354"/>
      <c r="AT372" s="354"/>
      <c r="AU372" s="354"/>
      <c r="AV372" s="354"/>
      <c r="AW372" s="354"/>
      <c r="AX372" s="354"/>
      <c r="AY372" s="354"/>
      <c r="AZ372" s="354"/>
      <c r="BA372" s="354"/>
      <c r="BB372" s="354"/>
      <c r="BC372" s="354"/>
      <c r="BD372" s="354"/>
      <c r="BE372" s="354"/>
      <c r="BF372" s="354"/>
      <c r="BG372" s="354"/>
      <c r="BH372" s="354"/>
      <c r="BI372" s="354"/>
      <c r="BJ372" s="354"/>
      <c r="BK372" s="354"/>
      <c r="BL372" s="354"/>
      <c r="BM372" s="354"/>
      <c r="BN372" s="354"/>
      <c r="BO372" s="354"/>
      <c r="BP372" s="354"/>
      <c r="BQ372" s="354"/>
      <c r="BR372" s="354"/>
      <c r="BS372" s="354"/>
      <c r="BT372" s="354"/>
      <c r="BU372" s="354"/>
      <c r="BV372" s="354"/>
      <c r="BW372" s="354"/>
      <c r="BX372" s="354"/>
      <c r="BY372" s="354"/>
      <c r="BZ372" s="354"/>
      <c r="CA372" s="354"/>
      <c r="CB372" s="354"/>
      <c r="CC372" s="354"/>
      <c r="CD372" s="354"/>
      <c r="CE372" s="354"/>
      <c r="CF372" s="354"/>
      <c r="CG372" s="354"/>
      <c r="CH372" s="354"/>
      <c r="CI372" s="354"/>
      <c r="CJ372" s="354"/>
      <c r="CK372" s="354"/>
      <c r="CL372" s="354"/>
      <c r="CM372" s="354"/>
      <c r="CN372" s="354"/>
      <c r="CO372" s="354"/>
      <c r="CP372" s="354"/>
      <c r="CQ372" s="354"/>
      <c r="CR372" s="354"/>
    </row>
    <row r="373" spans="1:96" s="348" customFormat="1" ht="15.75" customHeight="1" x14ac:dyDescent="0.25">
      <c r="A373" s="343"/>
      <c r="B373" s="343"/>
      <c r="C373" s="343"/>
      <c r="D373" s="344"/>
      <c r="E373" s="344"/>
      <c r="F373" s="345"/>
      <c r="G373" s="346"/>
      <c r="H373" s="359"/>
      <c r="I373" s="360"/>
      <c r="J373" s="361"/>
      <c r="K373" s="347"/>
      <c r="L373" s="362"/>
      <c r="M373" s="363"/>
      <c r="O373" s="350"/>
      <c r="P373" s="350"/>
      <c r="Q373" s="350"/>
      <c r="S373" s="350"/>
      <c r="T373" s="350"/>
      <c r="V373" s="350"/>
      <c r="W373" s="350"/>
      <c r="AB373" s="370"/>
      <c r="AF373" s="350"/>
      <c r="AG373" s="350"/>
      <c r="AH373" s="354"/>
      <c r="AI373" s="354"/>
      <c r="AJ373" s="354"/>
      <c r="AK373" s="354"/>
      <c r="AL373" s="354"/>
      <c r="AM373" s="354"/>
      <c r="AN373" s="354"/>
      <c r="AO373" s="354"/>
      <c r="AP373" s="354"/>
      <c r="AQ373" s="354"/>
      <c r="AR373" s="354"/>
      <c r="AS373" s="354"/>
      <c r="AT373" s="354"/>
      <c r="AU373" s="354"/>
      <c r="AV373" s="354"/>
      <c r="AW373" s="354"/>
      <c r="AX373" s="354"/>
      <c r="AY373" s="354"/>
      <c r="AZ373" s="354"/>
      <c r="BA373" s="354"/>
      <c r="BB373" s="354"/>
      <c r="BC373" s="354"/>
      <c r="BD373" s="354"/>
      <c r="BE373" s="354"/>
      <c r="BF373" s="354"/>
      <c r="BG373" s="354"/>
      <c r="BH373" s="354"/>
      <c r="BI373" s="354"/>
      <c r="BJ373" s="354"/>
      <c r="BK373" s="354"/>
      <c r="BL373" s="354"/>
      <c r="BM373" s="354"/>
      <c r="BN373" s="354"/>
      <c r="BO373" s="354"/>
      <c r="BP373" s="354"/>
      <c r="BQ373" s="354"/>
      <c r="BR373" s="354"/>
      <c r="BS373" s="354"/>
      <c r="BT373" s="354"/>
      <c r="BU373" s="354"/>
      <c r="BV373" s="354"/>
      <c r="BW373" s="354"/>
      <c r="BX373" s="354"/>
      <c r="BY373" s="354"/>
      <c r="BZ373" s="354"/>
      <c r="CA373" s="354"/>
      <c r="CB373" s="354"/>
      <c r="CC373" s="354"/>
      <c r="CD373" s="354"/>
      <c r="CE373" s="354"/>
      <c r="CF373" s="354"/>
      <c r="CG373" s="354"/>
      <c r="CH373" s="354"/>
      <c r="CI373" s="354"/>
      <c r="CJ373" s="354"/>
      <c r="CK373" s="354"/>
      <c r="CL373" s="354"/>
      <c r="CM373" s="354"/>
      <c r="CN373" s="354"/>
      <c r="CO373" s="354"/>
      <c r="CP373" s="354"/>
      <c r="CQ373" s="354"/>
      <c r="CR373" s="354"/>
    </row>
    <row r="374" spans="1:96" s="348" customFormat="1" ht="15.75" customHeight="1" x14ac:dyDescent="0.25">
      <c r="A374" s="343"/>
      <c r="B374" s="343"/>
      <c r="C374" s="343"/>
      <c r="D374" s="344"/>
      <c r="E374" s="344"/>
      <c r="F374" s="345"/>
      <c r="G374" s="346"/>
      <c r="H374" s="359"/>
      <c r="I374" s="360"/>
      <c r="J374" s="361"/>
      <c r="K374" s="347"/>
      <c r="L374" s="362"/>
      <c r="M374" s="363"/>
      <c r="O374" s="350"/>
      <c r="P374" s="350"/>
      <c r="Q374" s="350"/>
      <c r="S374" s="350"/>
      <c r="T374" s="350"/>
      <c r="V374" s="350"/>
      <c r="W374" s="350"/>
      <c r="AB374" s="370"/>
      <c r="AF374" s="350"/>
      <c r="AG374" s="350"/>
      <c r="AH374" s="354"/>
      <c r="AI374" s="354"/>
      <c r="AJ374" s="354"/>
      <c r="AK374" s="354"/>
      <c r="AL374" s="354"/>
      <c r="AM374" s="354"/>
      <c r="AN374" s="354"/>
      <c r="AO374" s="354"/>
      <c r="AP374" s="354"/>
      <c r="AQ374" s="354"/>
      <c r="AR374" s="354"/>
      <c r="AS374" s="354"/>
      <c r="AT374" s="354"/>
      <c r="AU374" s="354"/>
      <c r="AV374" s="354"/>
      <c r="AW374" s="354"/>
      <c r="AX374" s="354"/>
      <c r="AY374" s="354"/>
      <c r="AZ374" s="354"/>
      <c r="BA374" s="354"/>
      <c r="BB374" s="354"/>
      <c r="BC374" s="354"/>
      <c r="BD374" s="354"/>
      <c r="BE374" s="354"/>
      <c r="BF374" s="354"/>
      <c r="BG374" s="354"/>
      <c r="BH374" s="354"/>
      <c r="BI374" s="354"/>
      <c r="BJ374" s="354"/>
      <c r="BK374" s="354"/>
      <c r="BL374" s="354"/>
      <c r="BM374" s="354"/>
      <c r="BN374" s="354"/>
      <c r="BO374" s="354"/>
      <c r="BP374" s="354"/>
      <c r="BQ374" s="354"/>
      <c r="BR374" s="354"/>
      <c r="BS374" s="354"/>
      <c r="BT374" s="354"/>
      <c r="BU374" s="354"/>
      <c r="BV374" s="354"/>
      <c r="BW374" s="354"/>
      <c r="BX374" s="354"/>
      <c r="BY374" s="354"/>
      <c r="BZ374" s="354"/>
      <c r="CA374" s="354"/>
      <c r="CB374" s="354"/>
      <c r="CC374" s="354"/>
      <c r="CD374" s="354"/>
      <c r="CE374" s="354"/>
      <c r="CF374" s="354"/>
      <c r="CG374" s="354"/>
      <c r="CH374" s="354"/>
      <c r="CI374" s="354"/>
      <c r="CJ374" s="354"/>
      <c r="CK374" s="354"/>
      <c r="CL374" s="354"/>
      <c r="CM374" s="354"/>
      <c r="CN374" s="354"/>
      <c r="CO374" s="354"/>
      <c r="CP374" s="354"/>
      <c r="CQ374" s="354"/>
      <c r="CR374" s="354"/>
    </row>
    <row r="375" spans="1:96" s="348" customFormat="1" ht="15.75" customHeight="1" x14ac:dyDescent="0.25">
      <c r="A375" s="343"/>
      <c r="B375" s="343"/>
      <c r="C375" s="343"/>
      <c r="D375" s="344"/>
      <c r="E375" s="344"/>
      <c r="F375" s="345"/>
      <c r="G375" s="346"/>
      <c r="H375" s="359"/>
      <c r="I375" s="360"/>
      <c r="J375" s="361"/>
      <c r="K375" s="347"/>
      <c r="L375" s="362"/>
      <c r="M375" s="363"/>
      <c r="O375" s="350"/>
      <c r="P375" s="350"/>
      <c r="Q375" s="350"/>
      <c r="S375" s="350"/>
      <c r="T375" s="350"/>
      <c r="V375" s="350"/>
      <c r="W375" s="350"/>
      <c r="AB375" s="370"/>
      <c r="AF375" s="350"/>
      <c r="AG375" s="350"/>
      <c r="AH375" s="354"/>
      <c r="AI375" s="354"/>
      <c r="AJ375" s="354"/>
      <c r="AK375" s="354"/>
      <c r="AL375" s="354"/>
      <c r="AM375" s="354"/>
      <c r="AN375" s="354"/>
      <c r="AO375" s="354"/>
      <c r="AP375" s="354"/>
      <c r="AQ375" s="354"/>
      <c r="AR375" s="354"/>
      <c r="AS375" s="354"/>
      <c r="AT375" s="354"/>
      <c r="AU375" s="354"/>
      <c r="AV375" s="354"/>
      <c r="AW375" s="354"/>
      <c r="AX375" s="354"/>
      <c r="AY375" s="354"/>
      <c r="AZ375" s="354"/>
      <c r="BA375" s="354"/>
      <c r="BB375" s="354"/>
      <c r="BC375" s="354"/>
      <c r="BD375" s="354"/>
      <c r="BE375" s="354"/>
      <c r="BF375" s="354"/>
      <c r="BG375" s="354"/>
      <c r="BH375" s="354"/>
      <c r="BI375" s="354"/>
      <c r="BJ375" s="354"/>
      <c r="BK375" s="354"/>
      <c r="BL375" s="354"/>
      <c r="BM375" s="354"/>
      <c r="BN375" s="354"/>
      <c r="BO375" s="354"/>
      <c r="BP375" s="354"/>
      <c r="BQ375" s="354"/>
      <c r="BR375" s="354"/>
      <c r="BS375" s="354"/>
      <c r="BT375" s="354"/>
      <c r="BU375" s="354"/>
      <c r="BV375" s="354"/>
      <c r="BW375" s="354"/>
      <c r="BX375" s="354"/>
      <c r="BY375" s="354"/>
      <c r="BZ375" s="354"/>
      <c r="CA375" s="354"/>
      <c r="CB375" s="354"/>
      <c r="CC375" s="354"/>
      <c r="CD375" s="354"/>
      <c r="CE375" s="354"/>
      <c r="CF375" s="354"/>
      <c r="CG375" s="354"/>
      <c r="CH375" s="354"/>
      <c r="CI375" s="354"/>
      <c r="CJ375" s="354"/>
      <c r="CK375" s="354"/>
      <c r="CL375" s="354"/>
      <c r="CM375" s="354"/>
      <c r="CN375" s="354"/>
      <c r="CO375" s="354"/>
      <c r="CP375" s="354"/>
      <c r="CQ375" s="354"/>
      <c r="CR375" s="354"/>
    </row>
    <row r="376" spans="1:96" s="348" customFormat="1" ht="15.75" customHeight="1" x14ac:dyDescent="0.25">
      <c r="A376" s="343"/>
      <c r="B376" s="343"/>
      <c r="C376" s="343"/>
      <c r="D376" s="344"/>
      <c r="E376" s="344"/>
      <c r="F376" s="345"/>
      <c r="G376" s="346"/>
      <c r="H376" s="359"/>
      <c r="I376" s="360"/>
      <c r="J376" s="361"/>
      <c r="K376" s="347"/>
      <c r="L376" s="362"/>
      <c r="M376" s="363"/>
      <c r="O376" s="350"/>
      <c r="P376" s="350"/>
      <c r="Q376" s="350"/>
      <c r="S376" s="350"/>
      <c r="T376" s="350"/>
      <c r="V376" s="350"/>
      <c r="W376" s="350"/>
      <c r="AB376" s="370"/>
      <c r="AF376" s="350"/>
      <c r="AG376" s="350"/>
      <c r="AH376" s="354"/>
      <c r="AI376" s="354"/>
      <c r="AJ376" s="354"/>
      <c r="AK376" s="354"/>
      <c r="AL376" s="354"/>
      <c r="AM376" s="354"/>
      <c r="AN376" s="354"/>
      <c r="AO376" s="354"/>
      <c r="AP376" s="354"/>
      <c r="AQ376" s="354"/>
      <c r="AR376" s="354"/>
      <c r="AS376" s="354"/>
      <c r="AT376" s="354"/>
      <c r="AU376" s="354"/>
      <c r="AV376" s="354"/>
      <c r="AW376" s="354"/>
      <c r="AX376" s="354"/>
      <c r="AY376" s="354"/>
      <c r="AZ376" s="354"/>
      <c r="BA376" s="354"/>
      <c r="BB376" s="354"/>
      <c r="BC376" s="354"/>
      <c r="BD376" s="354"/>
      <c r="BE376" s="354"/>
      <c r="BF376" s="354"/>
      <c r="BG376" s="354"/>
      <c r="BH376" s="354"/>
      <c r="BI376" s="354"/>
      <c r="BJ376" s="354"/>
      <c r="BK376" s="354"/>
      <c r="BL376" s="354"/>
      <c r="BM376" s="354"/>
      <c r="BN376" s="354"/>
      <c r="BO376" s="354"/>
      <c r="BP376" s="354"/>
      <c r="BQ376" s="354"/>
      <c r="BR376" s="354"/>
      <c r="BS376" s="354"/>
      <c r="BT376" s="354"/>
      <c r="BU376" s="354"/>
      <c r="BV376" s="354"/>
      <c r="BW376" s="354"/>
      <c r="BX376" s="354"/>
      <c r="BY376" s="354"/>
      <c r="BZ376" s="354"/>
      <c r="CA376" s="354"/>
      <c r="CB376" s="354"/>
      <c r="CC376" s="354"/>
      <c r="CD376" s="354"/>
      <c r="CE376" s="354"/>
      <c r="CF376" s="354"/>
      <c r="CG376" s="354"/>
      <c r="CH376" s="354"/>
      <c r="CI376" s="354"/>
      <c r="CJ376" s="354"/>
      <c r="CK376" s="354"/>
      <c r="CL376" s="354"/>
      <c r="CM376" s="354"/>
      <c r="CN376" s="354"/>
      <c r="CO376" s="354"/>
      <c r="CP376" s="354"/>
      <c r="CQ376" s="354"/>
      <c r="CR376" s="354"/>
    </row>
    <row r="377" spans="1:96" s="348" customFormat="1" ht="15.75" customHeight="1" x14ac:dyDescent="0.25">
      <c r="A377" s="343"/>
      <c r="B377" s="343"/>
      <c r="C377" s="343"/>
      <c r="D377" s="344"/>
      <c r="E377" s="344"/>
      <c r="F377" s="345"/>
      <c r="G377" s="346"/>
      <c r="H377" s="359"/>
      <c r="I377" s="360"/>
      <c r="J377" s="361"/>
      <c r="K377" s="347"/>
      <c r="L377" s="362"/>
      <c r="M377" s="363"/>
      <c r="O377" s="350"/>
      <c r="P377" s="350"/>
      <c r="Q377" s="350"/>
      <c r="S377" s="350"/>
      <c r="T377" s="350"/>
      <c r="V377" s="350"/>
      <c r="W377" s="350"/>
      <c r="AB377" s="370"/>
      <c r="AF377" s="350"/>
      <c r="AG377" s="350"/>
      <c r="AH377" s="354"/>
      <c r="AI377" s="354"/>
      <c r="AJ377" s="354"/>
      <c r="AK377" s="354"/>
      <c r="AL377" s="354"/>
      <c r="AM377" s="354"/>
      <c r="AN377" s="354"/>
      <c r="AO377" s="354"/>
      <c r="AP377" s="354"/>
      <c r="AQ377" s="354"/>
      <c r="AR377" s="354"/>
      <c r="AS377" s="354"/>
      <c r="AT377" s="354"/>
      <c r="AU377" s="354"/>
      <c r="AV377" s="354"/>
      <c r="AW377" s="354"/>
      <c r="AX377" s="354"/>
      <c r="AY377" s="354"/>
      <c r="AZ377" s="354"/>
      <c r="BA377" s="354"/>
      <c r="BB377" s="354"/>
      <c r="BC377" s="354"/>
      <c r="BD377" s="354"/>
      <c r="BE377" s="354"/>
      <c r="BF377" s="354"/>
      <c r="BG377" s="354"/>
      <c r="BH377" s="354"/>
      <c r="BI377" s="354"/>
      <c r="BJ377" s="354"/>
      <c r="BK377" s="354"/>
      <c r="BL377" s="354"/>
      <c r="BM377" s="354"/>
      <c r="BN377" s="354"/>
      <c r="BO377" s="354"/>
      <c r="BP377" s="354"/>
      <c r="BQ377" s="354"/>
      <c r="BR377" s="354"/>
      <c r="BS377" s="354"/>
      <c r="BT377" s="354"/>
      <c r="BU377" s="354"/>
      <c r="BV377" s="354"/>
      <c r="BW377" s="354"/>
      <c r="BX377" s="354"/>
      <c r="BY377" s="354"/>
      <c r="BZ377" s="354"/>
      <c r="CA377" s="354"/>
      <c r="CB377" s="354"/>
      <c r="CC377" s="354"/>
      <c r="CD377" s="354"/>
      <c r="CE377" s="354"/>
      <c r="CF377" s="354"/>
      <c r="CG377" s="354"/>
      <c r="CH377" s="354"/>
      <c r="CI377" s="354"/>
      <c r="CJ377" s="354"/>
      <c r="CK377" s="354"/>
      <c r="CL377" s="354"/>
      <c r="CM377" s="354"/>
      <c r="CN377" s="354"/>
      <c r="CO377" s="354"/>
      <c r="CP377" s="354"/>
      <c r="CQ377" s="354"/>
      <c r="CR377" s="354"/>
    </row>
    <row r="378" spans="1:96" s="348" customFormat="1" ht="15.75" customHeight="1" x14ac:dyDescent="0.25">
      <c r="A378" s="343"/>
      <c r="B378" s="343"/>
      <c r="C378" s="343"/>
      <c r="D378" s="344"/>
      <c r="E378" s="344"/>
      <c r="F378" s="345"/>
      <c r="G378" s="346"/>
      <c r="H378" s="359"/>
      <c r="I378" s="360"/>
      <c r="J378" s="361"/>
      <c r="K378" s="347"/>
      <c r="L378" s="362"/>
      <c r="M378" s="363"/>
      <c r="O378" s="350"/>
      <c r="P378" s="350"/>
      <c r="Q378" s="350"/>
      <c r="S378" s="350"/>
      <c r="T378" s="350"/>
      <c r="V378" s="350"/>
      <c r="W378" s="350"/>
      <c r="AB378" s="370"/>
      <c r="AF378" s="350"/>
      <c r="AG378" s="350"/>
      <c r="AH378" s="354"/>
      <c r="AI378" s="354"/>
      <c r="AJ378" s="354"/>
      <c r="AK378" s="354"/>
      <c r="AL378" s="354"/>
      <c r="AM378" s="354"/>
      <c r="AN378" s="354"/>
      <c r="AO378" s="354"/>
      <c r="AP378" s="354"/>
      <c r="AQ378" s="354"/>
      <c r="AR378" s="354"/>
      <c r="AS378" s="354"/>
      <c r="AT378" s="354"/>
      <c r="AU378" s="354"/>
      <c r="AV378" s="354"/>
      <c r="AW378" s="354"/>
      <c r="AX378" s="354"/>
      <c r="AY378" s="354"/>
      <c r="AZ378" s="354"/>
      <c r="BA378" s="354"/>
      <c r="BB378" s="354"/>
      <c r="BC378" s="354"/>
      <c r="BD378" s="354"/>
      <c r="BE378" s="354"/>
      <c r="BF378" s="354"/>
      <c r="BG378" s="354"/>
      <c r="BH378" s="354"/>
      <c r="BI378" s="354"/>
      <c r="BJ378" s="354"/>
      <c r="BK378" s="354"/>
      <c r="BL378" s="354"/>
      <c r="BM378" s="354"/>
      <c r="BN378" s="354"/>
      <c r="BO378" s="354"/>
      <c r="BP378" s="354"/>
      <c r="BQ378" s="354"/>
      <c r="BR378" s="354"/>
      <c r="BS378" s="354"/>
      <c r="BT378" s="354"/>
      <c r="BU378" s="354"/>
      <c r="BV378" s="354"/>
      <c r="BW378" s="354"/>
      <c r="BX378" s="354"/>
      <c r="BY378" s="354"/>
      <c r="BZ378" s="354"/>
      <c r="CA378" s="354"/>
      <c r="CB378" s="354"/>
      <c r="CC378" s="354"/>
      <c r="CD378" s="354"/>
      <c r="CE378" s="354"/>
      <c r="CF378" s="354"/>
      <c r="CG378" s="354"/>
      <c r="CH378" s="354"/>
      <c r="CI378" s="354"/>
      <c r="CJ378" s="354"/>
      <c r="CK378" s="354"/>
      <c r="CL378" s="354"/>
      <c r="CM378" s="354"/>
      <c r="CN378" s="354"/>
      <c r="CO378" s="354"/>
      <c r="CP378" s="354"/>
      <c r="CQ378" s="354"/>
      <c r="CR378" s="354"/>
    </row>
    <row r="379" spans="1:96" s="348" customFormat="1" ht="15.75" customHeight="1" x14ac:dyDescent="0.25">
      <c r="A379" s="343"/>
      <c r="B379" s="343"/>
      <c r="C379" s="343"/>
      <c r="D379" s="344"/>
      <c r="E379" s="344"/>
      <c r="F379" s="345"/>
      <c r="G379" s="346"/>
      <c r="H379" s="359"/>
      <c r="I379" s="360"/>
      <c r="J379" s="361"/>
      <c r="K379" s="347"/>
      <c r="L379" s="362"/>
      <c r="M379" s="363"/>
      <c r="O379" s="350"/>
      <c r="P379" s="350"/>
      <c r="Q379" s="350"/>
      <c r="S379" s="350"/>
      <c r="T379" s="350"/>
      <c r="V379" s="350"/>
      <c r="W379" s="350"/>
      <c r="AB379" s="370"/>
      <c r="AF379" s="350"/>
      <c r="AG379" s="350"/>
      <c r="AH379" s="354"/>
      <c r="AI379" s="354"/>
      <c r="AJ379" s="354"/>
      <c r="AK379" s="354"/>
      <c r="AL379" s="354"/>
      <c r="AM379" s="354"/>
      <c r="AN379" s="354"/>
      <c r="AO379" s="354"/>
      <c r="AP379" s="354"/>
      <c r="AQ379" s="354"/>
      <c r="AR379" s="354"/>
      <c r="AS379" s="354"/>
      <c r="AT379" s="354"/>
      <c r="AU379" s="354"/>
      <c r="AV379" s="354"/>
      <c r="AW379" s="354"/>
      <c r="AX379" s="354"/>
      <c r="AY379" s="354"/>
      <c r="AZ379" s="354"/>
      <c r="BA379" s="354"/>
      <c r="BB379" s="354"/>
      <c r="BC379" s="354"/>
      <c r="BD379" s="354"/>
      <c r="BE379" s="354"/>
      <c r="BF379" s="354"/>
      <c r="BG379" s="354"/>
      <c r="BH379" s="354"/>
      <c r="BI379" s="354"/>
      <c r="BJ379" s="354"/>
      <c r="BK379" s="354"/>
      <c r="BL379" s="354"/>
      <c r="BM379" s="354"/>
      <c r="BN379" s="354"/>
      <c r="BO379" s="354"/>
      <c r="BP379" s="354"/>
      <c r="BQ379" s="354"/>
      <c r="BR379" s="354"/>
      <c r="BS379" s="354"/>
      <c r="BT379" s="354"/>
      <c r="BU379" s="354"/>
      <c r="BV379" s="354"/>
      <c r="BW379" s="354"/>
      <c r="BX379" s="354"/>
      <c r="BY379" s="354"/>
      <c r="BZ379" s="354"/>
      <c r="CA379" s="354"/>
      <c r="CB379" s="354"/>
      <c r="CC379" s="354"/>
      <c r="CD379" s="354"/>
      <c r="CE379" s="354"/>
      <c r="CF379" s="354"/>
      <c r="CG379" s="354"/>
      <c r="CH379" s="354"/>
      <c r="CI379" s="354"/>
      <c r="CJ379" s="354"/>
      <c r="CK379" s="354"/>
      <c r="CL379" s="354"/>
      <c r="CM379" s="354"/>
      <c r="CN379" s="354"/>
      <c r="CO379" s="354"/>
      <c r="CP379" s="354"/>
      <c r="CQ379" s="354"/>
      <c r="CR379" s="354"/>
    </row>
    <row r="380" spans="1:96" s="348" customFormat="1" ht="15.75" customHeight="1" x14ac:dyDescent="0.25">
      <c r="A380" s="343"/>
      <c r="B380" s="343"/>
      <c r="C380" s="343"/>
      <c r="D380" s="344"/>
      <c r="E380" s="344"/>
      <c r="F380" s="345"/>
      <c r="G380" s="346"/>
      <c r="H380" s="359"/>
      <c r="I380" s="360"/>
      <c r="J380" s="361"/>
      <c r="K380" s="347"/>
      <c r="L380" s="362"/>
      <c r="M380" s="363"/>
      <c r="O380" s="350"/>
      <c r="P380" s="350"/>
      <c r="Q380" s="350"/>
      <c r="S380" s="350"/>
      <c r="T380" s="350"/>
      <c r="V380" s="350"/>
      <c r="W380" s="350"/>
      <c r="AB380" s="370"/>
      <c r="AF380" s="350"/>
      <c r="AG380" s="350"/>
      <c r="AH380" s="354"/>
      <c r="AI380" s="354"/>
      <c r="AJ380" s="354"/>
      <c r="AK380" s="354"/>
      <c r="AL380" s="354"/>
      <c r="AM380" s="354"/>
      <c r="AN380" s="354"/>
      <c r="AO380" s="354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4"/>
      <c r="BH380" s="354"/>
      <c r="BI380" s="354"/>
      <c r="BJ380" s="354"/>
      <c r="BK380" s="354"/>
      <c r="BL380" s="354"/>
      <c r="BM380" s="354"/>
      <c r="BN380" s="354"/>
      <c r="BO380" s="354"/>
      <c r="BP380" s="354"/>
      <c r="BQ380" s="354"/>
      <c r="BR380" s="354"/>
      <c r="BS380" s="354"/>
      <c r="BT380" s="354"/>
      <c r="BU380" s="354"/>
      <c r="BV380" s="354"/>
      <c r="BW380" s="354"/>
      <c r="BX380" s="354"/>
      <c r="BY380" s="354"/>
      <c r="BZ380" s="354"/>
      <c r="CA380" s="354"/>
      <c r="CB380" s="354"/>
      <c r="CC380" s="354"/>
      <c r="CD380" s="354"/>
      <c r="CE380" s="354"/>
      <c r="CF380" s="354"/>
      <c r="CG380" s="354"/>
      <c r="CH380" s="354"/>
      <c r="CI380" s="354"/>
      <c r="CJ380" s="354"/>
      <c r="CK380" s="354"/>
      <c r="CL380" s="354"/>
      <c r="CM380" s="354"/>
      <c r="CN380" s="354"/>
      <c r="CO380" s="354"/>
      <c r="CP380" s="354"/>
      <c r="CQ380" s="354"/>
      <c r="CR380" s="354"/>
    </row>
    <row r="381" spans="1:96" s="348" customFormat="1" ht="15.75" customHeight="1" x14ac:dyDescent="0.25">
      <c r="A381" s="343"/>
      <c r="B381" s="343"/>
      <c r="C381" s="343"/>
      <c r="D381" s="344"/>
      <c r="E381" s="344"/>
      <c r="F381" s="345"/>
      <c r="G381" s="346"/>
      <c r="H381" s="359"/>
      <c r="I381" s="360"/>
      <c r="J381" s="361"/>
      <c r="K381" s="347"/>
      <c r="L381" s="362"/>
      <c r="M381" s="363"/>
      <c r="O381" s="350"/>
      <c r="P381" s="350"/>
      <c r="Q381" s="350"/>
      <c r="S381" s="350"/>
      <c r="T381" s="350"/>
      <c r="V381" s="350"/>
      <c r="W381" s="350"/>
      <c r="AB381" s="370"/>
      <c r="AF381" s="350"/>
      <c r="AG381" s="350"/>
      <c r="AH381" s="354"/>
      <c r="AI381" s="354"/>
      <c r="AJ381" s="354"/>
      <c r="AK381" s="354"/>
      <c r="AL381" s="354"/>
      <c r="AM381" s="354"/>
      <c r="AN381" s="354"/>
      <c r="AO381" s="354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4"/>
      <c r="BH381" s="354"/>
      <c r="BI381" s="354"/>
      <c r="BJ381" s="354"/>
      <c r="BK381" s="354"/>
      <c r="BL381" s="354"/>
      <c r="BM381" s="354"/>
      <c r="BN381" s="354"/>
      <c r="BO381" s="354"/>
      <c r="BP381" s="354"/>
      <c r="BQ381" s="354"/>
      <c r="BR381" s="354"/>
      <c r="BS381" s="354"/>
      <c r="BT381" s="354"/>
      <c r="BU381" s="354"/>
      <c r="BV381" s="354"/>
      <c r="BW381" s="354"/>
      <c r="BX381" s="354"/>
      <c r="BY381" s="354"/>
      <c r="BZ381" s="354"/>
      <c r="CA381" s="354"/>
      <c r="CB381" s="354"/>
      <c r="CC381" s="354"/>
      <c r="CD381" s="354"/>
      <c r="CE381" s="354"/>
      <c r="CF381" s="354"/>
      <c r="CG381" s="354"/>
      <c r="CH381" s="354"/>
      <c r="CI381" s="354"/>
      <c r="CJ381" s="354"/>
      <c r="CK381" s="354"/>
      <c r="CL381" s="354"/>
      <c r="CM381" s="354"/>
      <c r="CN381" s="354"/>
      <c r="CO381" s="354"/>
      <c r="CP381" s="354"/>
      <c r="CQ381" s="354"/>
      <c r="CR381" s="354"/>
    </row>
    <row r="382" spans="1:96" s="348" customFormat="1" ht="15.75" customHeight="1" x14ac:dyDescent="0.25">
      <c r="A382" s="343"/>
      <c r="B382" s="343"/>
      <c r="C382" s="343"/>
      <c r="D382" s="344"/>
      <c r="E382" s="344"/>
      <c r="F382" s="345"/>
      <c r="G382" s="346"/>
      <c r="H382" s="359"/>
      <c r="I382" s="360"/>
      <c r="J382" s="361"/>
      <c r="K382" s="347"/>
      <c r="L382" s="362"/>
      <c r="M382" s="363"/>
      <c r="O382" s="350"/>
      <c r="P382" s="350"/>
      <c r="Q382" s="350"/>
      <c r="S382" s="350"/>
      <c r="T382" s="350"/>
      <c r="V382" s="350"/>
      <c r="W382" s="350"/>
      <c r="AB382" s="370"/>
      <c r="AF382" s="350"/>
      <c r="AG382" s="350"/>
      <c r="AH382" s="354"/>
      <c r="AI382" s="354"/>
      <c r="AJ382" s="354"/>
      <c r="AK382" s="354"/>
      <c r="AL382" s="354"/>
      <c r="AM382" s="354"/>
      <c r="AN382" s="354"/>
      <c r="AO382" s="354"/>
      <c r="AP382" s="354"/>
      <c r="AQ382" s="354"/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4"/>
      <c r="BH382" s="354"/>
      <c r="BI382" s="354"/>
      <c r="BJ382" s="354"/>
      <c r="BK382" s="354"/>
      <c r="BL382" s="354"/>
      <c r="BM382" s="354"/>
      <c r="BN382" s="354"/>
      <c r="BO382" s="354"/>
      <c r="BP382" s="354"/>
      <c r="BQ382" s="354"/>
      <c r="BR382" s="354"/>
      <c r="BS382" s="354"/>
      <c r="BT382" s="354"/>
      <c r="BU382" s="354"/>
      <c r="BV382" s="354"/>
      <c r="BW382" s="354"/>
      <c r="BX382" s="354"/>
      <c r="BY382" s="354"/>
      <c r="BZ382" s="354"/>
      <c r="CA382" s="354"/>
      <c r="CB382" s="354"/>
      <c r="CC382" s="354"/>
      <c r="CD382" s="354"/>
      <c r="CE382" s="354"/>
      <c r="CF382" s="354"/>
      <c r="CG382" s="354"/>
      <c r="CH382" s="354"/>
      <c r="CI382" s="354"/>
      <c r="CJ382" s="354"/>
      <c r="CK382" s="354"/>
      <c r="CL382" s="354"/>
      <c r="CM382" s="354"/>
      <c r="CN382" s="354"/>
      <c r="CO382" s="354"/>
      <c r="CP382" s="354"/>
      <c r="CQ382" s="354"/>
      <c r="CR382" s="354"/>
    </row>
    <row r="383" spans="1:96" s="348" customFormat="1" ht="15.75" customHeight="1" x14ac:dyDescent="0.25">
      <c r="A383" s="343"/>
      <c r="B383" s="343"/>
      <c r="C383" s="343"/>
      <c r="D383" s="344"/>
      <c r="E383" s="344"/>
      <c r="F383" s="345"/>
      <c r="G383" s="346"/>
      <c r="H383" s="359"/>
      <c r="I383" s="360"/>
      <c r="J383" s="361"/>
      <c r="K383" s="347"/>
      <c r="L383" s="362"/>
      <c r="M383" s="363"/>
      <c r="O383" s="350"/>
      <c r="P383" s="350"/>
      <c r="Q383" s="350"/>
      <c r="S383" s="350"/>
      <c r="T383" s="350"/>
      <c r="V383" s="350"/>
      <c r="W383" s="350"/>
      <c r="AB383" s="370"/>
      <c r="AF383" s="350"/>
      <c r="AG383" s="350"/>
      <c r="AH383" s="354"/>
      <c r="AI383" s="354"/>
      <c r="AJ383" s="354"/>
      <c r="AK383" s="354"/>
      <c r="AL383" s="354"/>
      <c r="AM383" s="354"/>
      <c r="AN383" s="354"/>
      <c r="AO383" s="354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/>
      <c r="AZ383" s="354"/>
      <c r="BA383" s="354"/>
      <c r="BB383" s="354"/>
      <c r="BC383" s="354"/>
      <c r="BD383" s="354"/>
      <c r="BE383" s="354"/>
      <c r="BF383" s="354"/>
      <c r="BG383" s="354"/>
      <c r="BH383" s="354"/>
      <c r="BI383" s="354"/>
      <c r="BJ383" s="354"/>
      <c r="BK383" s="354"/>
      <c r="BL383" s="354"/>
      <c r="BM383" s="354"/>
      <c r="BN383" s="354"/>
      <c r="BO383" s="354"/>
      <c r="BP383" s="354"/>
      <c r="BQ383" s="354"/>
      <c r="BR383" s="354"/>
      <c r="BS383" s="354"/>
      <c r="BT383" s="354"/>
      <c r="BU383" s="354"/>
      <c r="BV383" s="354"/>
      <c r="BW383" s="354"/>
      <c r="BX383" s="354"/>
      <c r="BY383" s="354"/>
      <c r="BZ383" s="354"/>
      <c r="CA383" s="354"/>
      <c r="CB383" s="354"/>
      <c r="CC383" s="354"/>
      <c r="CD383" s="354"/>
      <c r="CE383" s="354"/>
      <c r="CF383" s="354"/>
      <c r="CG383" s="354"/>
      <c r="CH383" s="354"/>
      <c r="CI383" s="354"/>
      <c r="CJ383" s="354"/>
      <c r="CK383" s="354"/>
      <c r="CL383" s="354"/>
      <c r="CM383" s="354"/>
      <c r="CN383" s="354"/>
      <c r="CO383" s="354"/>
      <c r="CP383" s="354"/>
      <c r="CQ383" s="354"/>
      <c r="CR383" s="354"/>
    </row>
    <row r="384" spans="1:96" s="348" customFormat="1" ht="15.75" customHeight="1" x14ac:dyDescent="0.25">
      <c r="A384" s="343"/>
      <c r="B384" s="343"/>
      <c r="C384" s="343"/>
      <c r="D384" s="344"/>
      <c r="E384" s="344"/>
      <c r="F384" s="345"/>
      <c r="G384" s="346"/>
      <c r="H384" s="359"/>
      <c r="I384" s="360"/>
      <c r="J384" s="361"/>
      <c r="K384" s="347"/>
      <c r="L384" s="362"/>
      <c r="M384" s="363"/>
      <c r="O384" s="350"/>
      <c r="P384" s="350"/>
      <c r="Q384" s="350"/>
      <c r="S384" s="350"/>
      <c r="T384" s="350"/>
      <c r="V384" s="350"/>
      <c r="W384" s="350"/>
      <c r="AB384" s="370"/>
      <c r="AF384" s="350"/>
      <c r="AG384" s="350"/>
      <c r="AH384" s="354"/>
      <c r="AI384" s="354"/>
      <c r="AJ384" s="354"/>
      <c r="AK384" s="354"/>
      <c r="AL384" s="354"/>
      <c r="AM384" s="354"/>
      <c r="AN384" s="354"/>
      <c r="AO384" s="354"/>
      <c r="AP384" s="354"/>
      <c r="AQ384" s="354"/>
      <c r="AR384" s="354"/>
      <c r="AS384" s="354"/>
      <c r="AT384" s="354"/>
      <c r="AU384" s="354"/>
      <c r="AV384" s="354"/>
      <c r="AW384" s="354"/>
      <c r="AX384" s="354"/>
      <c r="AY384" s="354"/>
      <c r="AZ384" s="354"/>
      <c r="BA384" s="354"/>
      <c r="BB384" s="354"/>
      <c r="BC384" s="354"/>
      <c r="BD384" s="354"/>
      <c r="BE384" s="354"/>
      <c r="BF384" s="354"/>
      <c r="BG384" s="354"/>
      <c r="BH384" s="354"/>
      <c r="BI384" s="354"/>
      <c r="BJ384" s="354"/>
      <c r="BK384" s="354"/>
      <c r="BL384" s="354"/>
      <c r="BM384" s="354"/>
      <c r="BN384" s="354"/>
      <c r="BO384" s="354"/>
      <c r="BP384" s="354"/>
      <c r="BQ384" s="354"/>
      <c r="BR384" s="354"/>
      <c r="BS384" s="354"/>
      <c r="BT384" s="354"/>
      <c r="BU384" s="354"/>
      <c r="BV384" s="354"/>
      <c r="BW384" s="354"/>
      <c r="BX384" s="354"/>
      <c r="BY384" s="354"/>
      <c r="BZ384" s="354"/>
      <c r="CA384" s="354"/>
      <c r="CB384" s="354"/>
      <c r="CC384" s="354"/>
      <c r="CD384" s="354"/>
      <c r="CE384" s="354"/>
      <c r="CF384" s="354"/>
      <c r="CG384" s="354"/>
      <c r="CH384" s="354"/>
      <c r="CI384" s="354"/>
      <c r="CJ384" s="354"/>
      <c r="CK384" s="354"/>
      <c r="CL384" s="354"/>
      <c r="CM384" s="354"/>
      <c r="CN384" s="354"/>
      <c r="CO384" s="354"/>
      <c r="CP384" s="354"/>
      <c r="CQ384" s="354"/>
      <c r="CR384" s="354"/>
    </row>
    <row r="385" spans="1:96" s="348" customFormat="1" ht="15.75" customHeight="1" x14ac:dyDescent="0.25">
      <c r="A385" s="343"/>
      <c r="B385" s="343"/>
      <c r="C385" s="343"/>
      <c r="D385" s="344"/>
      <c r="E385" s="344"/>
      <c r="F385" s="345"/>
      <c r="G385" s="346"/>
      <c r="H385" s="359"/>
      <c r="I385" s="360"/>
      <c r="J385" s="361"/>
      <c r="K385" s="347"/>
      <c r="L385" s="362"/>
      <c r="M385" s="363"/>
      <c r="O385" s="350"/>
      <c r="P385" s="350"/>
      <c r="Q385" s="350"/>
      <c r="S385" s="350"/>
      <c r="T385" s="350"/>
      <c r="V385" s="350"/>
      <c r="W385" s="350"/>
      <c r="AB385" s="370"/>
      <c r="AF385" s="350"/>
      <c r="AG385" s="350"/>
      <c r="AH385" s="354"/>
      <c r="AI385" s="354"/>
      <c r="AJ385" s="354"/>
      <c r="AK385" s="354"/>
      <c r="AL385" s="354"/>
      <c r="AM385" s="354"/>
      <c r="AN385" s="354"/>
      <c r="AO385" s="354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4"/>
      <c r="BH385" s="354"/>
      <c r="BI385" s="354"/>
      <c r="BJ385" s="354"/>
      <c r="BK385" s="354"/>
      <c r="BL385" s="354"/>
      <c r="BM385" s="354"/>
      <c r="BN385" s="354"/>
      <c r="BO385" s="354"/>
      <c r="BP385" s="354"/>
      <c r="BQ385" s="354"/>
      <c r="BR385" s="354"/>
      <c r="BS385" s="354"/>
      <c r="BT385" s="354"/>
      <c r="BU385" s="354"/>
      <c r="BV385" s="354"/>
      <c r="BW385" s="354"/>
      <c r="BX385" s="354"/>
      <c r="BY385" s="354"/>
      <c r="BZ385" s="354"/>
      <c r="CA385" s="354"/>
      <c r="CB385" s="354"/>
      <c r="CC385" s="354"/>
      <c r="CD385" s="354"/>
      <c r="CE385" s="354"/>
      <c r="CF385" s="354"/>
      <c r="CG385" s="354"/>
      <c r="CH385" s="354"/>
      <c r="CI385" s="354"/>
      <c r="CJ385" s="354"/>
      <c r="CK385" s="354"/>
      <c r="CL385" s="354"/>
      <c r="CM385" s="354"/>
      <c r="CN385" s="354"/>
      <c r="CO385" s="354"/>
      <c r="CP385" s="354"/>
      <c r="CQ385" s="354"/>
      <c r="CR385" s="354"/>
    </row>
    <row r="386" spans="1:96" s="348" customFormat="1" ht="15.75" customHeight="1" x14ac:dyDescent="0.25">
      <c r="A386" s="343"/>
      <c r="B386" s="343"/>
      <c r="C386" s="343"/>
      <c r="D386" s="344"/>
      <c r="E386" s="344"/>
      <c r="F386" s="345"/>
      <c r="G386" s="346"/>
      <c r="H386" s="359"/>
      <c r="I386" s="360"/>
      <c r="J386" s="361"/>
      <c r="K386" s="347"/>
      <c r="L386" s="362"/>
      <c r="M386" s="363"/>
      <c r="O386" s="350"/>
      <c r="P386" s="350"/>
      <c r="Q386" s="350"/>
      <c r="S386" s="350"/>
      <c r="T386" s="350"/>
      <c r="V386" s="350"/>
      <c r="W386" s="350"/>
      <c r="AB386" s="370"/>
      <c r="AF386" s="350"/>
      <c r="AG386" s="350"/>
      <c r="AH386" s="354"/>
      <c r="AI386" s="354"/>
      <c r="AJ386" s="354"/>
      <c r="AK386" s="354"/>
      <c r="AL386" s="354"/>
      <c r="AM386" s="354"/>
      <c r="AN386" s="354"/>
      <c r="AO386" s="354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4"/>
      <c r="BH386" s="354"/>
      <c r="BI386" s="354"/>
      <c r="BJ386" s="354"/>
      <c r="BK386" s="354"/>
      <c r="BL386" s="354"/>
      <c r="BM386" s="354"/>
      <c r="BN386" s="354"/>
      <c r="BO386" s="354"/>
      <c r="BP386" s="354"/>
      <c r="BQ386" s="354"/>
      <c r="BR386" s="354"/>
      <c r="BS386" s="354"/>
      <c r="BT386" s="354"/>
      <c r="BU386" s="354"/>
      <c r="BV386" s="354"/>
      <c r="BW386" s="354"/>
      <c r="BX386" s="354"/>
      <c r="BY386" s="354"/>
      <c r="BZ386" s="354"/>
      <c r="CA386" s="354"/>
      <c r="CB386" s="354"/>
      <c r="CC386" s="354"/>
      <c r="CD386" s="354"/>
      <c r="CE386" s="354"/>
      <c r="CF386" s="354"/>
      <c r="CG386" s="354"/>
      <c r="CH386" s="354"/>
      <c r="CI386" s="354"/>
      <c r="CJ386" s="354"/>
      <c r="CK386" s="354"/>
      <c r="CL386" s="354"/>
      <c r="CM386" s="354"/>
      <c r="CN386" s="354"/>
      <c r="CO386" s="354"/>
      <c r="CP386" s="354"/>
      <c r="CQ386" s="354"/>
      <c r="CR386" s="354"/>
    </row>
    <row r="387" spans="1:96" s="348" customFormat="1" ht="15.75" customHeight="1" x14ac:dyDescent="0.25">
      <c r="A387" s="343"/>
      <c r="B387" s="343"/>
      <c r="C387" s="343"/>
      <c r="D387" s="344"/>
      <c r="E387" s="344"/>
      <c r="F387" s="345"/>
      <c r="G387" s="346"/>
      <c r="H387" s="359"/>
      <c r="I387" s="360"/>
      <c r="J387" s="361"/>
      <c r="K387" s="347"/>
      <c r="L387" s="362"/>
      <c r="M387" s="363"/>
      <c r="O387" s="350"/>
      <c r="P387" s="350"/>
      <c r="Q387" s="350"/>
      <c r="S387" s="350"/>
      <c r="T387" s="350"/>
      <c r="V387" s="350"/>
      <c r="W387" s="350"/>
      <c r="AB387" s="370"/>
      <c r="AF387" s="350"/>
      <c r="AG387" s="350"/>
      <c r="AH387" s="354"/>
      <c r="AI387" s="354"/>
      <c r="AJ387" s="354"/>
      <c r="AK387" s="354"/>
      <c r="AL387" s="354"/>
      <c r="AM387" s="354"/>
      <c r="AN387" s="354"/>
      <c r="AO387" s="354"/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4"/>
      <c r="BH387" s="354"/>
      <c r="BI387" s="354"/>
      <c r="BJ387" s="354"/>
      <c r="BK387" s="354"/>
      <c r="BL387" s="354"/>
      <c r="BM387" s="354"/>
      <c r="BN387" s="354"/>
      <c r="BO387" s="354"/>
      <c r="BP387" s="354"/>
      <c r="BQ387" s="354"/>
      <c r="BR387" s="354"/>
      <c r="BS387" s="354"/>
      <c r="BT387" s="354"/>
      <c r="BU387" s="354"/>
      <c r="BV387" s="354"/>
      <c r="BW387" s="354"/>
      <c r="BX387" s="354"/>
      <c r="BY387" s="354"/>
      <c r="BZ387" s="354"/>
      <c r="CA387" s="354"/>
      <c r="CB387" s="354"/>
      <c r="CC387" s="354"/>
      <c r="CD387" s="354"/>
      <c r="CE387" s="354"/>
      <c r="CF387" s="354"/>
      <c r="CG387" s="354"/>
      <c r="CH387" s="354"/>
      <c r="CI387" s="354"/>
      <c r="CJ387" s="354"/>
      <c r="CK387" s="354"/>
      <c r="CL387" s="354"/>
      <c r="CM387" s="354"/>
      <c r="CN387" s="354"/>
      <c r="CO387" s="354"/>
      <c r="CP387" s="354"/>
      <c r="CQ387" s="354"/>
      <c r="CR387" s="354"/>
    </row>
    <row r="388" spans="1:96" s="348" customFormat="1" ht="15.75" customHeight="1" x14ac:dyDescent="0.25">
      <c r="A388" s="343"/>
      <c r="B388" s="343"/>
      <c r="C388" s="343"/>
      <c r="D388" s="344"/>
      <c r="E388" s="344"/>
      <c r="F388" s="345"/>
      <c r="G388" s="346"/>
      <c r="H388" s="359"/>
      <c r="I388" s="360"/>
      <c r="J388" s="361"/>
      <c r="K388" s="347"/>
      <c r="L388" s="362"/>
      <c r="M388" s="363"/>
      <c r="O388" s="350"/>
      <c r="P388" s="350"/>
      <c r="Q388" s="350"/>
      <c r="S388" s="350"/>
      <c r="T388" s="350"/>
      <c r="V388" s="350"/>
      <c r="W388" s="350"/>
      <c r="AB388" s="370"/>
      <c r="AF388" s="350"/>
      <c r="AG388" s="350"/>
      <c r="AH388" s="354"/>
      <c r="AI388" s="354"/>
      <c r="AJ388" s="354"/>
      <c r="AK388" s="354"/>
      <c r="AL388" s="354"/>
      <c r="AM388" s="354"/>
      <c r="AN388" s="354"/>
      <c r="AO388" s="354"/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4"/>
      <c r="BH388" s="354"/>
      <c r="BI388" s="354"/>
      <c r="BJ388" s="354"/>
      <c r="BK388" s="354"/>
      <c r="BL388" s="354"/>
      <c r="BM388" s="354"/>
      <c r="BN388" s="354"/>
      <c r="BO388" s="354"/>
      <c r="BP388" s="354"/>
      <c r="BQ388" s="354"/>
      <c r="BR388" s="354"/>
      <c r="BS388" s="354"/>
      <c r="BT388" s="354"/>
      <c r="BU388" s="354"/>
      <c r="BV388" s="354"/>
      <c r="BW388" s="354"/>
      <c r="BX388" s="354"/>
      <c r="BY388" s="354"/>
      <c r="BZ388" s="354"/>
      <c r="CA388" s="354"/>
      <c r="CB388" s="354"/>
      <c r="CC388" s="354"/>
      <c r="CD388" s="354"/>
      <c r="CE388" s="354"/>
      <c r="CF388" s="354"/>
      <c r="CG388" s="354"/>
      <c r="CH388" s="354"/>
      <c r="CI388" s="354"/>
      <c r="CJ388" s="354"/>
      <c r="CK388" s="354"/>
      <c r="CL388" s="354"/>
      <c r="CM388" s="354"/>
      <c r="CN388" s="354"/>
      <c r="CO388" s="354"/>
      <c r="CP388" s="354"/>
      <c r="CQ388" s="354"/>
      <c r="CR388" s="354"/>
    </row>
    <row r="389" spans="1:96" s="348" customFormat="1" ht="15.75" customHeight="1" x14ac:dyDescent="0.25">
      <c r="A389" s="343"/>
      <c r="B389" s="343"/>
      <c r="C389" s="343"/>
      <c r="D389" s="344"/>
      <c r="E389" s="344"/>
      <c r="F389" s="345"/>
      <c r="G389" s="346"/>
      <c r="H389" s="359"/>
      <c r="I389" s="360"/>
      <c r="J389" s="361"/>
      <c r="K389" s="347"/>
      <c r="L389" s="362"/>
      <c r="M389" s="363"/>
      <c r="O389" s="350"/>
      <c r="P389" s="350"/>
      <c r="Q389" s="350"/>
      <c r="S389" s="350"/>
      <c r="T389" s="350"/>
      <c r="V389" s="350"/>
      <c r="W389" s="350"/>
      <c r="AB389" s="370"/>
      <c r="AF389" s="350"/>
      <c r="AG389" s="350"/>
      <c r="AH389" s="354"/>
      <c r="AI389" s="354"/>
      <c r="AJ389" s="354"/>
      <c r="AK389" s="354"/>
      <c r="AL389" s="354"/>
      <c r="AM389" s="354"/>
      <c r="AN389" s="354"/>
      <c r="AO389" s="354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4"/>
      <c r="BH389" s="354"/>
      <c r="BI389" s="354"/>
      <c r="BJ389" s="354"/>
      <c r="BK389" s="354"/>
      <c r="BL389" s="354"/>
      <c r="BM389" s="354"/>
      <c r="BN389" s="354"/>
      <c r="BO389" s="354"/>
      <c r="BP389" s="354"/>
      <c r="BQ389" s="354"/>
      <c r="BR389" s="354"/>
      <c r="BS389" s="354"/>
      <c r="BT389" s="354"/>
      <c r="BU389" s="354"/>
      <c r="BV389" s="354"/>
      <c r="BW389" s="354"/>
      <c r="BX389" s="354"/>
      <c r="BY389" s="354"/>
      <c r="BZ389" s="354"/>
      <c r="CA389" s="354"/>
      <c r="CB389" s="354"/>
      <c r="CC389" s="354"/>
      <c r="CD389" s="354"/>
      <c r="CE389" s="354"/>
      <c r="CF389" s="354"/>
      <c r="CG389" s="354"/>
      <c r="CH389" s="354"/>
      <c r="CI389" s="354"/>
      <c r="CJ389" s="354"/>
      <c r="CK389" s="354"/>
      <c r="CL389" s="354"/>
      <c r="CM389" s="354"/>
      <c r="CN389" s="354"/>
      <c r="CO389" s="354"/>
      <c r="CP389" s="354"/>
      <c r="CQ389" s="354"/>
      <c r="CR389" s="354"/>
    </row>
    <row r="390" spans="1:96" s="348" customFormat="1" ht="15.75" customHeight="1" x14ac:dyDescent="0.25">
      <c r="A390" s="343"/>
      <c r="B390" s="343"/>
      <c r="C390" s="343"/>
      <c r="D390" s="344"/>
      <c r="E390" s="344"/>
      <c r="F390" s="345"/>
      <c r="G390" s="346"/>
      <c r="H390" s="359"/>
      <c r="I390" s="360"/>
      <c r="J390" s="361"/>
      <c r="K390" s="347"/>
      <c r="L390" s="362"/>
      <c r="M390" s="363"/>
      <c r="O390" s="350"/>
      <c r="P390" s="350"/>
      <c r="Q390" s="350"/>
      <c r="S390" s="350"/>
      <c r="T390" s="350"/>
      <c r="V390" s="350"/>
      <c r="W390" s="350"/>
      <c r="AB390" s="370"/>
      <c r="AF390" s="350"/>
      <c r="AG390" s="350"/>
      <c r="AH390" s="354"/>
      <c r="AI390" s="354"/>
      <c r="AJ390" s="354"/>
      <c r="AK390" s="354"/>
      <c r="AL390" s="354"/>
      <c r="AM390" s="354"/>
      <c r="AN390" s="354"/>
      <c r="AO390" s="354"/>
      <c r="AP390" s="354"/>
      <c r="AQ390" s="354"/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4"/>
      <c r="BH390" s="354"/>
      <c r="BI390" s="354"/>
      <c r="BJ390" s="354"/>
      <c r="BK390" s="354"/>
      <c r="BL390" s="354"/>
      <c r="BM390" s="354"/>
      <c r="BN390" s="354"/>
      <c r="BO390" s="354"/>
      <c r="BP390" s="354"/>
      <c r="BQ390" s="354"/>
      <c r="BR390" s="354"/>
      <c r="BS390" s="354"/>
      <c r="BT390" s="354"/>
      <c r="BU390" s="354"/>
      <c r="BV390" s="354"/>
      <c r="BW390" s="354"/>
      <c r="BX390" s="354"/>
      <c r="BY390" s="354"/>
      <c r="BZ390" s="354"/>
      <c r="CA390" s="354"/>
      <c r="CB390" s="354"/>
      <c r="CC390" s="354"/>
      <c r="CD390" s="354"/>
      <c r="CE390" s="354"/>
      <c r="CF390" s="354"/>
      <c r="CG390" s="354"/>
      <c r="CH390" s="354"/>
      <c r="CI390" s="354"/>
      <c r="CJ390" s="354"/>
      <c r="CK390" s="354"/>
      <c r="CL390" s="354"/>
      <c r="CM390" s="354"/>
      <c r="CN390" s="354"/>
      <c r="CO390" s="354"/>
      <c r="CP390" s="354"/>
      <c r="CQ390" s="354"/>
      <c r="CR390" s="354"/>
    </row>
    <row r="391" spans="1:96" s="348" customFormat="1" ht="15.75" customHeight="1" x14ac:dyDescent="0.25">
      <c r="A391" s="343"/>
      <c r="B391" s="343"/>
      <c r="C391" s="343"/>
      <c r="D391" s="344"/>
      <c r="E391" s="344"/>
      <c r="F391" s="345"/>
      <c r="G391" s="346"/>
      <c r="H391" s="359"/>
      <c r="I391" s="360"/>
      <c r="J391" s="361"/>
      <c r="K391" s="347"/>
      <c r="L391" s="362"/>
      <c r="M391" s="363"/>
      <c r="O391" s="350"/>
      <c r="P391" s="350"/>
      <c r="Q391" s="350"/>
      <c r="S391" s="350"/>
      <c r="T391" s="350"/>
      <c r="V391" s="350"/>
      <c r="W391" s="350"/>
      <c r="AB391" s="370"/>
      <c r="AF391" s="350"/>
      <c r="AG391" s="350"/>
      <c r="AH391" s="354"/>
      <c r="AI391" s="354"/>
      <c r="AJ391" s="354"/>
      <c r="AK391" s="354"/>
      <c r="AL391" s="354"/>
      <c r="AM391" s="354"/>
      <c r="AN391" s="354"/>
      <c r="AO391" s="354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4"/>
      <c r="BH391" s="354"/>
      <c r="BI391" s="354"/>
      <c r="BJ391" s="354"/>
      <c r="BK391" s="354"/>
      <c r="BL391" s="354"/>
      <c r="BM391" s="354"/>
      <c r="BN391" s="354"/>
      <c r="BO391" s="354"/>
      <c r="BP391" s="354"/>
      <c r="BQ391" s="354"/>
      <c r="BR391" s="354"/>
      <c r="BS391" s="354"/>
      <c r="BT391" s="354"/>
      <c r="BU391" s="354"/>
      <c r="BV391" s="354"/>
      <c r="BW391" s="354"/>
      <c r="BX391" s="354"/>
      <c r="BY391" s="354"/>
      <c r="BZ391" s="354"/>
      <c r="CA391" s="354"/>
      <c r="CB391" s="354"/>
      <c r="CC391" s="354"/>
      <c r="CD391" s="354"/>
      <c r="CE391" s="354"/>
      <c r="CF391" s="354"/>
      <c r="CG391" s="354"/>
      <c r="CH391" s="354"/>
      <c r="CI391" s="354"/>
      <c r="CJ391" s="354"/>
      <c r="CK391" s="354"/>
      <c r="CL391" s="354"/>
      <c r="CM391" s="354"/>
      <c r="CN391" s="354"/>
      <c r="CO391" s="354"/>
      <c r="CP391" s="354"/>
      <c r="CQ391" s="354"/>
      <c r="CR391" s="354"/>
    </row>
    <row r="392" spans="1:96" s="348" customFormat="1" ht="15.75" customHeight="1" x14ac:dyDescent="0.25">
      <c r="A392" s="343"/>
      <c r="B392" s="343"/>
      <c r="C392" s="343"/>
      <c r="D392" s="344"/>
      <c r="E392" s="344"/>
      <c r="F392" s="345"/>
      <c r="G392" s="346"/>
      <c r="H392" s="359"/>
      <c r="I392" s="360"/>
      <c r="J392" s="361"/>
      <c r="K392" s="347"/>
      <c r="L392" s="362"/>
      <c r="M392" s="363"/>
      <c r="O392" s="350"/>
      <c r="P392" s="350"/>
      <c r="Q392" s="350"/>
      <c r="S392" s="350"/>
      <c r="T392" s="350"/>
      <c r="V392" s="350"/>
      <c r="W392" s="350"/>
      <c r="AB392" s="370"/>
      <c r="AF392" s="350"/>
      <c r="AG392" s="350"/>
      <c r="AH392" s="354"/>
      <c r="AI392" s="354"/>
      <c r="AJ392" s="354"/>
      <c r="AK392" s="354"/>
      <c r="AL392" s="354"/>
      <c r="AM392" s="354"/>
      <c r="AN392" s="354"/>
      <c r="AO392" s="354"/>
      <c r="AP392" s="354"/>
      <c r="AQ392" s="354"/>
      <c r="AR392" s="354"/>
      <c r="AS392" s="354"/>
      <c r="AT392" s="354"/>
      <c r="AU392" s="354"/>
      <c r="AV392" s="354"/>
      <c r="AW392" s="354"/>
      <c r="AX392" s="354"/>
      <c r="AY392" s="354"/>
      <c r="AZ392" s="354"/>
      <c r="BA392" s="354"/>
      <c r="BB392" s="354"/>
      <c r="BC392" s="354"/>
      <c r="BD392" s="354"/>
      <c r="BE392" s="354"/>
      <c r="BF392" s="354"/>
      <c r="BG392" s="354"/>
      <c r="BH392" s="354"/>
      <c r="BI392" s="354"/>
      <c r="BJ392" s="354"/>
      <c r="BK392" s="354"/>
      <c r="BL392" s="354"/>
      <c r="BM392" s="354"/>
      <c r="BN392" s="354"/>
      <c r="BO392" s="354"/>
      <c r="BP392" s="354"/>
      <c r="BQ392" s="354"/>
      <c r="BR392" s="354"/>
      <c r="BS392" s="354"/>
      <c r="BT392" s="354"/>
      <c r="BU392" s="354"/>
      <c r="BV392" s="354"/>
      <c r="BW392" s="354"/>
      <c r="BX392" s="354"/>
      <c r="BY392" s="354"/>
      <c r="BZ392" s="354"/>
      <c r="CA392" s="354"/>
      <c r="CB392" s="354"/>
      <c r="CC392" s="354"/>
      <c r="CD392" s="354"/>
      <c r="CE392" s="354"/>
      <c r="CF392" s="354"/>
      <c r="CG392" s="354"/>
      <c r="CH392" s="354"/>
      <c r="CI392" s="354"/>
      <c r="CJ392" s="354"/>
      <c r="CK392" s="354"/>
      <c r="CL392" s="354"/>
      <c r="CM392" s="354"/>
      <c r="CN392" s="354"/>
      <c r="CO392" s="354"/>
      <c r="CP392" s="354"/>
      <c r="CQ392" s="354"/>
      <c r="CR392" s="354"/>
    </row>
    <row r="393" spans="1:96" s="348" customFormat="1" ht="15.75" customHeight="1" x14ac:dyDescent="0.25">
      <c r="A393" s="343"/>
      <c r="B393" s="343"/>
      <c r="C393" s="343"/>
      <c r="D393" s="344"/>
      <c r="E393" s="344"/>
      <c r="F393" s="345"/>
      <c r="G393" s="346"/>
      <c r="H393" s="359"/>
      <c r="I393" s="360"/>
      <c r="J393" s="361"/>
      <c r="K393" s="347"/>
      <c r="L393" s="362"/>
      <c r="M393" s="363"/>
      <c r="O393" s="350"/>
      <c r="P393" s="350"/>
      <c r="Q393" s="350"/>
      <c r="S393" s="350"/>
      <c r="T393" s="350"/>
      <c r="V393" s="350"/>
      <c r="W393" s="350"/>
      <c r="AB393" s="370"/>
      <c r="AF393" s="350"/>
      <c r="AG393" s="350"/>
      <c r="AH393" s="354"/>
      <c r="AI393" s="354"/>
      <c r="AJ393" s="354"/>
      <c r="AK393" s="354"/>
      <c r="AL393" s="354"/>
      <c r="AM393" s="354"/>
      <c r="AN393" s="354"/>
      <c r="AO393" s="354"/>
      <c r="AP393" s="354"/>
      <c r="AQ393" s="354"/>
      <c r="AR393" s="354"/>
      <c r="AS393" s="354"/>
      <c r="AT393" s="354"/>
      <c r="AU393" s="354"/>
      <c r="AV393" s="354"/>
      <c r="AW393" s="354"/>
      <c r="AX393" s="354"/>
      <c r="AY393" s="354"/>
      <c r="AZ393" s="354"/>
      <c r="BA393" s="354"/>
      <c r="BB393" s="354"/>
      <c r="BC393" s="354"/>
      <c r="BD393" s="354"/>
      <c r="BE393" s="354"/>
      <c r="BF393" s="354"/>
      <c r="BG393" s="354"/>
      <c r="BH393" s="354"/>
      <c r="BI393" s="354"/>
      <c r="BJ393" s="354"/>
      <c r="BK393" s="354"/>
      <c r="BL393" s="354"/>
      <c r="BM393" s="354"/>
      <c r="BN393" s="354"/>
      <c r="BO393" s="354"/>
      <c r="BP393" s="354"/>
      <c r="BQ393" s="354"/>
      <c r="BR393" s="354"/>
      <c r="BS393" s="354"/>
      <c r="BT393" s="354"/>
      <c r="BU393" s="354"/>
      <c r="BV393" s="354"/>
      <c r="BW393" s="354"/>
      <c r="BX393" s="354"/>
      <c r="BY393" s="354"/>
      <c r="BZ393" s="354"/>
      <c r="CA393" s="354"/>
      <c r="CB393" s="354"/>
      <c r="CC393" s="354"/>
      <c r="CD393" s="354"/>
      <c r="CE393" s="354"/>
      <c r="CF393" s="354"/>
      <c r="CG393" s="354"/>
      <c r="CH393" s="354"/>
      <c r="CI393" s="354"/>
      <c r="CJ393" s="354"/>
      <c r="CK393" s="354"/>
      <c r="CL393" s="354"/>
      <c r="CM393" s="354"/>
      <c r="CN393" s="354"/>
      <c r="CO393" s="354"/>
      <c r="CP393" s="354"/>
      <c r="CQ393" s="354"/>
      <c r="CR393" s="354"/>
    </row>
    <row r="394" spans="1:96" s="348" customFormat="1" ht="15.75" customHeight="1" x14ac:dyDescent="0.25">
      <c r="A394" s="343"/>
      <c r="B394" s="343"/>
      <c r="C394" s="343"/>
      <c r="D394" s="344"/>
      <c r="E394" s="344"/>
      <c r="F394" s="345"/>
      <c r="G394" s="346"/>
      <c r="H394" s="359"/>
      <c r="I394" s="360"/>
      <c r="J394" s="361"/>
      <c r="K394" s="347"/>
      <c r="L394" s="362"/>
      <c r="M394" s="363"/>
      <c r="O394" s="350"/>
      <c r="P394" s="350"/>
      <c r="Q394" s="350"/>
      <c r="S394" s="350"/>
      <c r="T394" s="350"/>
      <c r="V394" s="350"/>
      <c r="W394" s="350"/>
      <c r="AB394" s="370"/>
      <c r="AF394" s="350"/>
      <c r="AG394" s="350"/>
      <c r="AH394" s="354"/>
      <c r="AI394" s="354"/>
      <c r="AJ394" s="354"/>
      <c r="AK394" s="354"/>
      <c r="AL394" s="354"/>
      <c r="AM394" s="354"/>
      <c r="AN394" s="354"/>
      <c r="AO394" s="354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4"/>
      <c r="BH394" s="354"/>
      <c r="BI394" s="354"/>
      <c r="BJ394" s="354"/>
      <c r="BK394" s="354"/>
      <c r="BL394" s="354"/>
      <c r="BM394" s="354"/>
      <c r="BN394" s="354"/>
      <c r="BO394" s="354"/>
      <c r="BP394" s="354"/>
      <c r="BQ394" s="354"/>
      <c r="BR394" s="354"/>
      <c r="BS394" s="354"/>
      <c r="BT394" s="354"/>
      <c r="BU394" s="354"/>
      <c r="BV394" s="354"/>
      <c r="BW394" s="354"/>
      <c r="BX394" s="354"/>
      <c r="BY394" s="354"/>
      <c r="BZ394" s="354"/>
      <c r="CA394" s="354"/>
      <c r="CB394" s="354"/>
      <c r="CC394" s="354"/>
      <c r="CD394" s="354"/>
      <c r="CE394" s="354"/>
      <c r="CF394" s="354"/>
      <c r="CG394" s="354"/>
      <c r="CH394" s="354"/>
      <c r="CI394" s="354"/>
      <c r="CJ394" s="354"/>
      <c r="CK394" s="354"/>
      <c r="CL394" s="354"/>
      <c r="CM394" s="354"/>
      <c r="CN394" s="354"/>
      <c r="CO394" s="354"/>
      <c r="CP394" s="354"/>
      <c r="CQ394" s="354"/>
      <c r="CR394" s="354"/>
    </row>
    <row r="395" spans="1:96" s="348" customFormat="1" ht="15.75" customHeight="1" x14ac:dyDescent="0.25">
      <c r="A395" s="343"/>
      <c r="B395" s="343"/>
      <c r="C395" s="343"/>
      <c r="D395" s="344"/>
      <c r="E395" s="344"/>
      <c r="F395" s="345"/>
      <c r="G395" s="346"/>
      <c r="H395" s="359"/>
      <c r="I395" s="360"/>
      <c r="J395" s="361"/>
      <c r="K395" s="347"/>
      <c r="L395" s="362"/>
      <c r="M395" s="363"/>
      <c r="O395" s="350"/>
      <c r="P395" s="350"/>
      <c r="Q395" s="350"/>
      <c r="S395" s="350"/>
      <c r="T395" s="350"/>
      <c r="V395" s="350"/>
      <c r="W395" s="350"/>
      <c r="AB395" s="370"/>
      <c r="AF395" s="350"/>
      <c r="AG395" s="350"/>
      <c r="AH395" s="354"/>
      <c r="AI395" s="354"/>
      <c r="AJ395" s="354"/>
      <c r="AK395" s="354"/>
      <c r="AL395" s="354"/>
      <c r="AM395" s="354"/>
      <c r="AN395" s="354"/>
      <c r="AO395" s="354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4"/>
      <c r="BH395" s="354"/>
      <c r="BI395" s="354"/>
      <c r="BJ395" s="354"/>
      <c r="BK395" s="354"/>
      <c r="BL395" s="354"/>
      <c r="BM395" s="354"/>
      <c r="BN395" s="354"/>
      <c r="BO395" s="354"/>
      <c r="BP395" s="354"/>
      <c r="BQ395" s="354"/>
      <c r="BR395" s="354"/>
      <c r="BS395" s="354"/>
      <c r="BT395" s="354"/>
      <c r="BU395" s="354"/>
      <c r="BV395" s="354"/>
      <c r="BW395" s="354"/>
      <c r="BX395" s="354"/>
      <c r="BY395" s="354"/>
      <c r="BZ395" s="354"/>
      <c r="CA395" s="354"/>
      <c r="CB395" s="354"/>
      <c r="CC395" s="354"/>
      <c r="CD395" s="354"/>
      <c r="CE395" s="354"/>
      <c r="CF395" s="354"/>
      <c r="CG395" s="354"/>
      <c r="CH395" s="354"/>
      <c r="CI395" s="354"/>
      <c r="CJ395" s="354"/>
      <c r="CK395" s="354"/>
      <c r="CL395" s="354"/>
      <c r="CM395" s="354"/>
      <c r="CN395" s="354"/>
      <c r="CO395" s="354"/>
      <c r="CP395" s="354"/>
      <c r="CQ395" s="354"/>
      <c r="CR395" s="354"/>
    </row>
    <row r="396" spans="1:96" s="348" customFormat="1" ht="15.75" customHeight="1" x14ac:dyDescent="0.25">
      <c r="A396" s="343"/>
      <c r="B396" s="343"/>
      <c r="C396" s="343"/>
      <c r="D396" s="344"/>
      <c r="E396" s="344"/>
      <c r="F396" s="345"/>
      <c r="G396" s="346"/>
      <c r="H396" s="359"/>
      <c r="I396" s="360"/>
      <c r="J396" s="361"/>
      <c r="K396" s="347"/>
      <c r="L396" s="362"/>
      <c r="M396" s="363"/>
      <c r="O396" s="350"/>
      <c r="P396" s="350"/>
      <c r="Q396" s="350"/>
      <c r="S396" s="350"/>
      <c r="T396" s="350"/>
      <c r="V396" s="350"/>
      <c r="W396" s="350"/>
      <c r="AB396" s="370"/>
      <c r="AF396" s="350"/>
      <c r="AG396" s="350"/>
      <c r="AH396" s="354"/>
      <c r="AI396" s="354"/>
      <c r="AJ396" s="354"/>
      <c r="AK396" s="354"/>
      <c r="AL396" s="354"/>
      <c r="AM396" s="354"/>
      <c r="AN396" s="354"/>
      <c r="AO396" s="354"/>
      <c r="AP396" s="354"/>
      <c r="AQ396" s="354"/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4"/>
      <c r="BH396" s="354"/>
      <c r="BI396" s="354"/>
      <c r="BJ396" s="354"/>
      <c r="BK396" s="354"/>
      <c r="BL396" s="354"/>
      <c r="BM396" s="354"/>
      <c r="BN396" s="354"/>
      <c r="BO396" s="354"/>
      <c r="BP396" s="354"/>
      <c r="BQ396" s="354"/>
      <c r="BR396" s="354"/>
      <c r="BS396" s="354"/>
      <c r="BT396" s="354"/>
      <c r="BU396" s="354"/>
      <c r="BV396" s="354"/>
      <c r="BW396" s="354"/>
      <c r="BX396" s="354"/>
      <c r="BY396" s="354"/>
      <c r="BZ396" s="354"/>
      <c r="CA396" s="354"/>
      <c r="CB396" s="354"/>
      <c r="CC396" s="354"/>
      <c r="CD396" s="354"/>
      <c r="CE396" s="354"/>
      <c r="CF396" s="354"/>
      <c r="CG396" s="354"/>
      <c r="CH396" s="354"/>
      <c r="CI396" s="354"/>
      <c r="CJ396" s="354"/>
      <c r="CK396" s="354"/>
      <c r="CL396" s="354"/>
      <c r="CM396" s="354"/>
      <c r="CN396" s="354"/>
      <c r="CO396" s="354"/>
      <c r="CP396" s="354"/>
      <c r="CQ396" s="354"/>
      <c r="CR396" s="354"/>
    </row>
    <row r="397" spans="1:96" s="348" customFormat="1" ht="15.75" customHeight="1" x14ac:dyDescent="0.25">
      <c r="A397" s="343"/>
      <c r="B397" s="343"/>
      <c r="C397" s="343"/>
      <c r="D397" s="344"/>
      <c r="E397" s="344"/>
      <c r="F397" s="345"/>
      <c r="G397" s="346"/>
      <c r="H397" s="359"/>
      <c r="I397" s="360"/>
      <c r="J397" s="361"/>
      <c r="K397" s="347"/>
      <c r="L397" s="362"/>
      <c r="M397" s="363"/>
      <c r="O397" s="350"/>
      <c r="P397" s="350"/>
      <c r="Q397" s="350"/>
      <c r="S397" s="350"/>
      <c r="T397" s="350"/>
      <c r="V397" s="350"/>
      <c r="W397" s="350"/>
      <c r="AB397" s="370"/>
      <c r="AF397" s="350"/>
      <c r="AG397" s="350"/>
      <c r="AH397" s="354"/>
      <c r="AI397" s="354"/>
      <c r="AJ397" s="354"/>
      <c r="AK397" s="354"/>
      <c r="AL397" s="354"/>
      <c r="AM397" s="354"/>
      <c r="AN397" s="354"/>
      <c r="AO397" s="354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4"/>
      <c r="BH397" s="354"/>
      <c r="BI397" s="354"/>
      <c r="BJ397" s="354"/>
      <c r="BK397" s="354"/>
      <c r="BL397" s="354"/>
      <c r="BM397" s="354"/>
      <c r="BN397" s="354"/>
      <c r="BO397" s="354"/>
      <c r="BP397" s="354"/>
      <c r="BQ397" s="354"/>
      <c r="BR397" s="354"/>
      <c r="BS397" s="354"/>
      <c r="BT397" s="354"/>
      <c r="BU397" s="354"/>
      <c r="BV397" s="354"/>
      <c r="BW397" s="354"/>
      <c r="BX397" s="354"/>
      <c r="BY397" s="354"/>
      <c r="BZ397" s="354"/>
      <c r="CA397" s="354"/>
      <c r="CB397" s="354"/>
      <c r="CC397" s="354"/>
      <c r="CD397" s="354"/>
      <c r="CE397" s="354"/>
      <c r="CF397" s="354"/>
      <c r="CG397" s="354"/>
      <c r="CH397" s="354"/>
      <c r="CI397" s="354"/>
      <c r="CJ397" s="354"/>
      <c r="CK397" s="354"/>
      <c r="CL397" s="354"/>
      <c r="CM397" s="354"/>
      <c r="CN397" s="354"/>
      <c r="CO397" s="354"/>
      <c r="CP397" s="354"/>
      <c r="CQ397" s="354"/>
      <c r="CR397" s="354"/>
    </row>
    <row r="398" spans="1:96" s="348" customFormat="1" ht="15.75" customHeight="1" x14ac:dyDescent="0.25">
      <c r="A398" s="343"/>
      <c r="B398" s="343"/>
      <c r="C398" s="343"/>
      <c r="D398" s="344"/>
      <c r="E398" s="344"/>
      <c r="F398" s="345"/>
      <c r="G398" s="346"/>
      <c r="H398" s="359"/>
      <c r="I398" s="360"/>
      <c r="J398" s="361"/>
      <c r="K398" s="347"/>
      <c r="L398" s="362"/>
      <c r="M398" s="363"/>
      <c r="O398" s="350"/>
      <c r="P398" s="350"/>
      <c r="Q398" s="350"/>
      <c r="S398" s="350"/>
      <c r="T398" s="350"/>
      <c r="V398" s="350"/>
      <c r="W398" s="350"/>
      <c r="AB398" s="370"/>
      <c r="AF398" s="350"/>
      <c r="AG398" s="350"/>
      <c r="AH398" s="354"/>
      <c r="AI398" s="354"/>
      <c r="AJ398" s="354"/>
      <c r="AK398" s="354"/>
      <c r="AL398" s="354"/>
      <c r="AM398" s="354"/>
      <c r="AN398" s="354"/>
      <c r="AO398" s="354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4"/>
      <c r="BH398" s="354"/>
      <c r="BI398" s="354"/>
      <c r="BJ398" s="354"/>
      <c r="BK398" s="354"/>
      <c r="BL398" s="354"/>
      <c r="BM398" s="354"/>
      <c r="BN398" s="354"/>
      <c r="BO398" s="354"/>
      <c r="BP398" s="354"/>
      <c r="BQ398" s="354"/>
      <c r="BR398" s="354"/>
      <c r="BS398" s="354"/>
      <c r="BT398" s="354"/>
      <c r="BU398" s="354"/>
      <c r="BV398" s="354"/>
      <c r="BW398" s="354"/>
      <c r="BX398" s="354"/>
      <c r="BY398" s="354"/>
      <c r="BZ398" s="354"/>
      <c r="CA398" s="354"/>
      <c r="CB398" s="354"/>
      <c r="CC398" s="354"/>
      <c r="CD398" s="354"/>
      <c r="CE398" s="354"/>
      <c r="CF398" s="354"/>
      <c r="CG398" s="354"/>
      <c r="CH398" s="354"/>
      <c r="CI398" s="354"/>
      <c r="CJ398" s="354"/>
      <c r="CK398" s="354"/>
      <c r="CL398" s="354"/>
      <c r="CM398" s="354"/>
      <c r="CN398" s="354"/>
      <c r="CO398" s="354"/>
      <c r="CP398" s="354"/>
      <c r="CQ398" s="354"/>
      <c r="CR398" s="354"/>
    </row>
    <row r="399" spans="1:96" s="348" customFormat="1" ht="15.75" customHeight="1" x14ac:dyDescent="0.25">
      <c r="A399" s="343"/>
      <c r="B399" s="343"/>
      <c r="C399" s="343"/>
      <c r="D399" s="344"/>
      <c r="E399" s="344"/>
      <c r="F399" s="345"/>
      <c r="G399" s="346"/>
      <c r="H399" s="359"/>
      <c r="I399" s="360"/>
      <c r="J399" s="361"/>
      <c r="K399" s="347"/>
      <c r="L399" s="362"/>
      <c r="M399" s="363"/>
      <c r="O399" s="350"/>
      <c r="P399" s="350"/>
      <c r="Q399" s="350"/>
      <c r="S399" s="350"/>
      <c r="T399" s="350"/>
      <c r="V399" s="350"/>
      <c r="W399" s="350"/>
      <c r="AB399" s="370"/>
      <c r="AF399" s="350"/>
      <c r="AG399" s="350"/>
      <c r="AH399" s="354"/>
      <c r="AI399" s="354"/>
      <c r="AJ399" s="354"/>
      <c r="AK399" s="354"/>
      <c r="AL399" s="354"/>
      <c r="AM399" s="354"/>
      <c r="AN399" s="354"/>
      <c r="AO399" s="354"/>
      <c r="AP399" s="354"/>
      <c r="AQ399" s="354"/>
      <c r="AR399" s="354"/>
      <c r="AS399" s="354"/>
      <c r="AT399" s="354"/>
      <c r="AU399" s="354"/>
      <c r="AV399" s="354"/>
      <c r="AW399" s="354"/>
      <c r="AX399" s="354"/>
      <c r="AY399" s="354"/>
      <c r="AZ399" s="354"/>
      <c r="BA399" s="354"/>
      <c r="BB399" s="354"/>
      <c r="BC399" s="354"/>
      <c r="BD399" s="354"/>
      <c r="BE399" s="354"/>
      <c r="BF399" s="354"/>
      <c r="BG399" s="354"/>
      <c r="BH399" s="354"/>
      <c r="BI399" s="354"/>
      <c r="BJ399" s="354"/>
      <c r="BK399" s="354"/>
      <c r="BL399" s="354"/>
      <c r="BM399" s="354"/>
      <c r="BN399" s="354"/>
      <c r="BO399" s="354"/>
      <c r="BP399" s="354"/>
      <c r="BQ399" s="354"/>
      <c r="BR399" s="354"/>
      <c r="BS399" s="354"/>
      <c r="BT399" s="354"/>
      <c r="BU399" s="354"/>
      <c r="BV399" s="354"/>
      <c r="BW399" s="354"/>
      <c r="BX399" s="354"/>
      <c r="BY399" s="354"/>
      <c r="BZ399" s="354"/>
      <c r="CA399" s="354"/>
      <c r="CB399" s="354"/>
      <c r="CC399" s="354"/>
      <c r="CD399" s="354"/>
      <c r="CE399" s="354"/>
      <c r="CF399" s="354"/>
      <c r="CG399" s="354"/>
      <c r="CH399" s="354"/>
      <c r="CI399" s="354"/>
      <c r="CJ399" s="354"/>
      <c r="CK399" s="354"/>
      <c r="CL399" s="354"/>
      <c r="CM399" s="354"/>
      <c r="CN399" s="354"/>
      <c r="CO399" s="354"/>
      <c r="CP399" s="354"/>
      <c r="CQ399" s="354"/>
      <c r="CR399" s="354"/>
    </row>
    <row r="400" spans="1:96" s="348" customFormat="1" ht="15.75" customHeight="1" x14ac:dyDescent="0.25">
      <c r="A400" s="343"/>
      <c r="B400" s="343"/>
      <c r="C400" s="343"/>
      <c r="D400" s="344"/>
      <c r="E400" s="344"/>
      <c r="F400" s="345"/>
      <c r="G400" s="346"/>
      <c r="H400" s="359"/>
      <c r="I400" s="360"/>
      <c r="J400" s="361"/>
      <c r="K400" s="347"/>
      <c r="L400" s="362"/>
      <c r="M400" s="363"/>
      <c r="O400" s="350"/>
      <c r="P400" s="350"/>
      <c r="Q400" s="350"/>
      <c r="S400" s="350"/>
      <c r="T400" s="350"/>
      <c r="V400" s="350"/>
      <c r="W400" s="350"/>
      <c r="AB400" s="370"/>
      <c r="AF400" s="350"/>
      <c r="AG400" s="350"/>
      <c r="AH400" s="354"/>
      <c r="AI400" s="354"/>
      <c r="AJ400" s="354"/>
      <c r="AK400" s="354"/>
      <c r="AL400" s="354"/>
      <c r="AM400" s="354"/>
      <c r="AN400" s="354"/>
      <c r="AO400" s="354"/>
      <c r="AP400" s="354"/>
      <c r="AQ400" s="354"/>
      <c r="AR400" s="354"/>
      <c r="AS400" s="354"/>
      <c r="AT400" s="354"/>
      <c r="AU400" s="354"/>
      <c r="AV400" s="354"/>
      <c r="AW400" s="354"/>
      <c r="AX400" s="354"/>
      <c r="AY400" s="354"/>
      <c r="AZ400" s="354"/>
      <c r="BA400" s="354"/>
      <c r="BB400" s="354"/>
      <c r="BC400" s="354"/>
      <c r="BD400" s="354"/>
      <c r="BE400" s="354"/>
      <c r="BF400" s="354"/>
      <c r="BG400" s="354"/>
      <c r="BH400" s="354"/>
      <c r="BI400" s="354"/>
      <c r="BJ400" s="354"/>
      <c r="BK400" s="354"/>
      <c r="BL400" s="354"/>
      <c r="BM400" s="354"/>
      <c r="BN400" s="354"/>
      <c r="BO400" s="354"/>
      <c r="BP400" s="354"/>
      <c r="BQ400" s="354"/>
      <c r="BR400" s="354"/>
      <c r="BS400" s="354"/>
      <c r="BT400" s="354"/>
      <c r="BU400" s="354"/>
      <c r="BV400" s="354"/>
      <c r="BW400" s="354"/>
      <c r="BX400" s="354"/>
      <c r="BY400" s="354"/>
      <c r="BZ400" s="354"/>
      <c r="CA400" s="354"/>
      <c r="CB400" s="354"/>
      <c r="CC400" s="354"/>
      <c r="CD400" s="354"/>
      <c r="CE400" s="354"/>
      <c r="CF400" s="354"/>
      <c r="CG400" s="354"/>
      <c r="CH400" s="354"/>
      <c r="CI400" s="354"/>
      <c r="CJ400" s="354"/>
      <c r="CK400" s="354"/>
      <c r="CL400" s="354"/>
      <c r="CM400" s="354"/>
      <c r="CN400" s="354"/>
      <c r="CO400" s="354"/>
      <c r="CP400" s="354"/>
      <c r="CQ400" s="354"/>
      <c r="CR400" s="354"/>
    </row>
    <row r="401" spans="1:96" s="348" customFormat="1" ht="15.75" customHeight="1" x14ac:dyDescent="0.25">
      <c r="A401" s="343"/>
      <c r="B401" s="343"/>
      <c r="C401" s="343"/>
      <c r="D401" s="344"/>
      <c r="E401" s="344"/>
      <c r="F401" s="345"/>
      <c r="G401" s="346"/>
      <c r="H401" s="359"/>
      <c r="I401" s="360"/>
      <c r="J401" s="361"/>
      <c r="K401" s="347"/>
      <c r="L401" s="362"/>
      <c r="M401" s="363"/>
      <c r="O401" s="350"/>
      <c r="P401" s="350"/>
      <c r="Q401" s="350"/>
      <c r="S401" s="350"/>
      <c r="T401" s="350"/>
      <c r="V401" s="350"/>
      <c r="W401" s="350"/>
      <c r="AB401" s="370"/>
      <c r="AF401" s="350"/>
      <c r="AG401" s="350"/>
      <c r="AH401" s="354"/>
      <c r="AI401" s="354"/>
      <c r="AJ401" s="354"/>
      <c r="AK401" s="354"/>
      <c r="AL401" s="354"/>
      <c r="AM401" s="354"/>
      <c r="AN401" s="354"/>
      <c r="AO401" s="354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4"/>
      <c r="BH401" s="354"/>
      <c r="BI401" s="354"/>
      <c r="BJ401" s="354"/>
      <c r="BK401" s="354"/>
      <c r="BL401" s="354"/>
      <c r="BM401" s="354"/>
      <c r="BN401" s="354"/>
      <c r="BO401" s="354"/>
      <c r="BP401" s="354"/>
      <c r="BQ401" s="354"/>
      <c r="BR401" s="354"/>
      <c r="BS401" s="354"/>
      <c r="BT401" s="354"/>
      <c r="BU401" s="354"/>
      <c r="BV401" s="354"/>
      <c r="BW401" s="354"/>
      <c r="BX401" s="354"/>
      <c r="BY401" s="354"/>
      <c r="BZ401" s="354"/>
      <c r="CA401" s="354"/>
      <c r="CB401" s="354"/>
      <c r="CC401" s="354"/>
      <c r="CD401" s="354"/>
      <c r="CE401" s="354"/>
      <c r="CF401" s="354"/>
      <c r="CG401" s="354"/>
      <c r="CH401" s="354"/>
      <c r="CI401" s="354"/>
      <c r="CJ401" s="354"/>
      <c r="CK401" s="354"/>
      <c r="CL401" s="354"/>
      <c r="CM401" s="354"/>
      <c r="CN401" s="354"/>
      <c r="CO401" s="354"/>
      <c r="CP401" s="354"/>
      <c r="CQ401" s="354"/>
      <c r="CR401" s="354"/>
    </row>
    <row r="402" spans="1:96" s="348" customFormat="1" ht="15.75" customHeight="1" x14ac:dyDescent="0.25">
      <c r="A402" s="343"/>
      <c r="B402" s="343"/>
      <c r="C402" s="343"/>
      <c r="D402" s="344"/>
      <c r="E402" s="344"/>
      <c r="F402" s="345"/>
      <c r="G402" s="346"/>
      <c r="H402" s="359"/>
      <c r="I402" s="360"/>
      <c r="J402" s="361"/>
      <c r="K402" s="347"/>
      <c r="L402" s="362"/>
      <c r="M402" s="363"/>
      <c r="O402" s="350"/>
      <c r="P402" s="350"/>
      <c r="Q402" s="350"/>
      <c r="S402" s="350"/>
      <c r="T402" s="350"/>
      <c r="V402" s="350"/>
      <c r="W402" s="350"/>
      <c r="AB402" s="370"/>
      <c r="AF402" s="350"/>
      <c r="AG402" s="350"/>
      <c r="AH402" s="354"/>
      <c r="AI402" s="354"/>
      <c r="AJ402" s="354"/>
      <c r="AK402" s="354"/>
      <c r="AL402" s="354"/>
      <c r="AM402" s="354"/>
      <c r="AN402" s="354"/>
      <c r="AO402" s="354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/>
      <c r="BD402" s="354"/>
      <c r="BE402" s="354"/>
      <c r="BF402" s="354"/>
      <c r="BG402" s="354"/>
      <c r="BH402" s="354"/>
      <c r="BI402" s="354"/>
      <c r="BJ402" s="354"/>
      <c r="BK402" s="354"/>
      <c r="BL402" s="354"/>
      <c r="BM402" s="354"/>
      <c r="BN402" s="354"/>
      <c r="BO402" s="354"/>
      <c r="BP402" s="354"/>
      <c r="BQ402" s="354"/>
      <c r="BR402" s="354"/>
      <c r="BS402" s="354"/>
      <c r="BT402" s="354"/>
      <c r="BU402" s="354"/>
      <c r="BV402" s="354"/>
      <c r="BW402" s="354"/>
      <c r="BX402" s="354"/>
      <c r="BY402" s="354"/>
      <c r="BZ402" s="354"/>
      <c r="CA402" s="354"/>
      <c r="CB402" s="354"/>
      <c r="CC402" s="354"/>
      <c r="CD402" s="354"/>
      <c r="CE402" s="354"/>
      <c r="CF402" s="354"/>
      <c r="CG402" s="354"/>
      <c r="CH402" s="354"/>
      <c r="CI402" s="354"/>
      <c r="CJ402" s="354"/>
      <c r="CK402" s="354"/>
      <c r="CL402" s="354"/>
      <c r="CM402" s="354"/>
      <c r="CN402" s="354"/>
      <c r="CO402" s="354"/>
      <c r="CP402" s="354"/>
      <c r="CQ402" s="354"/>
      <c r="CR402" s="354"/>
    </row>
    <row r="403" spans="1:96" s="348" customFormat="1" ht="15.75" customHeight="1" x14ac:dyDescent="0.25">
      <c r="A403" s="343"/>
      <c r="B403" s="343"/>
      <c r="C403" s="343"/>
      <c r="D403" s="344"/>
      <c r="E403" s="344"/>
      <c r="F403" s="345"/>
      <c r="G403" s="346"/>
      <c r="H403" s="359"/>
      <c r="I403" s="360"/>
      <c r="J403" s="361"/>
      <c r="K403" s="347"/>
      <c r="L403" s="362"/>
      <c r="M403" s="363"/>
      <c r="O403" s="350"/>
      <c r="P403" s="350"/>
      <c r="Q403" s="350"/>
      <c r="S403" s="350"/>
      <c r="T403" s="350"/>
      <c r="V403" s="350"/>
      <c r="W403" s="350"/>
      <c r="AB403" s="370"/>
      <c r="AF403" s="350"/>
      <c r="AG403" s="350"/>
      <c r="AH403" s="354"/>
      <c r="AI403" s="354"/>
      <c r="AJ403" s="354"/>
      <c r="AK403" s="354"/>
      <c r="AL403" s="354"/>
      <c r="AM403" s="354"/>
      <c r="AN403" s="354"/>
      <c r="AO403" s="354"/>
      <c r="AP403" s="354"/>
      <c r="AQ403" s="354"/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4"/>
      <c r="BH403" s="354"/>
      <c r="BI403" s="354"/>
      <c r="BJ403" s="354"/>
      <c r="BK403" s="354"/>
      <c r="BL403" s="354"/>
      <c r="BM403" s="354"/>
      <c r="BN403" s="354"/>
      <c r="BO403" s="354"/>
      <c r="BP403" s="354"/>
      <c r="BQ403" s="354"/>
      <c r="BR403" s="354"/>
      <c r="BS403" s="354"/>
      <c r="BT403" s="354"/>
      <c r="BU403" s="354"/>
      <c r="BV403" s="354"/>
      <c r="BW403" s="354"/>
      <c r="BX403" s="354"/>
      <c r="BY403" s="354"/>
      <c r="BZ403" s="354"/>
      <c r="CA403" s="354"/>
      <c r="CB403" s="354"/>
      <c r="CC403" s="354"/>
      <c r="CD403" s="354"/>
      <c r="CE403" s="354"/>
      <c r="CF403" s="354"/>
      <c r="CG403" s="354"/>
      <c r="CH403" s="354"/>
      <c r="CI403" s="354"/>
      <c r="CJ403" s="354"/>
      <c r="CK403" s="354"/>
      <c r="CL403" s="354"/>
      <c r="CM403" s="354"/>
      <c r="CN403" s="354"/>
      <c r="CO403" s="354"/>
      <c r="CP403" s="354"/>
      <c r="CQ403" s="354"/>
      <c r="CR403" s="354"/>
    </row>
    <row r="404" spans="1:96" s="348" customFormat="1" ht="15.75" customHeight="1" x14ac:dyDescent="0.25">
      <c r="A404" s="343"/>
      <c r="B404" s="343"/>
      <c r="C404" s="343"/>
      <c r="D404" s="344"/>
      <c r="E404" s="344"/>
      <c r="F404" s="345"/>
      <c r="G404" s="346"/>
      <c r="H404" s="359"/>
      <c r="I404" s="360"/>
      <c r="J404" s="361"/>
      <c r="K404" s="347"/>
      <c r="L404" s="362"/>
      <c r="M404" s="363"/>
      <c r="O404" s="350"/>
      <c r="P404" s="350"/>
      <c r="Q404" s="350"/>
      <c r="S404" s="350"/>
      <c r="T404" s="350"/>
      <c r="V404" s="350"/>
      <c r="W404" s="350"/>
      <c r="AB404" s="370"/>
      <c r="AF404" s="350"/>
      <c r="AG404" s="350"/>
      <c r="AH404" s="354"/>
      <c r="AI404" s="354"/>
      <c r="AJ404" s="354"/>
      <c r="AK404" s="354"/>
      <c r="AL404" s="354"/>
      <c r="AM404" s="354"/>
      <c r="AN404" s="354"/>
      <c r="AO404" s="354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4"/>
      <c r="BH404" s="354"/>
      <c r="BI404" s="354"/>
      <c r="BJ404" s="354"/>
      <c r="BK404" s="354"/>
      <c r="BL404" s="354"/>
      <c r="BM404" s="354"/>
      <c r="BN404" s="354"/>
      <c r="BO404" s="354"/>
      <c r="BP404" s="354"/>
      <c r="BQ404" s="354"/>
      <c r="BR404" s="354"/>
      <c r="BS404" s="354"/>
      <c r="BT404" s="354"/>
      <c r="BU404" s="354"/>
      <c r="BV404" s="354"/>
      <c r="BW404" s="354"/>
      <c r="BX404" s="354"/>
      <c r="BY404" s="354"/>
      <c r="BZ404" s="354"/>
      <c r="CA404" s="354"/>
      <c r="CB404" s="354"/>
      <c r="CC404" s="354"/>
      <c r="CD404" s="354"/>
      <c r="CE404" s="354"/>
      <c r="CF404" s="354"/>
      <c r="CG404" s="354"/>
      <c r="CH404" s="354"/>
      <c r="CI404" s="354"/>
      <c r="CJ404" s="354"/>
      <c r="CK404" s="354"/>
      <c r="CL404" s="354"/>
      <c r="CM404" s="354"/>
      <c r="CN404" s="354"/>
      <c r="CO404" s="354"/>
      <c r="CP404" s="354"/>
      <c r="CQ404" s="354"/>
      <c r="CR404" s="354"/>
    </row>
    <row r="405" spans="1:96" s="348" customFormat="1" ht="15.75" customHeight="1" x14ac:dyDescent="0.25">
      <c r="A405" s="343"/>
      <c r="B405" s="343"/>
      <c r="C405" s="343"/>
      <c r="D405" s="344"/>
      <c r="E405" s="344"/>
      <c r="F405" s="345"/>
      <c r="G405" s="346"/>
      <c r="H405" s="359"/>
      <c r="I405" s="360"/>
      <c r="J405" s="361"/>
      <c r="K405" s="347"/>
      <c r="L405" s="362"/>
      <c r="M405" s="363"/>
      <c r="O405" s="350"/>
      <c r="P405" s="350"/>
      <c r="Q405" s="350"/>
      <c r="S405" s="350"/>
      <c r="T405" s="350"/>
      <c r="V405" s="350"/>
      <c r="W405" s="350"/>
      <c r="AB405" s="370"/>
      <c r="AF405" s="350"/>
      <c r="AG405" s="350"/>
      <c r="AH405" s="354"/>
      <c r="AI405" s="354"/>
      <c r="AJ405" s="354"/>
      <c r="AK405" s="354"/>
      <c r="AL405" s="354"/>
      <c r="AM405" s="354"/>
      <c r="AN405" s="354"/>
      <c r="AO405" s="354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/>
      <c r="AZ405" s="354"/>
      <c r="BA405" s="354"/>
      <c r="BB405" s="354"/>
      <c r="BC405" s="354"/>
      <c r="BD405" s="354"/>
      <c r="BE405" s="354"/>
      <c r="BF405" s="354"/>
      <c r="BG405" s="354"/>
      <c r="BH405" s="354"/>
      <c r="BI405" s="354"/>
      <c r="BJ405" s="354"/>
      <c r="BK405" s="354"/>
      <c r="BL405" s="354"/>
      <c r="BM405" s="354"/>
      <c r="BN405" s="354"/>
      <c r="BO405" s="354"/>
      <c r="BP405" s="354"/>
      <c r="BQ405" s="354"/>
      <c r="BR405" s="354"/>
      <c r="BS405" s="354"/>
      <c r="BT405" s="354"/>
      <c r="BU405" s="354"/>
      <c r="BV405" s="354"/>
      <c r="BW405" s="354"/>
      <c r="BX405" s="354"/>
      <c r="BY405" s="354"/>
      <c r="BZ405" s="354"/>
      <c r="CA405" s="354"/>
      <c r="CB405" s="354"/>
      <c r="CC405" s="354"/>
      <c r="CD405" s="354"/>
      <c r="CE405" s="354"/>
      <c r="CF405" s="354"/>
      <c r="CG405" s="354"/>
      <c r="CH405" s="354"/>
      <c r="CI405" s="354"/>
      <c r="CJ405" s="354"/>
      <c r="CK405" s="354"/>
      <c r="CL405" s="354"/>
      <c r="CM405" s="354"/>
      <c r="CN405" s="354"/>
      <c r="CO405" s="354"/>
      <c r="CP405" s="354"/>
      <c r="CQ405" s="354"/>
      <c r="CR405" s="354"/>
    </row>
    <row r="406" spans="1:96" s="348" customFormat="1" ht="15.75" customHeight="1" x14ac:dyDescent="0.25">
      <c r="A406" s="343"/>
      <c r="B406" s="343"/>
      <c r="C406" s="343"/>
      <c r="D406" s="344"/>
      <c r="E406" s="344"/>
      <c r="F406" s="345"/>
      <c r="G406" s="346"/>
      <c r="H406" s="359"/>
      <c r="I406" s="360"/>
      <c r="J406" s="361"/>
      <c r="K406" s="347"/>
      <c r="L406" s="362"/>
      <c r="M406" s="363"/>
      <c r="O406" s="350"/>
      <c r="P406" s="350"/>
      <c r="Q406" s="350"/>
      <c r="S406" s="350"/>
      <c r="T406" s="350"/>
      <c r="V406" s="350"/>
      <c r="W406" s="350"/>
      <c r="AB406" s="370"/>
      <c r="AF406" s="350"/>
      <c r="AG406" s="350"/>
      <c r="AH406" s="354"/>
      <c r="AI406" s="354"/>
      <c r="AJ406" s="354"/>
      <c r="AK406" s="354"/>
      <c r="AL406" s="354"/>
      <c r="AM406" s="354"/>
      <c r="AN406" s="354"/>
      <c r="AO406" s="354"/>
      <c r="AP406" s="354"/>
      <c r="AQ406" s="354"/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4"/>
      <c r="BH406" s="354"/>
      <c r="BI406" s="354"/>
      <c r="BJ406" s="354"/>
      <c r="BK406" s="354"/>
      <c r="BL406" s="354"/>
      <c r="BM406" s="354"/>
      <c r="BN406" s="354"/>
      <c r="BO406" s="354"/>
      <c r="BP406" s="354"/>
      <c r="BQ406" s="354"/>
      <c r="BR406" s="354"/>
      <c r="BS406" s="354"/>
      <c r="BT406" s="354"/>
      <c r="BU406" s="354"/>
      <c r="BV406" s="354"/>
      <c r="BW406" s="354"/>
      <c r="BX406" s="354"/>
      <c r="BY406" s="354"/>
      <c r="BZ406" s="354"/>
      <c r="CA406" s="354"/>
      <c r="CB406" s="354"/>
      <c r="CC406" s="354"/>
      <c r="CD406" s="354"/>
      <c r="CE406" s="354"/>
      <c r="CF406" s="354"/>
      <c r="CG406" s="354"/>
      <c r="CH406" s="354"/>
      <c r="CI406" s="354"/>
      <c r="CJ406" s="354"/>
      <c r="CK406" s="354"/>
      <c r="CL406" s="354"/>
      <c r="CM406" s="354"/>
      <c r="CN406" s="354"/>
      <c r="CO406" s="354"/>
      <c r="CP406" s="354"/>
      <c r="CQ406" s="354"/>
      <c r="CR406" s="354"/>
    </row>
    <row r="407" spans="1:96" s="348" customFormat="1" ht="15.75" customHeight="1" x14ac:dyDescent="0.25">
      <c r="A407" s="343"/>
      <c r="B407" s="343"/>
      <c r="C407" s="343"/>
      <c r="D407" s="344"/>
      <c r="E407" s="344"/>
      <c r="F407" s="345"/>
      <c r="G407" s="346"/>
      <c r="H407" s="359"/>
      <c r="I407" s="360"/>
      <c r="J407" s="361"/>
      <c r="K407" s="347"/>
      <c r="L407" s="362"/>
      <c r="M407" s="363"/>
      <c r="O407" s="350"/>
      <c r="P407" s="350"/>
      <c r="Q407" s="350"/>
      <c r="S407" s="350"/>
      <c r="T407" s="350"/>
      <c r="V407" s="350"/>
      <c r="W407" s="350"/>
      <c r="AB407" s="370"/>
      <c r="AF407" s="350"/>
      <c r="AG407" s="350"/>
      <c r="AH407" s="354"/>
      <c r="AI407" s="354"/>
      <c r="AJ407" s="354"/>
      <c r="AK407" s="354"/>
      <c r="AL407" s="354"/>
      <c r="AM407" s="354"/>
      <c r="AN407" s="354"/>
      <c r="AO407" s="354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4"/>
      <c r="BH407" s="354"/>
      <c r="BI407" s="354"/>
      <c r="BJ407" s="354"/>
      <c r="BK407" s="354"/>
      <c r="BL407" s="354"/>
      <c r="BM407" s="354"/>
      <c r="BN407" s="354"/>
      <c r="BO407" s="354"/>
      <c r="BP407" s="354"/>
      <c r="BQ407" s="354"/>
      <c r="BR407" s="354"/>
      <c r="BS407" s="354"/>
      <c r="BT407" s="354"/>
      <c r="BU407" s="354"/>
      <c r="BV407" s="354"/>
      <c r="BW407" s="354"/>
      <c r="BX407" s="354"/>
      <c r="BY407" s="354"/>
      <c r="BZ407" s="354"/>
      <c r="CA407" s="354"/>
      <c r="CB407" s="354"/>
      <c r="CC407" s="354"/>
      <c r="CD407" s="354"/>
      <c r="CE407" s="354"/>
      <c r="CF407" s="354"/>
      <c r="CG407" s="354"/>
      <c r="CH407" s="354"/>
      <c r="CI407" s="354"/>
      <c r="CJ407" s="354"/>
      <c r="CK407" s="354"/>
      <c r="CL407" s="354"/>
      <c r="CM407" s="354"/>
      <c r="CN407" s="354"/>
      <c r="CO407" s="354"/>
      <c r="CP407" s="354"/>
      <c r="CQ407" s="354"/>
      <c r="CR407" s="354"/>
    </row>
    <row r="408" spans="1:96" s="348" customFormat="1" ht="15.75" customHeight="1" x14ac:dyDescent="0.25">
      <c r="A408" s="343"/>
      <c r="B408" s="343"/>
      <c r="C408" s="343"/>
      <c r="D408" s="344"/>
      <c r="E408" s="344"/>
      <c r="F408" s="345"/>
      <c r="G408" s="346"/>
      <c r="H408" s="359"/>
      <c r="I408" s="360"/>
      <c r="J408" s="361"/>
      <c r="K408" s="347"/>
      <c r="L408" s="362"/>
      <c r="M408" s="363"/>
      <c r="O408" s="350"/>
      <c r="P408" s="350"/>
      <c r="Q408" s="350"/>
      <c r="S408" s="350"/>
      <c r="T408" s="350"/>
      <c r="V408" s="350"/>
      <c r="W408" s="350"/>
      <c r="AB408" s="370"/>
      <c r="AF408" s="350"/>
      <c r="AG408" s="350"/>
      <c r="AH408" s="354"/>
      <c r="AI408" s="354"/>
      <c r="AJ408" s="354"/>
      <c r="AK408" s="354"/>
      <c r="AL408" s="354"/>
      <c r="AM408" s="354"/>
      <c r="AN408" s="354"/>
      <c r="AO408" s="354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4"/>
      <c r="BH408" s="354"/>
      <c r="BI408" s="354"/>
      <c r="BJ408" s="354"/>
      <c r="BK408" s="354"/>
      <c r="BL408" s="354"/>
      <c r="BM408" s="354"/>
      <c r="BN408" s="354"/>
      <c r="BO408" s="354"/>
      <c r="BP408" s="354"/>
      <c r="BQ408" s="354"/>
      <c r="BR408" s="354"/>
      <c r="BS408" s="354"/>
      <c r="BT408" s="354"/>
      <c r="BU408" s="354"/>
      <c r="BV408" s="354"/>
      <c r="BW408" s="354"/>
      <c r="BX408" s="354"/>
      <c r="BY408" s="354"/>
      <c r="BZ408" s="354"/>
      <c r="CA408" s="354"/>
      <c r="CB408" s="354"/>
      <c r="CC408" s="354"/>
      <c r="CD408" s="354"/>
      <c r="CE408" s="354"/>
      <c r="CF408" s="354"/>
      <c r="CG408" s="354"/>
      <c r="CH408" s="354"/>
      <c r="CI408" s="354"/>
      <c r="CJ408" s="354"/>
      <c r="CK408" s="354"/>
      <c r="CL408" s="354"/>
      <c r="CM408" s="354"/>
      <c r="CN408" s="354"/>
      <c r="CO408" s="354"/>
      <c r="CP408" s="354"/>
      <c r="CQ408" s="354"/>
      <c r="CR408" s="354"/>
    </row>
    <row r="409" spans="1:96" s="348" customFormat="1" ht="15.75" customHeight="1" x14ac:dyDescent="0.25">
      <c r="A409" s="343"/>
      <c r="B409" s="343"/>
      <c r="C409" s="343"/>
      <c r="D409" s="344"/>
      <c r="E409" s="344"/>
      <c r="F409" s="345"/>
      <c r="G409" s="346"/>
      <c r="H409" s="359"/>
      <c r="I409" s="360"/>
      <c r="J409" s="361"/>
      <c r="K409" s="347"/>
      <c r="L409" s="362"/>
      <c r="M409" s="363"/>
      <c r="O409" s="350"/>
      <c r="P409" s="350"/>
      <c r="Q409" s="350"/>
      <c r="S409" s="350"/>
      <c r="T409" s="350"/>
      <c r="V409" s="350"/>
      <c r="W409" s="350"/>
      <c r="AB409" s="370"/>
      <c r="AF409" s="350"/>
      <c r="AG409" s="350"/>
      <c r="AH409" s="354"/>
      <c r="AI409" s="354"/>
      <c r="AJ409" s="354"/>
      <c r="AK409" s="354"/>
      <c r="AL409" s="354"/>
      <c r="AM409" s="354"/>
      <c r="AN409" s="354"/>
      <c r="AO409" s="354"/>
      <c r="AP409" s="354"/>
      <c r="AQ409" s="354"/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4"/>
      <c r="BH409" s="354"/>
      <c r="BI409" s="354"/>
      <c r="BJ409" s="354"/>
      <c r="BK409" s="354"/>
      <c r="BL409" s="354"/>
      <c r="BM409" s="354"/>
      <c r="BN409" s="354"/>
      <c r="BO409" s="354"/>
      <c r="BP409" s="354"/>
      <c r="BQ409" s="354"/>
      <c r="BR409" s="354"/>
      <c r="BS409" s="354"/>
      <c r="BT409" s="354"/>
      <c r="BU409" s="354"/>
      <c r="BV409" s="354"/>
      <c r="BW409" s="354"/>
      <c r="BX409" s="354"/>
      <c r="BY409" s="354"/>
      <c r="BZ409" s="354"/>
      <c r="CA409" s="354"/>
      <c r="CB409" s="354"/>
      <c r="CC409" s="354"/>
      <c r="CD409" s="354"/>
      <c r="CE409" s="354"/>
      <c r="CF409" s="354"/>
      <c r="CG409" s="354"/>
      <c r="CH409" s="354"/>
      <c r="CI409" s="354"/>
      <c r="CJ409" s="354"/>
      <c r="CK409" s="354"/>
      <c r="CL409" s="354"/>
      <c r="CM409" s="354"/>
      <c r="CN409" s="354"/>
      <c r="CO409" s="354"/>
      <c r="CP409" s="354"/>
      <c r="CQ409" s="354"/>
      <c r="CR409" s="354"/>
    </row>
    <row r="410" spans="1:96" s="348" customFormat="1" ht="15.75" customHeight="1" x14ac:dyDescent="0.25">
      <c r="A410" s="343"/>
      <c r="B410" s="343"/>
      <c r="C410" s="343"/>
      <c r="D410" s="344"/>
      <c r="E410" s="344"/>
      <c r="F410" s="345"/>
      <c r="G410" s="346"/>
      <c r="H410" s="359"/>
      <c r="I410" s="360"/>
      <c r="J410" s="361"/>
      <c r="K410" s="347"/>
      <c r="L410" s="362"/>
      <c r="M410" s="363"/>
      <c r="O410" s="350"/>
      <c r="P410" s="350"/>
      <c r="Q410" s="350"/>
      <c r="S410" s="350"/>
      <c r="T410" s="350"/>
      <c r="V410" s="350"/>
      <c r="W410" s="350"/>
      <c r="AB410" s="370"/>
      <c r="AF410" s="350"/>
      <c r="AG410" s="350"/>
      <c r="AH410" s="354"/>
      <c r="AI410" s="354"/>
      <c r="AJ410" s="354"/>
      <c r="AK410" s="354"/>
      <c r="AL410" s="354"/>
      <c r="AM410" s="354"/>
      <c r="AN410" s="354"/>
      <c r="AO410" s="354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4"/>
      <c r="BH410" s="354"/>
      <c r="BI410" s="354"/>
      <c r="BJ410" s="354"/>
      <c r="BK410" s="354"/>
      <c r="BL410" s="354"/>
      <c r="BM410" s="354"/>
      <c r="BN410" s="354"/>
      <c r="BO410" s="354"/>
      <c r="BP410" s="354"/>
      <c r="BQ410" s="354"/>
      <c r="BR410" s="354"/>
      <c r="BS410" s="354"/>
      <c r="BT410" s="354"/>
      <c r="BU410" s="354"/>
      <c r="BV410" s="354"/>
      <c r="BW410" s="354"/>
      <c r="BX410" s="354"/>
      <c r="BY410" s="354"/>
      <c r="BZ410" s="354"/>
      <c r="CA410" s="354"/>
      <c r="CB410" s="354"/>
      <c r="CC410" s="354"/>
      <c r="CD410" s="354"/>
      <c r="CE410" s="354"/>
      <c r="CF410" s="354"/>
      <c r="CG410" s="354"/>
      <c r="CH410" s="354"/>
      <c r="CI410" s="354"/>
      <c r="CJ410" s="354"/>
      <c r="CK410" s="354"/>
      <c r="CL410" s="354"/>
      <c r="CM410" s="354"/>
      <c r="CN410" s="354"/>
      <c r="CO410" s="354"/>
      <c r="CP410" s="354"/>
      <c r="CQ410" s="354"/>
      <c r="CR410" s="354"/>
    </row>
    <row r="411" spans="1:96" s="348" customFormat="1" ht="15.75" customHeight="1" x14ac:dyDescent="0.25">
      <c r="A411" s="343"/>
      <c r="B411" s="343"/>
      <c r="C411" s="343"/>
      <c r="D411" s="344"/>
      <c r="E411" s="344"/>
      <c r="F411" s="345"/>
      <c r="G411" s="346"/>
      <c r="H411" s="359"/>
      <c r="I411" s="360"/>
      <c r="J411" s="361"/>
      <c r="K411" s="347"/>
      <c r="L411" s="362"/>
      <c r="M411" s="363"/>
      <c r="O411" s="350"/>
      <c r="P411" s="350"/>
      <c r="Q411" s="350"/>
      <c r="S411" s="350"/>
      <c r="T411" s="350"/>
      <c r="V411" s="350"/>
      <c r="W411" s="350"/>
      <c r="AB411" s="370"/>
      <c r="AF411" s="350"/>
      <c r="AG411" s="350"/>
      <c r="AH411" s="354"/>
      <c r="AI411" s="354"/>
      <c r="AJ411" s="354"/>
      <c r="AK411" s="354"/>
      <c r="AL411" s="354"/>
      <c r="AM411" s="354"/>
      <c r="AN411" s="354"/>
      <c r="AO411" s="354"/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4"/>
      <c r="BH411" s="354"/>
      <c r="BI411" s="354"/>
      <c r="BJ411" s="354"/>
      <c r="BK411" s="354"/>
      <c r="BL411" s="354"/>
      <c r="BM411" s="354"/>
      <c r="BN411" s="354"/>
      <c r="BO411" s="354"/>
      <c r="BP411" s="354"/>
      <c r="BQ411" s="354"/>
      <c r="BR411" s="354"/>
      <c r="BS411" s="354"/>
      <c r="BT411" s="354"/>
      <c r="BU411" s="354"/>
      <c r="BV411" s="354"/>
      <c r="BW411" s="354"/>
      <c r="BX411" s="354"/>
      <c r="BY411" s="354"/>
      <c r="BZ411" s="354"/>
      <c r="CA411" s="354"/>
      <c r="CB411" s="354"/>
      <c r="CC411" s="354"/>
      <c r="CD411" s="354"/>
      <c r="CE411" s="354"/>
      <c r="CF411" s="354"/>
      <c r="CG411" s="354"/>
      <c r="CH411" s="354"/>
      <c r="CI411" s="354"/>
      <c r="CJ411" s="354"/>
      <c r="CK411" s="354"/>
      <c r="CL411" s="354"/>
      <c r="CM411" s="354"/>
      <c r="CN411" s="354"/>
      <c r="CO411" s="354"/>
      <c r="CP411" s="354"/>
      <c r="CQ411" s="354"/>
      <c r="CR411" s="354"/>
    </row>
    <row r="412" spans="1:96" s="348" customFormat="1" ht="15.75" customHeight="1" x14ac:dyDescent="0.25">
      <c r="A412" s="343"/>
      <c r="B412" s="343"/>
      <c r="C412" s="343"/>
      <c r="D412" s="344"/>
      <c r="E412" s="344"/>
      <c r="F412" s="345"/>
      <c r="G412" s="346"/>
      <c r="H412" s="359"/>
      <c r="I412" s="360"/>
      <c r="J412" s="361"/>
      <c r="K412" s="347"/>
      <c r="L412" s="362"/>
      <c r="M412" s="363"/>
      <c r="O412" s="350"/>
      <c r="P412" s="350"/>
      <c r="Q412" s="350"/>
      <c r="S412" s="350"/>
      <c r="T412" s="350"/>
      <c r="V412" s="350"/>
      <c r="W412" s="350"/>
      <c r="AB412" s="370"/>
      <c r="AF412" s="350"/>
      <c r="AG412" s="350"/>
      <c r="AH412" s="354"/>
      <c r="AI412" s="354"/>
      <c r="AJ412" s="354"/>
      <c r="AK412" s="354"/>
      <c r="AL412" s="354"/>
      <c r="AM412" s="354"/>
      <c r="AN412" s="354"/>
      <c r="AO412" s="354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/>
      <c r="BF412" s="354"/>
      <c r="BG412" s="354"/>
      <c r="BH412" s="354"/>
      <c r="BI412" s="354"/>
      <c r="BJ412" s="354"/>
      <c r="BK412" s="354"/>
      <c r="BL412" s="354"/>
      <c r="BM412" s="354"/>
      <c r="BN412" s="354"/>
      <c r="BO412" s="354"/>
      <c r="BP412" s="354"/>
      <c r="BQ412" s="354"/>
      <c r="BR412" s="354"/>
      <c r="BS412" s="354"/>
      <c r="BT412" s="354"/>
      <c r="BU412" s="354"/>
      <c r="BV412" s="354"/>
      <c r="BW412" s="354"/>
      <c r="BX412" s="354"/>
      <c r="BY412" s="354"/>
      <c r="BZ412" s="354"/>
      <c r="CA412" s="354"/>
      <c r="CB412" s="354"/>
      <c r="CC412" s="354"/>
      <c r="CD412" s="354"/>
      <c r="CE412" s="354"/>
      <c r="CF412" s="354"/>
      <c r="CG412" s="354"/>
      <c r="CH412" s="354"/>
      <c r="CI412" s="354"/>
      <c r="CJ412" s="354"/>
      <c r="CK412" s="354"/>
      <c r="CL412" s="354"/>
      <c r="CM412" s="354"/>
      <c r="CN412" s="354"/>
      <c r="CO412" s="354"/>
      <c r="CP412" s="354"/>
      <c r="CQ412" s="354"/>
      <c r="CR412" s="354"/>
    </row>
    <row r="413" spans="1:96" s="348" customFormat="1" ht="15.75" customHeight="1" x14ac:dyDescent="0.25">
      <c r="A413" s="343"/>
      <c r="B413" s="343"/>
      <c r="C413" s="343"/>
      <c r="D413" s="344"/>
      <c r="E413" s="344"/>
      <c r="F413" s="345"/>
      <c r="G413" s="346"/>
      <c r="H413" s="359"/>
      <c r="I413" s="360"/>
      <c r="J413" s="361"/>
      <c r="K413" s="347"/>
      <c r="L413" s="362"/>
      <c r="M413" s="363"/>
      <c r="O413" s="350"/>
      <c r="P413" s="350"/>
      <c r="Q413" s="350"/>
      <c r="S413" s="350"/>
      <c r="T413" s="350"/>
      <c r="V413" s="350"/>
      <c r="W413" s="350"/>
      <c r="AB413" s="370"/>
      <c r="AF413" s="350"/>
      <c r="AG413" s="350"/>
      <c r="AH413" s="354"/>
      <c r="AI413" s="354"/>
      <c r="AJ413" s="354"/>
      <c r="AK413" s="354"/>
      <c r="AL413" s="354"/>
      <c r="AM413" s="354"/>
      <c r="AN413" s="354"/>
      <c r="AO413" s="354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4"/>
      <c r="BH413" s="354"/>
      <c r="BI413" s="354"/>
      <c r="BJ413" s="354"/>
      <c r="BK413" s="354"/>
      <c r="BL413" s="354"/>
      <c r="BM413" s="354"/>
      <c r="BN413" s="354"/>
      <c r="BO413" s="354"/>
      <c r="BP413" s="354"/>
      <c r="BQ413" s="354"/>
      <c r="BR413" s="354"/>
      <c r="BS413" s="354"/>
      <c r="BT413" s="354"/>
      <c r="BU413" s="354"/>
      <c r="BV413" s="354"/>
      <c r="BW413" s="354"/>
      <c r="BX413" s="354"/>
      <c r="BY413" s="354"/>
      <c r="BZ413" s="354"/>
      <c r="CA413" s="354"/>
      <c r="CB413" s="354"/>
      <c r="CC413" s="354"/>
      <c r="CD413" s="354"/>
      <c r="CE413" s="354"/>
      <c r="CF413" s="354"/>
      <c r="CG413" s="354"/>
      <c r="CH413" s="354"/>
      <c r="CI413" s="354"/>
      <c r="CJ413" s="354"/>
      <c r="CK413" s="354"/>
      <c r="CL413" s="354"/>
      <c r="CM413" s="354"/>
      <c r="CN413" s="354"/>
      <c r="CO413" s="354"/>
      <c r="CP413" s="354"/>
      <c r="CQ413" s="354"/>
      <c r="CR413" s="354"/>
    </row>
    <row r="414" spans="1:96" s="348" customFormat="1" ht="15.75" customHeight="1" x14ac:dyDescent="0.25">
      <c r="A414" s="343"/>
      <c r="B414" s="343"/>
      <c r="C414" s="343"/>
      <c r="D414" s="344"/>
      <c r="E414" s="344"/>
      <c r="F414" s="345"/>
      <c r="G414" s="346"/>
      <c r="H414" s="359"/>
      <c r="I414" s="360"/>
      <c r="J414" s="361"/>
      <c r="K414" s="347"/>
      <c r="L414" s="362"/>
      <c r="M414" s="363"/>
      <c r="O414" s="350"/>
      <c r="P414" s="350"/>
      <c r="Q414" s="350"/>
      <c r="S414" s="350"/>
      <c r="T414" s="350"/>
      <c r="V414" s="350"/>
      <c r="W414" s="350"/>
      <c r="AB414" s="370"/>
      <c r="AF414" s="350"/>
      <c r="AG414" s="350"/>
      <c r="AH414" s="354"/>
      <c r="AI414" s="354"/>
      <c r="AJ414" s="354"/>
      <c r="AK414" s="354"/>
      <c r="AL414" s="354"/>
      <c r="AM414" s="354"/>
      <c r="AN414" s="354"/>
      <c r="AO414" s="354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4"/>
      <c r="BH414" s="354"/>
      <c r="BI414" s="354"/>
      <c r="BJ414" s="354"/>
      <c r="BK414" s="354"/>
      <c r="BL414" s="354"/>
      <c r="BM414" s="354"/>
      <c r="BN414" s="354"/>
      <c r="BO414" s="354"/>
      <c r="BP414" s="354"/>
      <c r="BQ414" s="354"/>
      <c r="BR414" s="354"/>
      <c r="BS414" s="354"/>
      <c r="BT414" s="354"/>
      <c r="BU414" s="354"/>
      <c r="BV414" s="354"/>
      <c r="BW414" s="354"/>
      <c r="BX414" s="354"/>
      <c r="BY414" s="354"/>
      <c r="BZ414" s="354"/>
      <c r="CA414" s="354"/>
      <c r="CB414" s="354"/>
      <c r="CC414" s="354"/>
      <c r="CD414" s="354"/>
      <c r="CE414" s="354"/>
      <c r="CF414" s="354"/>
      <c r="CG414" s="354"/>
      <c r="CH414" s="354"/>
      <c r="CI414" s="354"/>
      <c r="CJ414" s="354"/>
      <c r="CK414" s="354"/>
      <c r="CL414" s="354"/>
      <c r="CM414" s="354"/>
      <c r="CN414" s="354"/>
      <c r="CO414" s="354"/>
      <c r="CP414" s="354"/>
      <c r="CQ414" s="354"/>
      <c r="CR414" s="354"/>
    </row>
    <row r="415" spans="1:96" s="348" customFormat="1" ht="15.75" customHeight="1" x14ac:dyDescent="0.25">
      <c r="A415" s="343"/>
      <c r="B415" s="343"/>
      <c r="C415" s="343"/>
      <c r="D415" s="344"/>
      <c r="E415" s="344"/>
      <c r="F415" s="345"/>
      <c r="G415" s="346"/>
      <c r="H415" s="359"/>
      <c r="I415" s="360"/>
      <c r="J415" s="361"/>
      <c r="K415" s="347"/>
      <c r="L415" s="362"/>
      <c r="M415" s="363"/>
      <c r="O415" s="350"/>
      <c r="P415" s="350"/>
      <c r="Q415" s="350"/>
      <c r="S415" s="350"/>
      <c r="T415" s="350"/>
      <c r="V415" s="350"/>
      <c r="W415" s="350"/>
      <c r="AB415" s="370"/>
      <c r="AF415" s="350"/>
      <c r="AG415" s="350"/>
      <c r="AH415" s="354"/>
      <c r="AI415" s="354"/>
      <c r="AJ415" s="354"/>
      <c r="AK415" s="354"/>
      <c r="AL415" s="354"/>
      <c r="AM415" s="354"/>
      <c r="AN415" s="354"/>
      <c r="AO415" s="354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4"/>
      <c r="BH415" s="354"/>
      <c r="BI415" s="354"/>
      <c r="BJ415" s="354"/>
      <c r="BK415" s="354"/>
      <c r="BL415" s="354"/>
      <c r="BM415" s="354"/>
      <c r="BN415" s="354"/>
      <c r="BO415" s="354"/>
      <c r="BP415" s="354"/>
      <c r="BQ415" s="354"/>
      <c r="BR415" s="354"/>
      <c r="BS415" s="354"/>
      <c r="BT415" s="354"/>
      <c r="BU415" s="354"/>
      <c r="BV415" s="354"/>
      <c r="BW415" s="354"/>
      <c r="BX415" s="354"/>
      <c r="BY415" s="354"/>
      <c r="BZ415" s="354"/>
      <c r="CA415" s="354"/>
      <c r="CB415" s="354"/>
      <c r="CC415" s="354"/>
      <c r="CD415" s="354"/>
      <c r="CE415" s="354"/>
      <c r="CF415" s="354"/>
      <c r="CG415" s="354"/>
      <c r="CH415" s="354"/>
      <c r="CI415" s="354"/>
      <c r="CJ415" s="354"/>
      <c r="CK415" s="354"/>
      <c r="CL415" s="354"/>
      <c r="CM415" s="354"/>
      <c r="CN415" s="354"/>
      <c r="CO415" s="354"/>
      <c r="CP415" s="354"/>
      <c r="CQ415" s="354"/>
      <c r="CR415" s="354"/>
    </row>
    <row r="416" spans="1:96" s="348" customFormat="1" ht="15.75" customHeight="1" x14ac:dyDescent="0.25">
      <c r="A416" s="343"/>
      <c r="B416" s="343"/>
      <c r="C416" s="343"/>
      <c r="D416" s="344"/>
      <c r="E416" s="344"/>
      <c r="F416" s="345"/>
      <c r="G416" s="346"/>
      <c r="H416" s="359"/>
      <c r="I416" s="360"/>
      <c r="J416" s="361"/>
      <c r="K416" s="347"/>
      <c r="L416" s="362"/>
      <c r="M416" s="363"/>
      <c r="O416" s="350"/>
      <c r="P416" s="350"/>
      <c r="Q416" s="350"/>
      <c r="S416" s="350"/>
      <c r="T416" s="350"/>
      <c r="V416" s="350"/>
      <c r="W416" s="350"/>
      <c r="AB416" s="370"/>
      <c r="AF416" s="350"/>
      <c r="AG416" s="350"/>
      <c r="AH416" s="354"/>
      <c r="AI416" s="354"/>
      <c r="AJ416" s="354"/>
      <c r="AK416" s="354"/>
      <c r="AL416" s="354"/>
      <c r="AM416" s="354"/>
      <c r="AN416" s="354"/>
      <c r="AO416" s="354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/>
      <c r="AZ416" s="354"/>
      <c r="BA416" s="354"/>
      <c r="BB416" s="354"/>
      <c r="BC416" s="354"/>
      <c r="BD416" s="354"/>
      <c r="BE416" s="354"/>
      <c r="BF416" s="354"/>
      <c r="BG416" s="354"/>
      <c r="BH416" s="354"/>
      <c r="BI416" s="354"/>
      <c r="BJ416" s="354"/>
      <c r="BK416" s="354"/>
      <c r="BL416" s="354"/>
      <c r="BM416" s="354"/>
      <c r="BN416" s="354"/>
      <c r="BO416" s="354"/>
      <c r="BP416" s="354"/>
      <c r="BQ416" s="354"/>
      <c r="BR416" s="354"/>
      <c r="BS416" s="354"/>
      <c r="BT416" s="354"/>
      <c r="BU416" s="354"/>
      <c r="BV416" s="354"/>
      <c r="BW416" s="354"/>
      <c r="BX416" s="354"/>
      <c r="BY416" s="354"/>
      <c r="BZ416" s="354"/>
      <c r="CA416" s="354"/>
      <c r="CB416" s="354"/>
      <c r="CC416" s="354"/>
      <c r="CD416" s="354"/>
      <c r="CE416" s="354"/>
      <c r="CF416" s="354"/>
      <c r="CG416" s="354"/>
      <c r="CH416" s="354"/>
      <c r="CI416" s="354"/>
      <c r="CJ416" s="354"/>
      <c r="CK416" s="354"/>
      <c r="CL416" s="354"/>
      <c r="CM416" s="354"/>
      <c r="CN416" s="354"/>
      <c r="CO416" s="354"/>
      <c r="CP416" s="354"/>
      <c r="CQ416" s="354"/>
      <c r="CR416" s="354"/>
    </row>
    <row r="417" spans="1:96" s="348" customFormat="1" ht="15.75" customHeight="1" x14ac:dyDescent="0.25">
      <c r="A417" s="343"/>
      <c r="B417" s="343"/>
      <c r="C417" s="343"/>
      <c r="D417" s="344"/>
      <c r="E417" s="344"/>
      <c r="F417" s="345"/>
      <c r="G417" s="346"/>
      <c r="H417" s="359"/>
      <c r="I417" s="360"/>
      <c r="J417" s="361"/>
      <c r="K417" s="347"/>
      <c r="L417" s="362"/>
      <c r="M417" s="363"/>
      <c r="O417" s="350"/>
      <c r="P417" s="350"/>
      <c r="Q417" s="350"/>
      <c r="S417" s="350"/>
      <c r="T417" s="350"/>
      <c r="V417" s="350"/>
      <c r="W417" s="350"/>
      <c r="AB417" s="370"/>
      <c r="AF417" s="350"/>
      <c r="AG417" s="350"/>
      <c r="AH417" s="354"/>
      <c r="AI417" s="354"/>
      <c r="AJ417" s="354"/>
      <c r="AK417" s="354"/>
      <c r="AL417" s="354"/>
      <c r="AM417" s="354"/>
      <c r="AN417" s="354"/>
      <c r="AO417" s="354"/>
      <c r="AP417" s="354"/>
      <c r="AQ417" s="354"/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4"/>
      <c r="BH417" s="354"/>
      <c r="BI417" s="354"/>
      <c r="BJ417" s="354"/>
      <c r="BK417" s="354"/>
      <c r="BL417" s="354"/>
      <c r="BM417" s="354"/>
      <c r="BN417" s="354"/>
      <c r="BO417" s="354"/>
      <c r="BP417" s="354"/>
      <c r="BQ417" s="354"/>
      <c r="BR417" s="354"/>
      <c r="BS417" s="354"/>
      <c r="BT417" s="354"/>
      <c r="BU417" s="354"/>
      <c r="BV417" s="354"/>
      <c r="BW417" s="354"/>
      <c r="BX417" s="354"/>
      <c r="BY417" s="354"/>
      <c r="BZ417" s="354"/>
      <c r="CA417" s="354"/>
      <c r="CB417" s="354"/>
      <c r="CC417" s="354"/>
      <c r="CD417" s="354"/>
      <c r="CE417" s="354"/>
      <c r="CF417" s="354"/>
      <c r="CG417" s="354"/>
      <c r="CH417" s="354"/>
      <c r="CI417" s="354"/>
      <c r="CJ417" s="354"/>
      <c r="CK417" s="354"/>
      <c r="CL417" s="354"/>
      <c r="CM417" s="354"/>
      <c r="CN417" s="354"/>
      <c r="CO417" s="354"/>
      <c r="CP417" s="354"/>
      <c r="CQ417" s="354"/>
      <c r="CR417" s="354"/>
    </row>
    <row r="418" spans="1:96" s="348" customFormat="1" ht="15.75" customHeight="1" x14ac:dyDescent="0.25">
      <c r="A418" s="343"/>
      <c r="B418" s="343"/>
      <c r="C418" s="343"/>
      <c r="D418" s="344"/>
      <c r="E418" s="344"/>
      <c r="F418" s="345"/>
      <c r="G418" s="346"/>
      <c r="H418" s="359"/>
      <c r="I418" s="360"/>
      <c r="J418" s="361"/>
      <c r="K418" s="347"/>
      <c r="L418" s="362"/>
      <c r="M418" s="363"/>
      <c r="O418" s="350"/>
      <c r="P418" s="350"/>
      <c r="Q418" s="350"/>
      <c r="S418" s="350"/>
      <c r="T418" s="350"/>
      <c r="V418" s="350"/>
      <c r="W418" s="350"/>
      <c r="AB418" s="370"/>
      <c r="AF418" s="350"/>
      <c r="AG418" s="350"/>
      <c r="AH418" s="354"/>
      <c r="AI418" s="354"/>
      <c r="AJ418" s="354"/>
      <c r="AK418" s="354"/>
      <c r="AL418" s="354"/>
      <c r="AM418" s="354"/>
      <c r="AN418" s="354"/>
      <c r="AO418" s="354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4"/>
      <c r="BH418" s="354"/>
      <c r="BI418" s="354"/>
      <c r="BJ418" s="354"/>
      <c r="BK418" s="354"/>
      <c r="BL418" s="354"/>
      <c r="BM418" s="354"/>
      <c r="BN418" s="354"/>
      <c r="BO418" s="354"/>
      <c r="BP418" s="354"/>
      <c r="BQ418" s="354"/>
      <c r="BR418" s="354"/>
      <c r="BS418" s="354"/>
      <c r="BT418" s="354"/>
      <c r="BU418" s="354"/>
      <c r="BV418" s="354"/>
      <c r="BW418" s="354"/>
      <c r="BX418" s="354"/>
      <c r="BY418" s="354"/>
      <c r="BZ418" s="354"/>
      <c r="CA418" s="354"/>
      <c r="CB418" s="354"/>
      <c r="CC418" s="354"/>
      <c r="CD418" s="354"/>
      <c r="CE418" s="354"/>
      <c r="CF418" s="354"/>
      <c r="CG418" s="354"/>
      <c r="CH418" s="354"/>
      <c r="CI418" s="354"/>
      <c r="CJ418" s="354"/>
      <c r="CK418" s="354"/>
      <c r="CL418" s="354"/>
      <c r="CM418" s="354"/>
      <c r="CN418" s="354"/>
      <c r="CO418" s="354"/>
      <c r="CP418" s="354"/>
      <c r="CQ418" s="354"/>
      <c r="CR418" s="354"/>
    </row>
    <row r="419" spans="1:96" s="348" customFormat="1" ht="15.75" customHeight="1" x14ac:dyDescent="0.25">
      <c r="A419" s="343"/>
      <c r="B419" s="343"/>
      <c r="C419" s="343"/>
      <c r="D419" s="344"/>
      <c r="E419" s="344"/>
      <c r="F419" s="345"/>
      <c r="G419" s="346"/>
      <c r="H419" s="359"/>
      <c r="I419" s="360"/>
      <c r="J419" s="361"/>
      <c r="K419" s="347"/>
      <c r="L419" s="362"/>
      <c r="M419" s="363"/>
      <c r="O419" s="350"/>
      <c r="P419" s="350"/>
      <c r="Q419" s="350"/>
      <c r="S419" s="350"/>
      <c r="T419" s="350"/>
      <c r="V419" s="350"/>
      <c r="W419" s="350"/>
      <c r="AB419" s="370"/>
      <c r="AF419" s="350"/>
      <c r="AG419" s="350"/>
      <c r="AH419" s="354"/>
      <c r="AI419" s="354"/>
      <c r="AJ419" s="354"/>
      <c r="AK419" s="354"/>
      <c r="AL419" s="354"/>
      <c r="AM419" s="354"/>
      <c r="AN419" s="354"/>
      <c r="AO419" s="354"/>
      <c r="AP419" s="354"/>
      <c r="AQ419" s="354"/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4"/>
      <c r="BH419" s="354"/>
      <c r="BI419" s="354"/>
      <c r="BJ419" s="354"/>
      <c r="BK419" s="354"/>
      <c r="BL419" s="354"/>
      <c r="BM419" s="354"/>
      <c r="BN419" s="354"/>
      <c r="BO419" s="354"/>
      <c r="BP419" s="354"/>
      <c r="BQ419" s="354"/>
      <c r="BR419" s="354"/>
      <c r="BS419" s="354"/>
      <c r="BT419" s="354"/>
      <c r="BU419" s="354"/>
      <c r="BV419" s="354"/>
      <c r="BW419" s="354"/>
      <c r="BX419" s="354"/>
      <c r="BY419" s="354"/>
      <c r="BZ419" s="354"/>
      <c r="CA419" s="354"/>
      <c r="CB419" s="354"/>
      <c r="CC419" s="354"/>
      <c r="CD419" s="354"/>
      <c r="CE419" s="354"/>
      <c r="CF419" s="354"/>
      <c r="CG419" s="354"/>
      <c r="CH419" s="354"/>
      <c r="CI419" s="354"/>
      <c r="CJ419" s="354"/>
      <c r="CK419" s="354"/>
      <c r="CL419" s="354"/>
      <c r="CM419" s="354"/>
      <c r="CN419" s="354"/>
      <c r="CO419" s="354"/>
      <c r="CP419" s="354"/>
      <c r="CQ419" s="354"/>
      <c r="CR419" s="354"/>
    </row>
    <row r="420" spans="1:96" s="348" customFormat="1" ht="15.75" customHeight="1" x14ac:dyDescent="0.25">
      <c r="A420" s="343"/>
      <c r="B420" s="343"/>
      <c r="C420" s="343"/>
      <c r="D420" s="344"/>
      <c r="E420" s="344"/>
      <c r="F420" s="345"/>
      <c r="G420" s="346"/>
      <c r="H420" s="359"/>
      <c r="I420" s="360"/>
      <c r="J420" s="361"/>
      <c r="K420" s="347"/>
      <c r="L420" s="362"/>
      <c r="M420" s="363"/>
      <c r="O420" s="350"/>
      <c r="P420" s="350"/>
      <c r="Q420" s="350"/>
      <c r="S420" s="350"/>
      <c r="T420" s="350"/>
      <c r="V420" s="350"/>
      <c r="W420" s="350"/>
      <c r="AB420" s="370"/>
      <c r="AF420" s="350"/>
      <c r="AG420" s="350"/>
      <c r="AH420" s="354"/>
      <c r="AI420" s="354"/>
      <c r="AJ420" s="354"/>
      <c r="AK420" s="354"/>
      <c r="AL420" s="354"/>
      <c r="AM420" s="354"/>
      <c r="AN420" s="354"/>
      <c r="AO420" s="354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/>
      <c r="BF420" s="354"/>
      <c r="BG420" s="354"/>
      <c r="BH420" s="354"/>
      <c r="BI420" s="354"/>
      <c r="BJ420" s="354"/>
      <c r="BK420" s="354"/>
      <c r="BL420" s="354"/>
      <c r="BM420" s="354"/>
      <c r="BN420" s="354"/>
      <c r="BO420" s="354"/>
      <c r="BP420" s="354"/>
      <c r="BQ420" s="354"/>
      <c r="BR420" s="354"/>
      <c r="BS420" s="354"/>
      <c r="BT420" s="354"/>
      <c r="BU420" s="354"/>
      <c r="BV420" s="354"/>
      <c r="BW420" s="354"/>
      <c r="BX420" s="354"/>
      <c r="BY420" s="354"/>
      <c r="BZ420" s="354"/>
      <c r="CA420" s="354"/>
      <c r="CB420" s="354"/>
      <c r="CC420" s="354"/>
      <c r="CD420" s="354"/>
      <c r="CE420" s="354"/>
      <c r="CF420" s="354"/>
      <c r="CG420" s="354"/>
      <c r="CH420" s="354"/>
      <c r="CI420" s="354"/>
      <c r="CJ420" s="354"/>
      <c r="CK420" s="354"/>
      <c r="CL420" s="354"/>
      <c r="CM420" s="354"/>
      <c r="CN420" s="354"/>
      <c r="CO420" s="354"/>
      <c r="CP420" s="354"/>
      <c r="CQ420" s="354"/>
      <c r="CR420" s="354"/>
    </row>
    <row r="421" spans="1:96" s="348" customFormat="1" ht="15.75" customHeight="1" x14ac:dyDescent="0.25">
      <c r="A421" s="343"/>
      <c r="B421" s="343"/>
      <c r="C421" s="343"/>
      <c r="D421" s="344"/>
      <c r="E421" s="344"/>
      <c r="F421" s="345"/>
      <c r="G421" s="346"/>
      <c r="H421" s="359"/>
      <c r="I421" s="360"/>
      <c r="J421" s="361"/>
      <c r="K421" s="347"/>
      <c r="L421" s="362"/>
      <c r="M421" s="363"/>
      <c r="O421" s="350"/>
      <c r="P421" s="350"/>
      <c r="Q421" s="350"/>
      <c r="S421" s="350"/>
      <c r="T421" s="350"/>
      <c r="V421" s="350"/>
      <c r="W421" s="350"/>
      <c r="AB421" s="370"/>
      <c r="AF421" s="350"/>
      <c r="AG421" s="350"/>
      <c r="AH421" s="354"/>
      <c r="AI421" s="354"/>
      <c r="AJ421" s="354"/>
      <c r="AK421" s="354"/>
      <c r="AL421" s="354"/>
      <c r="AM421" s="354"/>
      <c r="AN421" s="354"/>
      <c r="AO421" s="354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/>
      <c r="BF421" s="354"/>
      <c r="BG421" s="354"/>
      <c r="BH421" s="354"/>
      <c r="BI421" s="354"/>
      <c r="BJ421" s="354"/>
      <c r="BK421" s="354"/>
      <c r="BL421" s="354"/>
      <c r="BM421" s="354"/>
      <c r="BN421" s="354"/>
      <c r="BO421" s="354"/>
      <c r="BP421" s="354"/>
      <c r="BQ421" s="354"/>
      <c r="BR421" s="354"/>
      <c r="BS421" s="354"/>
      <c r="BT421" s="354"/>
      <c r="BU421" s="354"/>
      <c r="BV421" s="354"/>
      <c r="BW421" s="354"/>
      <c r="BX421" s="354"/>
      <c r="BY421" s="354"/>
      <c r="BZ421" s="354"/>
      <c r="CA421" s="354"/>
      <c r="CB421" s="354"/>
      <c r="CC421" s="354"/>
      <c r="CD421" s="354"/>
      <c r="CE421" s="354"/>
      <c r="CF421" s="354"/>
      <c r="CG421" s="354"/>
      <c r="CH421" s="354"/>
      <c r="CI421" s="354"/>
      <c r="CJ421" s="354"/>
      <c r="CK421" s="354"/>
      <c r="CL421" s="354"/>
      <c r="CM421" s="354"/>
      <c r="CN421" s="354"/>
      <c r="CO421" s="354"/>
      <c r="CP421" s="354"/>
      <c r="CQ421" s="354"/>
      <c r="CR421" s="354"/>
    </row>
    <row r="422" spans="1:96" s="348" customFormat="1" ht="15.75" customHeight="1" x14ac:dyDescent="0.25">
      <c r="A422" s="343"/>
      <c r="B422" s="343"/>
      <c r="C422" s="343"/>
      <c r="D422" s="344"/>
      <c r="E422" s="344"/>
      <c r="F422" s="345"/>
      <c r="G422" s="346"/>
      <c r="H422" s="359"/>
      <c r="I422" s="360"/>
      <c r="J422" s="361"/>
      <c r="K422" s="347"/>
      <c r="L422" s="362"/>
      <c r="M422" s="363"/>
      <c r="O422" s="350"/>
      <c r="P422" s="350"/>
      <c r="Q422" s="350"/>
      <c r="S422" s="350"/>
      <c r="T422" s="350"/>
      <c r="V422" s="350"/>
      <c r="W422" s="350"/>
      <c r="AB422" s="370"/>
      <c r="AF422" s="350"/>
      <c r="AG422" s="350"/>
      <c r="AH422" s="354"/>
      <c r="AI422" s="354"/>
      <c r="AJ422" s="354"/>
      <c r="AK422" s="354"/>
      <c r="AL422" s="354"/>
      <c r="AM422" s="354"/>
      <c r="AN422" s="354"/>
      <c r="AO422" s="354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4"/>
      <c r="BH422" s="354"/>
      <c r="BI422" s="354"/>
      <c r="BJ422" s="354"/>
      <c r="BK422" s="354"/>
      <c r="BL422" s="354"/>
      <c r="BM422" s="354"/>
      <c r="BN422" s="354"/>
      <c r="BO422" s="354"/>
      <c r="BP422" s="354"/>
      <c r="BQ422" s="354"/>
      <c r="BR422" s="354"/>
      <c r="BS422" s="354"/>
      <c r="BT422" s="354"/>
      <c r="BU422" s="354"/>
      <c r="BV422" s="354"/>
      <c r="BW422" s="354"/>
      <c r="BX422" s="354"/>
      <c r="BY422" s="354"/>
      <c r="BZ422" s="354"/>
      <c r="CA422" s="354"/>
      <c r="CB422" s="354"/>
      <c r="CC422" s="354"/>
      <c r="CD422" s="354"/>
      <c r="CE422" s="354"/>
      <c r="CF422" s="354"/>
      <c r="CG422" s="354"/>
      <c r="CH422" s="354"/>
      <c r="CI422" s="354"/>
      <c r="CJ422" s="354"/>
      <c r="CK422" s="354"/>
      <c r="CL422" s="354"/>
      <c r="CM422" s="354"/>
      <c r="CN422" s="354"/>
      <c r="CO422" s="354"/>
      <c r="CP422" s="354"/>
      <c r="CQ422" s="354"/>
      <c r="CR422" s="354"/>
    </row>
    <row r="423" spans="1:96" s="348" customFormat="1" ht="15.75" customHeight="1" x14ac:dyDescent="0.25">
      <c r="A423" s="343"/>
      <c r="B423" s="343"/>
      <c r="C423" s="343"/>
      <c r="D423" s="344"/>
      <c r="E423" s="344"/>
      <c r="F423" s="345"/>
      <c r="G423" s="346"/>
      <c r="H423" s="359"/>
      <c r="I423" s="360"/>
      <c r="J423" s="361"/>
      <c r="K423" s="347"/>
      <c r="L423" s="362"/>
      <c r="M423" s="363"/>
      <c r="O423" s="350"/>
      <c r="P423" s="350"/>
      <c r="Q423" s="350"/>
      <c r="S423" s="350"/>
      <c r="T423" s="350"/>
      <c r="V423" s="350"/>
      <c r="W423" s="350"/>
      <c r="AB423" s="370"/>
      <c r="AF423" s="350"/>
      <c r="AG423" s="350"/>
      <c r="AH423" s="354"/>
      <c r="AI423" s="354"/>
      <c r="AJ423" s="354"/>
      <c r="AK423" s="354"/>
      <c r="AL423" s="354"/>
      <c r="AM423" s="354"/>
      <c r="AN423" s="354"/>
      <c r="AO423" s="354"/>
      <c r="AP423" s="354"/>
      <c r="AQ423" s="354"/>
      <c r="AR423" s="354"/>
      <c r="AS423" s="354"/>
      <c r="AT423" s="354"/>
      <c r="AU423" s="354"/>
      <c r="AV423" s="354"/>
      <c r="AW423" s="354"/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4"/>
      <c r="BH423" s="354"/>
      <c r="BI423" s="354"/>
      <c r="BJ423" s="354"/>
      <c r="BK423" s="354"/>
      <c r="BL423" s="354"/>
      <c r="BM423" s="354"/>
      <c r="BN423" s="354"/>
      <c r="BO423" s="354"/>
      <c r="BP423" s="354"/>
      <c r="BQ423" s="354"/>
      <c r="BR423" s="354"/>
      <c r="BS423" s="354"/>
      <c r="BT423" s="354"/>
      <c r="BU423" s="354"/>
      <c r="BV423" s="354"/>
      <c r="BW423" s="354"/>
      <c r="BX423" s="354"/>
      <c r="BY423" s="354"/>
      <c r="BZ423" s="354"/>
      <c r="CA423" s="354"/>
      <c r="CB423" s="354"/>
      <c r="CC423" s="354"/>
      <c r="CD423" s="354"/>
      <c r="CE423" s="354"/>
      <c r="CF423" s="354"/>
      <c r="CG423" s="354"/>
      <c r="CH423" s="354"/>
      <c r="CI423" s="354"/>
      <c r="CJ423" s="354"/>
      <c r="CK423" s="354"/>
      <c r="CL423" s="354"/>
      <c r="CM423" s="354"/>
      <c r="CN423" s="354"/>
      <c r="CO423" s="354"/>
      <c r="CP423" s="354"/>
      <c r="CQ423" s="354"/>
      <c r="CR423" s="354"/>
    </row>
    <row r="424" spans="1:96" s="348" customFormat="1" ht="15.75" customHeight="1" x14ac:dyDescent="0.25">
      <c r="A424" s="343"/>
      <c r="B424" s="343"/>
      <c r="C424" s="343"/>
      <c r="D424" s="344"/>
      <c r="E424" s="344"/>
      <c r="F424" s="345"/>
      <c r="G424" s="346"/>
      <c r="H424" s="359"/>
      <c r="I424" s="360"/>
      <c r="J424" s="361"/>
      <c r="K424" s="347"/>
      <c r="L424" s="362"/>
      <c r="M424" s="363"/>
      <c r="O424" s="350"/>
      <c r="P424" s="350"/>
      <c r="Q424" s="350"/>
      <c r="S424" s="350"/>
      <c r="T424" s="350"/>
      <c r="V424" s="350"/>
      <c r="W424" s="350"/>
      <c r="AB424" s="370"/>
      <c r="AF424" s="350"/>
      <c r="AG424" s="350"/>
      <c r="AH424" s="354"/>
      <c r="AI424" s="354"/>
      <c r="AJ424" s="354"/>
      <c r="AK424" s="354"/>
      <c r="AL424" s="354"/>
      <c r="AM424" s="354"/>
      <c r="AN424" s="354"/>
      <c r="AO424" s="354"/>
      <c r="AP424" s="354"/>
      <c r="AQ424" s="354"/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4"/>
      <c r="BH424" s="354"/>
      <c r="BI424" s="354"/>
      <c r="BJ424" s="354"/>
      <c r="BK424" s="354"/>
      <c r="BL424" s="354"/>
      <c r="BM424" s="354"/>
      <c r="BN424" s="354"/>
      <c r="BO424" s="354"/>
      <c r="BP424" s="354"/>
      <c r="BQ424" s="354"/>
      <c r="BR424" s="354"/>
      <c r="BS424" s="354"/>
      <c r="BT424" s="354"/>
      <c r="BU424" s="354"/>
      <c r="BV424" s="354"/>
      <c r="BW424" s="354"/>
      <c r="BX424" s="354"/>
      <c r="BY424" s="354"/>
      <c r="BZ424" s="354"/>
      <c r="CA424" s="354"/>
      <c r="CB424" s="354"/>
      <c r="CC424" s="354"/>
      <c r="CD424" s="354"/>
      <c r="CE424" s="354"/>
      <c r="CF424" s="354"/>
      <c r="CG424" s="354"/>
      <c r="CH424" s="354"/>
      <c r="CI424" s="354"/>
      <c r="CJ424" s="354"/>
      <c r="CK424" s="354"/>
      <c r="CL424" s="354"/>
      <c r="CM424" s="354"/>
      <c r="CN424" s="354"/>
      <c r="CO424" s="354"/>
      <c r="CP424" s="354"/>
      <c r="CQ424" s="354"/>
      <c r="CR424" s="354"/>
    </row>
    <row r="425" spans="1:96" s="348" customFormat="1" ht="15.75" customHeight="1" x14ac:dyDescent="0.25">
      <c r="A425" s="343"/>
      <c r="B425" s="343"/>
      <c r="C425" s="343"/>
      <c r="D425" s="344"/>
      <c r="E425" s="344"/>
      <c r="F425" s="345"/>
      <c r="G425" s="346"/>
      <c r="H425" s="359"/>
      <c r="I425" s="360"/>
      <c r="J425" s="361"/>
      <c r="K425" s="347"/>
      <c r="L425" s="362"/>
      <c r="M425" s="363"/>
      <c r="O425" s="350"/>
      <c r="P425" s="350"/>
      <c r="Q425" s="350"/>
      <c r="S425" s="350"/>
      <c r="T425" s="350"/>
      <c r="V425" s="350"/>
      <c r="W425" s="350"/>
      <c r="AB425" s="370"/>
      <c r="AF425" s="350"/>
      <c r="AG425" s="350"/>
      <c r="AH425" s="354"/>
      <c r="AI425" s="354"/>
      <c r="AJ425" s="354"/>
      <c r="AK425" s="354"/>
      <c r="AL425" s="354"/>
      <c r="AM425" s="354"/>
      <c r="AN425" s="354"/>
      <c r="AO425" s="354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4"/>
      <c r="BH425" s="354"/>
      <c r="BI425" s="354"/>
      <c r="BJ425" s="354"/>
      <c r="BK425" s="354"/>
      <c r="BL425" s="354"/>
      <c r="BM425" s="354"/>
      <c r="BN425" s="354"/>
      <c r="BO425" s="354"/>
      <c r="BP425" s="354"/>
      <c r="BQ425" s="354"/>
      <c r="BR425" s="354"/>
      <c r="BS425" s="354"/>
      <c r="BT425" s="354"/>
      <c r="BU425" s="354"/>
      <c r="BV425" s="354"/>
      <c r="BW425" s="354"/>
      <c r="BX425" s="354"/>
      <c r="BY425" s="354"/>
      <c r="BZ425" s="354"/>
      <c r="CA425" s="354"/>
      <c r="CB425" s="354"/>
      <c r="CC425" s="354"/>
      <c r="CD425" s="354"/>
      <c r="CE425" s="354"/>
      <c r="CF425" s="354"/>
      <c r="CG425" s="354"/>
      <c r="CH425" s="354"/>
      <c r="CI425" s="354"/>
      <c r="CJ425" s="354"/>
      <c r="CK425" s="354"/>
      <c r="CL425" s="354"/>
      <c r="CM425" s="354"/>
      <c r="CN425" s="354"/>
      <c r="CO425" s="354"/>
      <c r="CP425" s="354"/>
      <c r="CQ425" s="354"/>
      <c r="CR425" s="354"/>
    </row>
    <row r="426" spans="1:96" s="348" customFormat="1" ht="15.75" customHeight="1" x14ac:dyDescent="0.25">
      <c r="A426" s="343"/>
      <c r="B426" s="343"/>
      <c r="C426" s="343"/>
      <c r="D426" s="344"/>
      <c r="E426" s="344"/>
      <c r="F426" s="345"/>
      <c r="G426" s="346"/>
      <c r="H426" s="359"/>
      <c r="I426" s="360"/>
      <c r="J426" s="361"/>
      <c r="K426" s="347"/>
      <c r="L426" s="362"/>
      <c r="M426" s="363"/>
      <c r="O426" s="350"/>
      <c r="P426" s="350"/>
      <c r="Q426" s="350"/>
      <c r="S426" s="350"/>
      <c r="T426" s="350"/>
      <c r="V426" s="350"/>
      <c r="W426" s="350"/>
      <c r="AB426" s="370"/>
      <c r="AF426" s="350"/>
      <c r="AG426" s="350"/>
      <c r="AH426" s="354"/>
      <c r="AI426" s="354"/>
      <c r="AJ426" s="354"/>
      <c r="AK426" s="354"/>
      <c r="AL426" s="354"/>
      <c r="AM426" s="354"/>
      <c r="AN426" s="354"/>
      <c r="AO426" s="354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4"/>
      <c r="BH426" s="354"/>
      <c r="BI426" s="354"/>
      <c r="BJ426" s="354"/>
      <c r="BK426" s="354"/>
      <c r="BL426" s="354"/>
      <c r="BM426" s="354"/>
      <c r="BN426" s="354"/>
      <c r="BO426" s="354"/>
      <c r="BP426" s="354"/>
      <c r="BQ426" s="354"/>
      <c r="BR426" s="354"/>
      <c r="BS426" s="354"/>
      <c r="BT426" s="354"/>
      <c r="BU426" s="354"/>
      <c r="BV426" s="354"/>
      <c r="BW426" s="354"/>
      <c r="BX426" s="354"/>
      <c r="BY426" s="354"/>
      <c r="BZ426" s="354"/>
      <c r="CA426" s="354"/>
      <c r="CB426" s="354"/>
      <c r="CC426" s="354"/>
      <c r="CD426" s="354"/>
      <c r="CE426" s="354"/>
      <c r="CF426" s="354"/>
      <c r="CG426" s="354"/>
      <c r="CH426" s="354"/>
      <c r="CI426" s="354"/>
      <c r="CJ426" s="354"/>
      <c r="CK426" s="354"/>
      <c r="CL426" s="354"/>
      <c r="CM426" s="354"/>
      <c r="CN426" s="354"/>
      <c r="CO426" s="354"/>
      <c r="CP426" s="354"/>
      <c r="CQ426" s="354"/>
      <c r="CR426" s="354"/>
    </row>
    <row r="427" spans="1:96" s="348" customFormat="1" ht="15.75" customHeight="1" x14ac:dyDescent="0.25">
      <c r="A427" s="343"/>
      <c r="B427" s="343"/>
      <c r="C427" s="343"/>
      <c r="D427" s="344"/>
      <c r="E427" s="344"/>
      <c r="F427" s="345"/>
      <c r="G427" s="346"/>
      <c r="H427" s="359"/>
      <c r="I427" s="360"/>
      <c r="J427" s="361"/>
      <c r="K427" s="347"/>
      <c r="L427" s="362"/>
      <c r="M427" s="363"/>
      <c r="O427" s="350"/>
      <c r="P427" s="350"/>
      <c r="Q427" s="350"/>
      <c r="S427" s="350"/>
      <c r="T427" s="350"/>
      <c r="V427" s="350"/>
      <c r="W427" s="350"/>
      <c r="AB427" s="370"/>
      <c r="AF427" s="350"/>
      <c r="AG427" s="350"/>
      <c r="AH427" s="354"/>
      <c r="AI427" s="354"/>
      <c r="AJ427" s="354"/>
      <c r="AK427" s="354"/>
      <c r="AL427" s="354"/>
      <c r="AM427" s="354"/>
      <c r="AN427" s="354"/>
      <c r="AO427" s="354"/>
      <c r="AP427" s="354"/>
      <c r="AQ427" s="354"/>
      <c r="AR427" s="354"/>
      <c r="AS427" s="354"/>
      <c r="AT427" s="354"/>
      <c r="AU427" s="354"/>
      <c r="AV427" s="354"/>
      <c r="AW427" s="354"/>
      <c r="AX427" s="354"/>
      <c r="AY427" s="354"/>
      <c r="AZ427" s="354"/>
      <c r="BA427" s="354"/>
      <c r="BB427" s="354"/>
      <c r="BC427" s="354"/>
      <c r="BD427" s="354"/>
      <c r="BE427" s="354"/>
      <c r="BF427" s="354"/>
      <c r="BG427" s="354"/>
      <c r="BH427" s="354"/>
      <c r="BI427" s="354"/>
      <c r="BJ427" s="354"/>
      <c r="BK427" s="354"/>
      <c r="BL427" s="354"/>
      <c r="BM427" s="354"/>
      <c r="BN427" s="354"/>
      <c r="BO427" s="354"/>
      <c r="BP427" s="354"/>
      <c r="BQ427" s="354"/>
      <c r="BR427" s="354"/>
      <c r="BS427" s="354"/>
      <c r="BT427" s="354"/>
      <c r="BU427" s="354"/>
      <c r="BV427" s="354"/>
      <c r="BW427" s="354"/>
      <c r="BX427" s="354"/>
      <c r="BY427" s="354"/>
      <c r="BZ427" s="354"/>
      <c r="CA427" s="354"/>
      <c r="CB427" s="354"/>
      <c r="CC427" s="354"/>
      <c r="CD427" s="354"/>
      <c r="CE427" s="354"/>
      <c r="CF427" s="354"/>
      <c r="CG427" s="354"/>
      <c r="CH427" s="354"/>
      <c r="CI427" s="354"/>
      <c r="CJ427" s="354"/>
      <c r="CK427" s="354"/>
      <c r="CL427" s="354"/>
      <c r="CM427" s="354"/>
      <c r="CN427" s="354"/>
      <c r="CO427" s="354"/>
      <c r="CP427" s="354"/>
      <c r="CQ427" s="354"/>
      <c r="CR427" s="354"/>
    </row>
    <row r="428" spans="1:96" s="348" customFormat="1" ht="15.75" customHeight="1" x14ac:dyDescent="0.25">
      <c r="A428" s="343"/>
      <c r="B428" s="343"/>
      <c r="C428" s="343"/>
      <c r="D428" s="344"/>
      <c r="E428" s="344"/>
      <c r="F428" s="345"/>
      <c r="G428" s="346"/>
      <c r="H428" s="359"/>
      <c r="I428" s="360"/>
      <c r="J428" s="361"/>
      <c r="K428" s="347"/>
      <c r="L428" s="362"/>
      <c r="M428" s="363"/>
      <c r="O428" s="350"/>
      <c r="P428" s="350"/>
      <c r="Q428" s="350"/>
      <c r="S428" s="350"/>
      <c r="T428" s="350"/>
      <c r="V428" s="350"/>
      <c r="W428" s="350"/>
      <c r="AB428" s="370"/>
      <c r="AF428" s="350"/>
      <c r="AG428" s="350"/>
      <c r="AH428" s="354"/>
      <c r="AI428" s="354"/>
      <c r="AJ428" s="354"/>
      <c r="AK428" s="354"/>
      <c r="AL428" s="354"/>
      <c r="AM428" s="354"/>
      <c r="AN428" s="354"/>
      <c r="AO428" s="354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/>
      <c r="BF428" s="354"/>
      <c r="BG428" s="354"/>
      <c r="BH428" s="354"/>
      <c r="BI428" s="354"/>
      <c r="BJ428" s="354"/>
      <c r="BK428" s="354"/>
      <c r="BL428" s="354"/>
      <c r="BM428" s="354"/>
      <c r="BN428" s="354"/>
      <c r="BO428" s="354"/>
      <c r="BP428" s="354"/>
      <c r="BQ428" s="354"/>
      <c r="BR428" s="354"/>
      <c r="BS428" s="354"/>
      <c r="BT428" s="354"/>
      <c r="BU428" s="354"/>
      <c r="BV428" s="354"/>
      <c r="BW428" s="354"/>
      <c r="BX428" s="354"/>
      <c r="BY428" s="354"/>
      <c r="BZ428" s="354"/>
      <c r="CA428" s="354"/>
      <c r="CB428" s="354"/>
      <c r="CC428" s="354"/>
      <c r="CD428" s="354"/>
      <c r="CE428" s="354"/>
      <c r="CF428" s="354"/>
      <c r="CG428" s="354"/>
      <c r="CH428" s="354"/>
      <c r="CI428" s="354"/>
      <c r="CJ428" s="354"/>
      <c r="CK428" s="354"/>
      <c r="CL428" s="354"/>
      <c r="CM428" s="354"/>
      <c r="CN428" s="354"/>
      <c r="CO428" s="354"/>
      <c r="CP428" s="354"/>
      <c r="CQ428" s="354"/>
      <c r="CR428" s="354"/>
    </row>
    <row r="429" spans="1:96" s="348" customFormat="1" ht="15.75" customHeight="1" x14ac:dyDescent="0.25">
      <c r="A429" s="343"/>
      <c r="B429" s="343"/>
      <c r="C429" s="343"/>
      <c r="D429" s="344"/>
      <c r="E429" s="344"/>
      <c r="F429" s="345"/>
      <c r="G429" s="346"/>
      <c r="H429" s="359"/>
      <c r="I429" s="360"/>
      <c r="J429" s="361"/>
      <c r="K429" s="347"/>
      <c r="L429" s="362"/>
      <c r="M429" s="363"/>
      <c r="O429" s="350"/>
      <c r="P429" s="350"/>
      <c r="Q429" s="350"/>
      <c r="S429" s="350"/>
      <c r="T429" s="350"/>
      <c r="V429" s="350"/>
      <c r="W429" s="350"/>
      <c r="AB429" s="370"/>
      <c r="AF429" s="350"/>
      <c r="AG429" s="350"/>
      <c r="AH429" s="354"/>
      <c r="AI429" s="354"/>
      <c r="AJ429" s="354"/>
      <c r="AK429" s="354"/>
      <c r="AL429" s="354"/>
      <c r="AM429" s="354"/>
      <c r="AN429" s="354"/>
      <c r="AO429" s="354"/>
      <c r="AP429" s="354"/>
      <c r="AQ429" s="354"/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4"/>
      <c r="BH429" s="354"/>
      <c r="BI429" s="354"/>
      <c r="BJ429" s="354"/>
      <c r="BK429" s="354"/>
      <c r="BL429" s="354"/>
      <c r="BM429" s="354"/>
      <c r="BN429" s="354"/>
      <c r="BO429" s="354"/>
      <c r="BP429" s="354"/>
      <c r="BQ429" s="354"/>
      <c r="BR429" s="354"/>
      <c r="BS429" s="354"/>
      <c r="BT429" s="354"/>
      <c r="BU429" s="354"/>
      <c r="BV429" s="354"/>
      <c r="BW429" s="354"/>
      <c r="BX429" s="354"/>
      <c r="BY429" s="354"/>
      <c r="BZ429" s="354"/>
      <c r="CA429" s="354"/>
      <c r="CB429" s="354"/>
      <c r="CC429" s="354"/>
      <c r="CD429" s="354"/>
      <c r="CE429" s="354"/>
      <c r="CF429" s="354"/>
      <c r="CG429" s="354"/>
      <c r="CH429" s="354"/>
      <c r="CI429" s="354"/>
      <c r="CJ429" s="354"/>
      <c r="CK429" s="354"/>
      <c r="CL429" s="354"/>
      <c r="CM429" s="354"/>
      <c r="CN429" s="354"/>
      <c r="CO429" s="354"/>
      <c r="CP429" s="354"/>
      <c r="CQ429" s="354"/>
      <c r="CR429" s="354"/>
    </row>
    <row r="430" spans="1:96" s="348" customFormat="1" ht="15.75" customHeight="1" x14ac:dyDescent="0.25">
      <c r="A430" s="343"/>
      <c r="B430" s="343"/>
      <c r="C430" s="343"/>
      <c r="D430" s="344"/>
      <c r="E430" s="344"/>
      <c r="F430" s="345"/>
      <c r="G430" s="346"/>
      <c r="H430" s="359"/>
      <c r="I430" s="360"/>
      <c r="J430" s="361"/>
      <c r="K430" s="347"/>
      <c r="L430" s="362"/>
      <c r="M430" s="363"/>
      <c r="O430" s="350"/>
      <c r="P430" s="350"/>
      <c r="Q430" s="350"/>
      <c r="S430" s="350"/>
      <c r="T430" s="350"/>
      <c r="V430" s="350"/>
      <c r="W430" s="350"/>
      <c r="AB430" s="370"/>
      <c r="AF430" s="350"/>
      <c r="AG430" s="350"/>
      <c r="AH430" s="354"/>
      <c r="AI430" s="354"/>
      <c r="AJ430" s="354"/>
      <c r="AK430" s="354"/>
      <c r="AL430" s="354"/>
      <c r="AM430" s="354"/>
      <c r="AN430" s="354"/>
      <c r="AO430" s="354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4"/>
      <c r="BH430" s="354"/>
      <c r="BI430" s="354"/>
      <c r="BJ430" s="354"/>
      <c r="BK430" s="354"/>
      <c r="BL430" s="354"/>
      <c r="BM430" s="354"/>
      <c r="BN430" s="354"/>
      <c r="BO430" s="354"/>
      <c r="BP430" s="354"/>
      <c r="BQ430" s="354"/>
      <c r="BR430" s="354"/>
      <c r="BS430" s="354"/>
      <c r="BT430" s="354"/>
      <c r="BU430" s="354"/>
      <c r="BV430" s="354"/>
      <c r="BW430" s="354"/>
      <c r="BX430" s="354"/>
      <c r="BY430" s="354"/>
      <c r="BZ430" s="354"/>
      <c r="CA430" s="354"/>
      <c r="CB430" s="354"/>
      <c r="CC430" s="354"/>
      <c r="CD430" s="354"/>
      <c r="CE430" s="354"/>
      <c r="CF430" s="354"/>
      <c r="CG430" s="354"/>
      <c r="CH430" s="354"/>
      <c r="CI430" s="354"/>
      <c r="CJ430" s="354"/>
      <c r="CK430" s="354"/>
      <c r="CL430" s="354"/>
      <c r="CM430" s="354"/>
      <c r="CN430" s="354"/>
      <c r="CO430" s="354"/>
      <c r="CP430" s="354"/>
      <c r="CQ430" s="354"/>
      <c r="CR430" s="354"/>
    </row>
    <row r="431" spans="1:96" s="348" customFormat="1" ht="15.75" customHeight="1" x14ac:dyDescent="0.25">
      <c r="A431" s="343"/>
      <c r="B431" s="343"/>
      <c r="C431" s="343"/>
      <c r="D431" s="344"/>
      <c r="E431" s="344"/>
      <c r="F431" s="345"/>
      <c r="G431" s="346"/>
      <c r="H431" s="359"/>
      <c r="I431" s="360"/>
      <c r="J431" s="361"/>
      <c r="K431" s="347"/>
      <c r="L431" s="362"/>
      <c r="M431" s="363"/>
      <c r="O431" s="350"/>
      <c r="P431" s="350"/>
      <c r="Q431" s="350"/>
      <c r="S431" s="350"/>
      <c r="T431" s="350"/>
      <c r="V431" s="350"/>
      <c r="W431" s="350"/>
      <c r="AB431" s="370"/>
      <c r="AF431" s="350"/>
      <c r="AG431" s="350"/>
      <c r="AH431" s="354"/>
      <c r="AI431" s="354"/>
      <c r="AJ431" s="354"/>
      <c r="AK431" s="354"/>
      <c r="AL431" s="354"/>
      <c r="AM431" s="354"/>
      <c r="AN431" s="354"/>
      <c r="AO431" s="354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4"/>
      <c r="BH431" s="354"/>
      <c r="BI431" s="354"/>
      <c r="BJ431" s="354"/>
      <c r="BK431" s="354"/>
      <c r="BL431" s="354"/>
      <c r="BM431" s="354"/>
      <c r="BN431" s="354"/>
      <c r="BO431" s="354"/>
      <c r="BP431" s="354"/>
      <c r="BQ431" s="354"/>
      <c r="BR431" s="354"/>
      <c r="BS431" s="354"/>
      <c r="BT431" s="354"/>
      <c r="BU431" s="354"/>
      <c r="BV431" s="354"/>
      <c r="BW431" s="354"/>
      <c r="BX431" s="354"/>
      <c r="BY431" s="354"/>
      <c r="BZ431" s="354"/>
      <c r="CA431" s="354"/>
      <c r="CB431" s="354"/>
      <c r="CC431" s="354"/>
      <c r="CD431" s="354"/>
      <c r="CE431" s="354"/>
      <c r="CF431" s="354"/>
      <c r="CG431" s="354"/>
      <c r="CH431" s="354"/>
      <c r="CI431" s="354"/>
      <c r="CJ431" s="354"/>
      <c r="CK431" s="354"/>
      <c r="CL431" s="354"/>
      <c r="CM431" s="354"/>
      <c r="CN431" s="354"/>
      <c r="CO431" s="354"/>
      <c r="CP431" s="354"/>
      <c r="CQ431" s="354"/>
      <c r="CR431" s="354"/>
    </row>
    <row r="432" spans="1:96" s="348" customFormat="1" ht="15.75" customHeight="1" x14ac:dyDescent="0.25">
      <c r="A432" s="343"/>
      <c r="B432" s="343"/>
      <c r="C432" s="343"/>
      <c r="D432" s="344"/>
      <c r="E432" s="344"/>
      <c r="F432" s="345"/>
      <c r="G432" s="346"/>
      <c r="H432" s="359"/>
      <c r="I432" s="360"/>
      <c r="J432" s="361"/>
      <c r="K432" s="347"/>
      <c r="L432" s="362"/>
      <c r="M432" s="363"/>
      <c r="O432" s="350"/>
      <c r="P432" s="350"/>
      <c r="Q432" s="350"/>
      <c r="S432" s="350"/>
      <c r="T432" s="350"/>
      <c r="V432" s="350"/>
      <c r="W432" s="350"/>
      <c r="AB432" s="370"/>
      <c r="AF432" s="350"/>
      <c r="AG432" s="350"/>
      <c r="AH432" s="354"/>
      <c r="AI432" s="354"/>
      <c r="AJ432" s="354"/>
      <c r="AK432" s="354"/>
      <c r="AL432" s="354"/>
      <c r="AM432" s="354"/>
      <c r="AN432" s="354"/>
      <c r="AO432" s="354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4"/>
      <c r="BH432" s="354"/>
      <c r="BI432" s="354"/>
      <c r="BJ432" s="354"/>
      <c r="BK432" s="354"/>
      <c r="BL432" s="354"/>
      <c r="BM432" s="354"/>
      <c r="BN432" s="354"/>
      <c r="BO432" s="354"/>
      <c r="BP432" s="354"/>
      <c r="BQ432" s="354"/>
      <c r="BR432" s="354"/>
      <c r="BS432" s="354"/>
      <c r="BT432" s="354"/>
      <c r="BU432" s="354"/>
      <c r="BV432" s="354"/>
      <c r="BW432" s="354"/>
      <c r="BX432" s="354"/>
      <c r="BY432" s="354"/>
      <c r="BZ432" s="354"/>
      <c r="CA432" s="354"/>
      <c r="CB432" s="354"/>
      <c r="CC432" s="354"/>
      <c r="CD432" s="354"/>
      <c r="CE432" s="354"/>
      <c r="CF432" s="354"/>
      <c r="CG432" s="354"/>
      <c r="CH432" s="354"/>
      <c r="CI432" s="354"/>
      <c r="CJ432" s="354"/>
      <c r="CK432" s="354"/>
      <c r="CL432" s="354"/>
      <c r="CM432" s="354"/>
      <c r="CN432" s="354"/>
      <c r="CO432" s="354"/>
      <c r="CP432" s="354"/>
      <c r="CQ432" s="354"/>
      <c r="CR432" s="354"/>
    </row>
    <row r="433" spans="1:96" s="348" customFormat="1" ht="15.75" customHeight="1" x14ac:dyDescent="0.25">
      <c r="A433" s="343"/>
      <c r="B433" s="343"/>
      <c r="C433" s="343"/>
      <c r="D433" s="344"/>
      <c r="E433" s="344"/>
      <c r="F433" s="345"/>
      <c r="G433" s="346"/>
      <c r="H433" s="359"/>
      <c r="I433" s="360"/>
      <c r="J433" s="361"/>
      <c r="K433" s="347"/>
      <c r="L433" s="362"/>
      <c r="M433" s="363"/>
      <c r="O433" s="350"/>
      <c r="P433" s="350"/>
      <c r="Q433" s="350"/>
      <c r="S433" s="350"/>
      <c r="T433" s="350"/>
      <c r="V433" s="350"/>
      <c r="W433" s="350"/>
      <c r="AB433" s="370"/>
      <c r="AF433" s="350"/>
      <c r="AG433" s="350"/>
      <c r="AH433" s="354"/>
      <c r="AI433" s="354"/>
      <c r="AJ433" s="354"/>
      <c r="AK433" s="354"/>
      <c r="AL433" s="354"/>
      <c r="AM433" s="354"/>
      <c r="AN433" s="354"/>
      <c r="AO433" s="354"/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4"/>
      <c r="BH433" s="354"/>
      <c r="BI433" s="354"/>
      <c r="BJ433" s="354"/>
      <c r="BK433" s="354"/>
      <c r="BL433" s="354"/>
      <c r="BM433" s="354"/>
      <c r="BN433" s="354"/>
      <c r="BO433" s="354"/>
      <c r="BP433" s="354"/>
      <c r="BQ433" s="354"/>
      <c r="BR433" s="354"/>
      <c r="BS433" s="354"/>
      <c r="BT433" s="354"/>
      <c r="BU433" s="354"/>
      <c r="BV433" s="354"/>
      <c r="BW433" s="354"/>
      <c r="BX433" s="354"/>
      <c r="BY433" s="354"/>
      <c r="BZ433" s="354"/>
      <c r="CA433" s="354"/>
      <c r="CB433" s="354"/>
      <c r="CC433" s="354"/>
      <c r="CD433" s="354"/>
      <c r="CE433" s="354"/>
      <c r="CF433" s="354"/>
      <c r="CG433" s="354"/>
      <c r="CH433" s="354"/>
      <c r="CI433" s="354"/>
      <c r="CJ433" s="354"/>
      <c r="CK433" s="354"/>
      <c r="CL433" s="354"/>
      <c r="CM433" s="354"/>
      <c r="CN433" s="354"/>
      <c r="CO433" s="354"/>
      <c r="CP433" s="354"/>
      <c r="CQ433" s="354"/>
      <c r="CR433" s="354"/>
    </row>
    <row r="434" spans="1:96" s="348" customFormat="1" ht="15.75" customHeight="1" x14ac:dyDescent="0.25">
      <c r="A434" s="343"/>
      <c r="B434" s="343"/>
      <c r="C434" s="343"/>
      <c r="D434" s="344"/>
      <c r="E434" s="344"/>
      <c r="F434" s="345"/>
      <c r="G434" s="346"/>
      <c r="H434" s="359"/>
      <c r="I434" s="360"/>
      <c r="J434" s="361"/>
      <c r="K434" s="347"/>
      <c r="L434" s="362"/>
      <c r="M434" s="363"/>
      <c r="O434" s="350"/>
      <c r="P434" s="350"/>
      <c r="Q434" s="350"/>
      <c r="S434" s="350"/>
      <c r="T434" s="350"/>
      <c r="V434" s="350"/>
      <c r="W434" s="350"/>
      <c r="AB434" s="370"/>
      <c r="AF434" s="350"/>
      <c r="AG434" s="350"/>
      <c r="AH434" s="354"/>
      <c r="AI434" s="354"/>
      <c r="AJ434" s="354"/>
      <c r="AK434" s="354"/>
      <c r="AL434" s="354"/>
      <c r="AM434" s="354"/>
      <c r="AN434" s="354"/>
      <c r="AO434" s="354"/>
      <c r="AP434" s="354"/>
      <c r="AQ434" s="354"/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4"/>
      <c r="BH434" s="354"/>
      <c r="BI434" s="354"/>
      <c r="BJ434" s="354"/>
      <c r="BK434" s="354"/>
      <c r="BL434" s="354"/>
      <c r="BM434" s="354"/>
      <c r="BN434" s="354"/>
      <c r="BO434" s="354"/>
      <c r="BP434" s="354"/>
      <c r="BQ434" s="354"/>
      <c r="BR434" s="354"/>
      <c r="BS434" s="354"/>
      <c r="BT434" s="354"/>
      <c r="BU434" s="354"/>
      <c r="BV434" s="354"/>
      <c r="BW434" s="354"/>
      <c r="BX434" s="354"/>
      <c r="BY434" s="354"/>
      <c r="BZ434" s="354"/>
      <c r="CA434" s="354"/>
      <c r="CB434" s="354"/>
      <c r="CC434" s="354"/>
      <c r="CD434" s="354"/>
      <c r="CE434" s="354"/>
      <c r="CF434" s="354"/>
      <c r="CG434" s="354"/>
      <c r="CH434" s="354"/>
      <c r="CI434" s="354"/>
      <c r="CJ434" s="354"/>
      <c r="CK434" s="354"/>
      <c r="CL434" s="354"/>
      <c r="CM434" s="354"/>
      <c r="CN434" s="354"/>
      <c r="CO434" s="354"/>
      <c r="CP434" s="354"/>
      <c r="CQ434" s="354"/>
      <c r="CR434" s="354"/>
    </row>
    <row r="435" spans="1:96" s="348" customFormat="1" ht="15.75" customHeight="1" x14ac:dyDescent="0.25">
      <c r="A435" s="343"/>
      <c r="B435" s="343"/>
      <c r="C435" s="343"/>
      <c r="D435" s="344"/>
      <c r="E435" s="344"/>
      <c r="F435" s="345"/>
      <c r="G435" s="346"/>
      <c r="H435" s="359"/>
      <c r="I435" s="360"/>
      <c r="J435" s="361"/>
      <c r="K435" s="347"/>
      <c r="L435" s="362"/>
      <c r="M435" s="363"/>
      <c r="O435" s="350"/>
      <c r="P435" s="350"/>
      <c r="Q435" s="350"/>
      <c r="S435" s="350"/>
      <c r="T435" s="350"/>
      <c r="V435" s="350"/>
      <c r="W435" s="350"/>
      <c r="AB435" s="370"/>
      <c r="AF435" s="350"/>
      <c r="AG435" s="350"/>
      <c r="AH435" s="354"/>
      <c r="AI435" s="354"/>
      <c r="AJ435" s="354"/>
      <c r="AK435" s="354"/>
      <c r="AL435" s="354"/>
      <c r="AM435" s="354"/>
      <c r="AN435" s="354"/>
      <c r="AO435" s="354"/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4"/>
      <c r="BH435" s="354"/>
      <c r="BI435" s="354"/>
      <c r="BJ435" s="354"/>
      <c r="BK435" s="354"/>
      <c r="BL435" s="354"/>
      <c r="BM435" s="354"/>
      <c r="BN435" s="354"/>
      <c r="BO435" s="354"/>
      <c r="BP435" s="354"/>
      <c r="BQ435" s="354"/>
      <c r="BR435" s="354"/>
      <c r="BS435" s="354"/>
      <c r="BT435" s="354"/>
      <c r="BU435" s="354"/>
      <c r="BV435" s="354"/>
      <c r="BW435" s="354"/>
      <c r="BX435" s="354"/>
      <c r="BY435" s="354"/>
      <c r="BZ435" s="354"/>
      <c r="CA435" s="354"/>
      <c r="CB435" s="354"/>
      <c r="CC435" s="354"/>
      <c r="CD435" s="354"/>
      <c r="CE435" s="354"/>
      <c r="CF435" s="354"/>
      <c r="CG435" s="354"/>
      <c r="CH435" s="354"/>
      <c r="CI435" s="354"/>
      <c r="CJ435" s="354"/>
      <c r="CK435" s="354"/>
      <c r="CL435" s="354"/>
      <c r="CM435" s="354"/>
      <c r="CN435" s="354"/>
      <c r="CO435" s="354"/>
      <c r="CP435" s="354"/>
      <c r="CQ435" s="354"/>
      <c r="CR435" s="354"/>
    </row>
    <row r="436" spans="1:96" s="348" customFormat="1" ht="15.75" customHeight="1" x14ac:dyDescent="0.25">
      <c r="A436" s="343"/>
      <c r="B436" s="343"/>
      <c r="C436" s="343"/>
      <c r="D436" s="344"/>
      <c r="E436" s="344"/>
      <c r="F436" s="345"/>
      <c r="G436" s="346"/>
      <c r="H436" s="359"/>
      <c r="I436" s="360"/>
      <c r="J436" s="361"/>
      <c r="K436" s="347"/>
      <c r="L436" s="362"/>
      <c r="M436" s="363"/>
      <c r="O436" s="350"/>
      <c r="P436" s="350"/>
      <c r="Q436" s="350"/>
      <c r="S436" s="350"/>
      <c r="T436" s="350"/>
      <c r="V436" s="350"/>
      <c r="W436" s="350"/>
      <c r="AB436" s="370"/>
      <c r="AF436" s="350"/>
      <c r="AG436" s="350"/>
      <c r="AH436" s="354"/>
      <c r="AI436" s="354"/>
      <c r="AJ436" s="354"/>
      <c r="AK436" s="354"/>
      <c r="AL436" s="354"/>
      <c r="AM436" s="354"/>
      <c r="AN436" s="354"/>
      <c r="AO436" s="354"/>
      <c r="AP436" s="354"/>
      <c r="AQ436" s="354"/>
      <c r="AR436" s="354"/>
      <c r="AS436" s="354"/>
      <c r="AT436" s="354"/>
      <c r="AU436" s="354"/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4"/>
      <c r="BH436" s="354"/>
      <c r="BI436" s="354"/>
      <c r="BJ436" s="354"/>
      <c r="BK436" s="354"/>
      <c r="BL436" s="354"/>
      <c r="BM436" s="354"/>
      <c r="BN436" s="354"/>
      <c r="BO436" s="354"/>
      <c r="BP436" s="354"/>
      <c r="BQ436" s="354"/>
      <c r="BR436" s="354"/>
      <c r="BS436" s="354"/>
      <c r="BT436" s="354"/>
      <c r="BU436" s="354"/>
      <c r="BV436" s="354"/>
      <c r="BW436" s="354"/>
      <c r="BX436" s="354"/>
      <c r="BY436" s="354"/>
      <c r="BZ436" s="354"/>
      <c r="CA436" s="354"/>
      <c r="CB436" s="354"/>
      <c r="CC436" s="354"/>
      <c r="CD436" s="354"/>
      <c r="CE436" s="354"/>
      <c r="CF436" s="354"/>
      <c r="CG436" s="354"/>
      <c r="CH436" s="354"/>
      <c r="CI436" s="354"/>
      <c r="CJ436" s="354"/>
      <c r="CK436" s="354"/>
      <c r="CL436" s="354"/>
      <c r="CM436" s="354"/>
      <c r="CN436" s="354"/>
      <c r="CO436" s="354"/>
      <c r="CP436" s="354"/>
      <c r="CQ436" s="354"/>
      <c r="CR436" s="354"/>
    </row>
    <row r="437" spans="1:96" s="348" customFormat="1" ht="15.75" customHeight="1" x14ac:dyDescent="0.25">
      <c r="A437" s="343"/>
      <c r="B437" s="343"/>
      <c r="C437" s="343"/>
      <c r="D437" s="344"/>
      <c r="E437" s="344"/>
      <c r="F437" s="345"/>
      <c r="G437" s="346"/>
      <c r="H437" s="359"/>
      <c r="I437" s="360"/>
      <c r="J437" s="361"/>
      <c r="K437" s="347"/>
      <c r="L437" s="362"/>
      <c r="M437" s="363"/>
      <c r="O437" s="350"/>
      <c r="P437" s="350"/>
      <c r="Q437" s="350"/>
      <c r="S437" s="350"/>
      <c r="T437" s="350"/>
      <c r="V437" s="350"/>
      <c r="W437" s="350"/>
      <c r="AB437" s="370"/>
      <c r="AF437" s="350"/>
      <c r="AG437" s="350"/>
      <c r="AH437" s="354"/>
      <c r="AI437" s="354"/>
      <c r="AJ437" s="354"/>
      <c r="AK437" s="354"/>
      <c r="AL437" s="354"/>
      <c r="AM437" s="354"/>
      <c r="AN437" s="354"/>
      <c r="AO437" s="354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4"/>
      <c r="BH437" s="354"/>
      <c r="BI437" s="354"/>
      <c r="BJ437" s="354"/>
      <c r="BK437" s="354"/>
      <c r="BL437" s="354"/>
      <c r="BM437" s="354"/>
      <c r="BN437" s="354"/>
      <c r="BO437" s="354"/>
      <c r="BP437" s="354"/>
      <c r="BQ437" s="354"/>
      <c r="BR437" s="354"/>
      <c r="BS437" s="354"/>
      <c r="BT437" s="354"/>
      <c r="BU437" s="354"/>
      <c r="BV437" s="354"/>
      <c r="BW437" s="354"/>
      <c r="BX437" s="354"/>
      <c r="BY437" s="354"/>
      <c r="BZ437" s="354"/>
      <c r="CA437" s="354"/>
      <c r="CB437" s="354"/>
      <c r="CC437" s="354"/>
      <c r="CD437" s="354"/>
      <c r="CE437" s="354"/>
      <c r="CF437" s="354"/>
      <c r="CG437" s="354"/>
      <c r="CH437" s="354"/>
      <c r="CI437" s="354"/>
      <c r="CJ437" s="354"/>
      <c r="CK437" s="354"/>
      <c r="CL437" s="354"/>
      <c r="CM437" s="354"/>
      <c r="CN437" s="354"/>
      <c r="CO437" s="354"/>
      <c r="CP437" s="354"/>
      <c r="CQ437" s="354"/>
      <c r="CR437" s="354"/>
    </row>
    <row r="438" spans="1:96" s="348" customFormat="1" ht="15.75" customHeight="1" x14ac:dyDescent="0.25">
      <c r="A438" s="343"/>
      <c r="B438" s="343"/>
      <c r="C438" s="343"/>
      <c r="D438" s="344"/>
      <c r="E438" s="344"/>
      <c r="F438" s="345"/>
      <c r="G438" s="346"/>
      <c r="H438" s="359"/>
      <c r="I438" s="360"/>
      <c r="J438" s="361"/>
      <c r="K438" s="347"/>
      <c r="L438" s="362"/>
      <c r="M438" s="363"/>
      <c r="O438" s="350"/>
      <c r="P438" s="350"/>
      <c r="Q438" s="350"/>
      <c r="S438" s="350"/>
      <c r="T438" s="350"/>
      <c r="V438" s="350"/>
      <c r="W438" s="350"/>
      <c r="AB438" s="370"/>
      <c r="AF438" s="350"/>
      <c r="AG438" s="350"/>
      <c r="AH438" s="354"/>
      <c r="AI438" s="354"/>
      <c r="AJ438" s="354"/>
      <c r="AK438" s="354"/>
      <c r="AL438" s="354"/>
      <c r="AM438" s="354"/>
      <c r="AN438" s="354"/>
      <c r="AO438" s="354"/>
      <c r="AP438" s="354"/>
      <c r="AQ438" s="354"/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4"/>
      <c r="BH438" s="354"/>
      <c r="BI438" s="354"/>
      <c r="BJ438" s="354"/>
      <c r="BK438" s="354"/>
      <c r="BL438" s="354"/>
      <c r="BM438" s="354"/>
      <c r="BN438" s="354"/>
      <c r="BO438" s="354"/>
      <c r="BP438" s="354"/>
      <c r="BQ438" s="354"/>
      <c r="BR438" s="354"/>
      <c r="BS438" s="354"/>
      <c r="BT438" s="354"/>
      <c r="BU438" s="354"/>
      <c r="BV438" s="354"/>
      <c r="BW438" s="354"/>
      <c r="BX438" s="354"/>
      <c r="BY438" s="354"/>
      <c r="BZ438" s="354"/>
      <c r="CA438" s="354"/>
      <c r="CB438" s="354"/>
      <c r="CC438" s="354"/>
      <c r="CD438" s="354"/>
      <c r="CE438" s="354"/>
      <c r="CF438" s="354"/>
      <c r="CG438" s="354"/>
      <c r="CH438" s="354"/>
      <c r="CI438" s="354"/>
      <c r="CJ438" s="354"/>
      <c r="CK438" s="354"/>
      <c r="CL438" s="354"/>
      <c r="CM438" s="354"/>
      <c r="CN438" s="354"/>
      <c r="CO438" s="354"/>
      <c r="CP438" s="354"/>
      <c r="CQ438" s="354"/>
      <c r="CR438" s="354"/>
    </row>
    <row r="439" spans="1:96" s="348" customFormat="1" ht="15.75" customHeight="1" x14ac:dyDescent="0.25">
      <c r="A439" s="343"/>
      <c r="B439" s="343"/>
      <c r="C439" s="343"/>
      <c r="D439" s="344"/>
      <c r="E439" s="344"/>
      <c r="F439" s="345"/>
      <c r="G439" s="346"/>
      <c r="H439" s="359"/>
      <c r="I439" s="360"/>
      <c r="J439" s="361"/>
      <c r="K439" s="347"/>
      <c r="L439" s="362"/>
      <c r="M439" s="363"/>
      <c r="O439" s="350"/>
      <c r="P439" s="350"/>
      <c r="Q439" s="350"/>
      <c r="S439" s="350"/>
      <c r="T439" s="350"/>
      <c r="V439" s="350"/>
      <c r="W439" s="350"/>
      <c r="AB439" s="370"/>
      <c r="AF439" s="350"/>
      <c r="AG439" s="350"/>
      <c r="AH439" s="354"/>
      <c r="AI439" s="354"/>
      <c r="AJ439" s="354"/>
      <c r="AK439" s="354"/>
      <c r="AL439" s="354"/>
      <c r="AM439" s="354"/>
      <c r="AN439" s="354"/>
      <c r="AO439" s="354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/>
      <c r="BB439" s="354"/>
      <c r="BC439" s="354"/>
      <c r="BD439" s="354"/>
      <c r="BE439" s="354"/>
      <c r="BF439" s="354"/>
      <c r="BG439" s="354"/>
      <c r="BH439" s="354"/>
      <c r="BI439" s="354"/>
      <c r="BJ439" s="354"/>
      <c r="BK439" s="354"/>
      <c r="BL439" s="354"/>
      <c r="BM439" s="354"/>
      <c r="BN439" s="354"/>
      <c r="BO439" s="354"/>
      <c r="BP439" s="354"/>
      <c r="BQ439" s="354"/>
      <c r="BR439" s="354"/>
      <c r="BS439" s="354"/>
      <c r="BT439" s="354"/>
      <c r="BU439" s="354"/>
      <c r="BV439" s="354"/>
      <c r="BW439" s="354"/>
      <c r="BX439" s="354"/>
      <c r="BY439" s="354"/>
      <c r="BZ439" s="354"/>
      <c r="CA439" s="354"/>
      <c r="CB439" s="354"/>
      <c r="CC439" s="354"/>
      <c r="CD439" s="354"/>
      <c r="CE439" s="354"/>
      <c r="CF439" s="354"/>
      <c r="CG439" s="354"/>
      <c r="CH439" s="354"/>
      <c r="CI439" s="354"/>
      <c r="CJ439" s="354"/>
      <c r="CK439" s="354"/>
      <c r="CL439" s="354"/>
      <c r="CM439" s="354"/>
      <c r="CN439" s="354"/>
      <c r="CO439" s="354"/>
      <c r="CP439" s="354"/>
      <c r="CQ439" s="354"/>
      <c r="CR439" s="354"/>
    </row>
    <row r="440" spans="1:96" s="348" customFormat="1" ht="15.75" customHeight="1" x14ac:dyDescent="0.25">
      <c r="A440" s="343"/>
      <c r="B440" s="343"/>
      <c r="C440" s="343"/>
      <c r="D440" s="344"/>
      <c r="E440" s="344"/>
      <c r="F440" s="345"/>
      <c r="G440" s="346"/>
      <c r="H440" s="359"/>
      <c r="I440" s="360"/>
      <c r="J440" s="361"/>
      <c r="K440" s="347"/>
      <c r="L440" s="362"/>
      <c r="M440" s="363"/>
      <c r="O440" s="350"/>
      <c r="P440" s="350"/>
      <c r="Q440" s="350"/>
      <c r="S440" s="350"/>
      <c r="T440" s="350"/>
      <c r="V440" s="350"/>
      <c r="W440" s="350"/>
      <c r="AB440" s="370"/>
      <c r="AF440" s="350"/>
      <c r="AG440" s="350"/>
      <c r="AH440" s="354"/>
      <c r="AI440" s="354"/>
      <c r="AJ440" s="354"/>
      <c r="AK440" s="354"/>
      <c r="AL440" s="354"/>
      <c r="AM440" s="354"/>
      <c r="AN440" s="354"/>
      <c r="AO440" s="354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4"/>
      <c r="BH440" s="354"/>
      <c r="BI440" s="354"/>
      <c r="BJ440" s="354"/>
      <c r="BK440" s="354"/>
      <c r="BL440" s="354"/>
      <c r="BM440" s="354"/>
      <c r="BN440" s="354"/>
      <c r="BO440" s="354"/>
      <c r="BP440" s="354"/>
      <c r="BQ440" s="354"/>
      <c r="BR440" s="354"/>
      <c r="BS440" s="354"/>
      <c r="BT440" s="354"/>
      <c r="BU440" s="354"/>
      <c r="BV440" s="354"/>
      <c r="BW440" s="354"/>
      <c r="BX440" s="354"/>
      <c r="BY440" s="354"/>
      <c r="BZ440" s="354"/>
      <c r="CA440" s="354"/>
      <c r="CB440" s="354"/>
      <c r="CC440" s="354"/>
      <c r="CD440" s="354"/>
      <c r="CE440" s="354"/>
      <c r="CF440" s="354"/>
      <c r="CG440" s="354"/>
      <c r="CH440" s="354"/>
      <c r="CI440" s="354"/>
      <c r="CJ440" s="354"/>
      <c r="CK440" s="354"/>
      <c r="CL440" s="354"/>
      <c r="CM440" s="354"/>
      <c r="CN440" s="354"/>
      <c r="CO440" s="354"/>
      <c r="CP440" s="354"/>
      <c r="CQ440" s="354"/>
      <c r="CR440" s="354"/>
    </row>
    <row r="441" spans="1:96" s="348" customFormat="1" ht="15.75" customHeight="1" x14ac:dyDescent="0.25">
      <c r="A441" s="343"/>
      <c r="B441" s="343"/>
      <c r="C441" s="343"/>
      <c r="D441" s="344"/>
      <c r="E441" s="344"/>
      <c r="F441" s="345"/>
      <c r="G441" s="346"/>
      <c r="H441" s="359"/>
      <c r="I441" s="360"/>
      <c r="J441" s="361"/>
      <c r="K441" s="347"/>
      <c r="L441" s="362"/>
      <c r="M441" s="363"/>
      <c r="O441" s="350"/>
      <c r="P441" s="350"/>
      <c r="Q441" s="350"/>
      <c r="S441" s="350"/>
      <c r="T441" s="350"/>
      <c r="V441" s="350"/>
      <c r="W441" s="350"/>
      <c r="AB441" s="370"/>
      <c r="AF441" s="350"/>
      <c r="AG441" s="350"/>
      <c r="AH441" s="354"/>
      <c r="AI441" s="354"/>
      <c r="AJ441" s="354"/>
      <c r="AK441" s="354"/>
      <c r="AL441" s="354"/>
      <c r="AM441" s="354"/>
      <c r="AN441" s="354"/>
      <c r="AO441" s="354"/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4"/>
      <c r="BH441" s="354"/>
      <c r="BI441" s="354"/>
      <c r="BJ441" s="354"/>
      <c r="BK441" s="354"/>
      <c r="BL441" s="354"/>
      <c r="BM441" s="354"/>
      <c r="BN441" s="354"/>
      <c r="BO441" s="354"/>
      <c r="BP441" s="354"/>
      <c r="BQ441" s="354"/>
      <c r="BR441" s="354"/>
      <c r="BS441" s="354"/>
      <c r="BT441" s="354"/>
      <c r="BU441" s="354"/>
      <c r="BV441" s="354"/>
      <c r="BW441" s="354"/>
      <c r="BX441" s="354"/>
      <c r="BY441" s="354"/>
      <c r="BZ441" s="354"/>
      <c r="CA441" s="354"/>
      <c r="CB441" s="354"/>
      <c r="CC441" s="354"/>
      <c r="CD441" s="354"/>
      <c r="CE441" s="354"/>
      <c r="CF441" s="354"/>
      <c r="CG441" s="354"/>
      <c r="CH441" s="354"/>
      <c r="CI441" s="354"/>
      <c r="CJ441" s="354"/>
      <c r="CK441" s="354"/>
      <c r="CL441" s="354"/>
      <c r="CM441" s="354"/>
      <c r="CN441" s="354"/>
      <c r="CO441" s="354"/>
      <c r="CP441" s="354"/>
      <c r="CQ441" s="354"/>
      <c r="CR441" s="354"/>
    </row>
    <row r="442" spans="1:96" s="348" customFormat="1" ht="15.75" customHeight="1" x14ac:dyDescent="0.25">
      <c r="A442" s="343"/>
      <c r="B442" s="343"/>
      <c r="C442" s="343"/>
      <c r="D442" s="344"/>
      <c r="E442" s="344"/>
      <c r="F442" s="345"/>
      <c r="G442" s="346"/>
      <c r="H442" s="359"/>
      <c r="I442" s="360"/>
      <c r="J442" s="361"/>
      <c r="K442" s="347"/>
      <c r="L442" s="362"/>
      <c r="M442" s="363"/>
      <c r="O442" s="350"/>
      <c r="P442" s="350"/>
      <c r="Q442" s="350"/>
      <c r="S442" s="350"/>
      <c r="T442" s="350"/>
      <c r="V442" s="350"/>
      <c r="W442" s="350"/>
      <c r="AB442" s="370"/>
      <c r="AF442" s="350"/>
      <c r="AG442" s="350"/>
      <c r="AH442" s="354"/>
      <c r="AI442" s="354"/>
      <c r="AJ442" s="354"/>
      <c r="AK442" s="354"/>
      <c r="AL442" s="354"/>
      <c r="AM442" s="354"/>
      <c r="AN442" s="354"/>
      <c r="AO442" s="354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4"/>
      <c r="BH442" s="354"/>
      <c r="BI442" s="354"/>
      <c r="BJ442" s="354"/>
      <c r="BK442" s="354"/>
      <c r="BL442" s="354"/>
      <c r="BM442" s="354"/>
      <c r="BN442" s="354"/>
      <c r="BO442" s="354"/>
      <c r="BP442" s="354"/>
      <c r="BQ442" s="354"/>
      <c r="BR442" s="354"/>
      <c r="BS442" s="354"/>
      <c r="BT442" s="354"/>
      <c r="BU442" s="354"/>
      <c r="BV442" s="354"/>
      <c r="BW442" s="354"/>
      <c r="BX442" s="354"/>
      <c r="BY442" s="354"/>
      <c r="BZ442" s="354"/>
      <c r="CA442" s="354"/>
      <c r="CB442" s="354"/>
      <c r="CC442" s="354"/>
      <c r="CD442" s="354"/>
      <c r="CE442" s="354"/>
      <c r="CF442" s="354"/>
      <c r="CG442" s="354"/>
      <c r="CH442" s="354"/>
      <c r="CI442" s="354"/>
      <c r="CJ442" s="354"/>
      <c r="CK442" s="354"/>
      <c r="CL442" s="354"/>
      <c r="CM442" s="354"/>
      <c r="CN442" s="354"/>
      <c r="CO442" s="354"/>
      <c r="CP442" s="354"/>
      <c r="CQ442" s="354"/>
      <c r="CR442" s="354"/>
    </row>
    <row r="443" spans="1:96" s="348" customFormat="1" ht="15.75" customHeight="1" x14ac:dyDescent="0.25">
      <c r="A443" s="343"/>
      <c r="B443" s="343"/>
      <c r="C443" s="343"/>
      <c r="D443" s="344"/>
      <c r="E443" s="344"/>
      <c r="F443" s="345"/>
      <c r="G443" s="346"/>
      <c r="H443" s="359"/>
      <c r="I443" s="360"/>
      <c r="J443" s="361"/>
      <c r="K443" s="347"/>
      <c r="L443" s="362"/>
      <c r="M443" s="363"/>
      <c r="O443" s="350"/>
      <c r="P443" s="350"/>
      <c r="Q443" s="350"/>
      <c r="S443" s="350"/>
      <c r="T443" s="350"/>
      <c r="V443" s="350"/>
      <c r="W443" s="350"/>
      <c r="AB443" s="370"/>
      <c r="AF443" s="350"/>
      <c r="AG443" s="350"/>
      <c r="AH443" s="354"/>
      <c r="AI443" s="354"/>
      <c r="AJ443" s="354"/>
      <c r="AK443" s="354"/>
      <c r="AL443" s="354"/>
      <c r="AM443" s="354"/>
      <c r="AN443" s="354"/>
      <c r="AO443" s="354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4"/>
      <c r="BH443" s="354"/>
      <c r="BI443" s="354"/>
      <c r="BJ443" s="354"/>
      <c r="BK443" s="354"/>
      <c r="BL443" s="354"/>
      <c r="BM443" s="354"/>
      <c r="BN443" s="354"/>
      <c r="BO443" s="354"/>
      <c r="BP443" s="354"/>
      <c r="BQ443" s="354"/>
      <c r="BR443" s="354"/>
      <c r="BS443" s="354"/>
      <c r="BT443" s="354"/>
      <c r="BU443" s="354"/>
      <c r="BV443" s="354"/>
      <c r="BW443" s="354"/>
      <c r="BX443" s="354"/>
      <c r="BY443" s="354"/>
      <c r="BZ443" s="354"/>
      <c r="CA443" s="354"/>
      <c r="CB443" s="354"/>
      <c r="CC443" s="354"/>
      <c r="CD443" s="354"/>
      <c r="CE443" s="354"/>
      <c r="CF443" s="354"/>
      <c r="CG443" s="354"/>
      <c r="CH443" s="354"/>
      <c r="CI443" s="354"/>
      <c r="CJ443" s="354"/>
      <c r="CK443" s="354"/>
      <c r="CL443" s="354"/>
      <c r="CM443" s="354"/>
      <c r="CN443" s="354"/>
      <c r="CO443" s="354"/>
      <c r="CP443" s="354"/>
      <c r="CQ443" s="354"/>
      <c r="CR443" s="354"/>
    </row>
    <row r="444" spans="1:96" s="348" customFormat="1" ht="15.75" customHeight="1" x14ac:dyDescent="0.25">
      <c r="A444" s="343"/>
      <c r="B444" s="343"/>
      <c r="C444" s="343"/>
      <c r="D444" s="344"/>
      <c r="E444" s="344"/>
      <c r="F444" s="345"/>
      <c r="G444" s="346"/>
      <c r="H444" s="359"/>
      <c r="I444" s="360"/>
      <c r="J444" s="361"/>
      <c r="K444" s="347"/>
      <c r="L444" s="362"/>
      <c r="M444" s="363"/>
      <c r="O444" s="350"/>
      <c r="P444" s="350"/>
      <c r="Q444" s="350"/>
      <c r="S444" s="350"/>
      <c r="T444" s="350"/>
      <c r="V444" s="350"/>
      <c r="W444" s="350"/>
      <c r="AB444" s="370"/>
      <c r="AF444" s="350"/>
      <c r="AG444" s="350"/>
      <c r="AH444" s="354"/>
      <c r="AI444" s="354"/>
      <c r="AJ444" s="354"/>
      <c r="AK444" s="354"/>
      <c r="AL444" s="354"/>
      <c r="AM444" s="354"/>
      <c r="AN444" s="354"/>
      <c r="AO444" s="354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4"/>
      <c r="BH444" s="354"/>
      <c r="BI444" s="354"/>
      <c r="BJ444" s="354"/>
      <c r="BK444" s="354"/>
      <c r="BL444" s="354"/>
      <c r="BM444" s="354"/>
      <c r="BN444" s="354"/>
      <c r="BO444" s="354"/>
      <c r="BP444" s="354"/>
      <c r="BQ444" s="354"/>
      <c r="BR444" s="354"/>
      <c r="BS444" s="354"/>
      <c r="BT444" s="354"/>
      <c r="BU444" s="354"/>
      <c r="BV444" s="354"/>
      <c r="BW444" s="354"/>
      <c r="BX444" s="354"/>
      <c r="BY444" s="354"/>
      <c r="BZ444" s="354"/>
      <c r="CA444" s="354"/>
      <c r="CB444" s="354"/>
      <c r="CC444" s="354"/>
      <c r="CD444" s="354"/>
      <c r="CE444" s="354"/>
      <c r="CF444" s="354"/>
      <c r="CG444" s="354"/>
      <c r="CH444" s="354"/>
      <c r="CI444" s="354"/>
      <c r="CJ444" s="354"/>
      <c r="CK444" s="354"/>
      <c r="CL444" s="354"/>
      <c r="CM444" s="354"/>
      <c r="CN444" s="354"/>
      <c r="CO444" s="354"/>
      <c r="CP444" s="354"/>
      <c r="CQ444" s="354"/>
      <c r="CR444" s="354"/>
    </row>
    <row r="445" spans="1:96" s="348" customFormat="1" ht="15.75" customHeight="1" x14ac:dyDescent="0.25">
      <c r="A445" s="343"/>
      <c r="B445" s="343"/>
      <c r="C445" s="343"/>
      <c r="D445" s="344"/>
      <c r="E445" s="344"/>
      <c r="F445" s="345"/>
      <c r="G445" s="346"/>
      <c r="H445" s="359"/>
      <c r="I445" s="360"/>
      <c r="J445" s="361"/>
      <c r="K445" s="347"/>
      <c r="L445" s="362"/>
      <c r="M445" s="363"/>
      <c r="O445" s="350"/>
      <c r="P445" s="350"/>
      <c r="Q445" s="350"/>
      <c r="S445" s="350"/>
      <c r="T445" s="350"/>
      <c r="V445" s="350"/>
      <c r="W445" s="350"/>
      <c r="AB445" s="370"/>
      <c r="AF445" s="350"/>
      <c r="AG445" s="350"/>
      <c r="AH445" s="354"/>
      <c r="AI445" s="354"/>
      <c r="AJ445" s="354"/>
      <c r="AK445" s="354"/>
      <c r="AL445" s="354"/>
      <c r="AM445" s="354"/>
      <c r="AN445" s="354"/>
      <c r="AO445" s="354"/>
      <c r="AP445" s="354"/>
      <c r="AQ445" s="354"/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4"/>
      <c r="BH445" s="354"/>
      <c r="BI445" s="354"/>
      <c r="BJ445" s="354"/>
      <c r="BK445" s="354"/>
      <c r="BL445" s="354"/>
      <c r="BM445" s="354"/>
      <c r="BN445" s="354"/>
      <c r="BO445" s="354"/>
      <c r="BP445" s="354"/>
      <c r="BQ445" s="354"/>
      <c r="BR445" s="354"/>
      <c r="BS445" s="354"/>
      <c r="BT445" s="354"/>
      <c r="BU445" s="354"/>
      <c r="BV445" s="354"/>
      <c r="BW445" s="354"/>
      <c r="BX445" s="354"/>
      <c r="BY445" s="354"/>
      <c r="BZ445" s="354"/>
      <c r="CA445" s="354"/>
      <c r="CB445" s="354"/>
      <c r="CC445" s="354"/>
      <c r="CD445" s="354"/>
      <c r="CE445" s="354"/>
      <c r="CF445" s="354"/>
      <c r="CG445" s="354"/>
      <c r="CH445" s="354"/>
      <c r="CI445" s="354"/>
      <c r="CJ445" s="354"/>
      <c r="CK445" s="354"/>
      <c r="CL445" s="354"/>
      <c r="CM445" s="354"/>
      <c r="CN445" s="354"/>
      <c r="CO445" s="354"/>
      <c r="CP445" s="354"/>
      <c r="CQ445" s="354"/>
      <c r="CR445" s="354"/>
    </row>
    <row r="446" spans="1:96" s="348" customFormat="1" ht="15.75" customHeight="1" x14ac:dyDescent="0.25">
      <c r="A446" s="343"/>
      <c r="B446" s="343"/>
      <c r="C446" s="343"/>
      <c r="D446" s="344"/>
      <c r="E446" s="344"/>
      <c r="F446" s="345"/>
      <c r="G446" s="346"/>
      <c r="H446" s="359"/>
      <c r="I446" s="360"/>
      <c r="J446" s="361"/>
      <c r="K446" s="347"/>
      <c r="L446" s="362"/>
      <c r="M446" s="363"/>
      <c r="O446" s="350"/>
      <c r="P446" s="350"/>
      <c r="Q446" s="350"/>
      <c r="S446" s="350"/>
      <c r="T446" s="350"/>
      <c r="V446" s="350"/>
      <c r="W446" s="350"/>
      <c r="AB446" s="370"/>
      <c r="AF446" s="350"/>
      <c r="AG446" s="350"/>
      <c r="AH446" s="354"/>
      <c r="AI446" s="354"/>
      <c r="AJ446" s="354"/>
      <c r="AK446" s="354"/>
      <c r="AL446" s="354"/>
      <c r="AM446" s="354"/>
      <c r="AN446" s="354"/>
      <c r="AO446" s="354"/>
      <c r="AP446" s="354"/>
      <c r="AQ446" s="354"/>
      <c r="AR446" s="354"/>
      <c r="AS446" s="354"/>
      <c r="AT446" s="354"/>
      <c r="AU446" s="354"/>
      <c r="AV446" s="354"/>
      <c r="AW446" s="354"/>
      <c r="AX446" s="354"/>
      <c r="AY446" s="354"/>
      <c r="AZ446" s="354"/>
      <c r="BA446" s="354"/>
      <c r="BB446" s="354"/>
      <c r="BC446" s="354"/>
      <c r="BD446" s="354"/>
      <c r="BE446" s="354"/>
      <c r="BF446" s="354"/>
      <c r="BG446" s="354"/>
      <c r="BH446" s="354"/>
      <c r="BI446" s="354"/>
      <c r="BJ446" s="354"/>
      <c r="BK446" s="354"/>
      <c r="BL446" s="354"/>
      <c r="BM446" s="354"/>
      <c r="BN446" s="354"/>
      <c r="BO446" s="354"/>
      <c r="BP446" s="354"/>
      <c r="BQ446" s="354"/>
      <c r="BR446" s="354"/>
      <c r="BS446" s="354"/>
      <c r="BT446" s="354"/>
      <c r="BU446" s="354"/>
      <c r="BV446" s="354"/>
      <c r="BW446" s="354"/>
      <c r="BX446" s="354"/>
      <c r="BY446" s="354"/>
      <c r="BZ446" s="354"/>
      <c r="CA446" s="354"/>
      <c r="CB446" s="354"/>
      <c r="CC446" s="354"/>
      <c r="CD446" s="354"/>
      <c r="CE446" s="354"/>
      <c r="CF446" s="354"/>
      <c r="CG446" s="354"/>
      <c r="CH446" s="354"/>
      <c r="CI446" s="354"/>
      <c r="CJ446" s="354"/>
      <c r="CK446" s="354"/>
      <c r="CL446" s="354"/>
      <c r="CM446" s="354"/>
      <c r="CN446" s="354"/>
      <c r="CO446" s="354"/>
      <c r="CP446" s="354"/>
      <c r="CQ446" s="354"/>
      <c r="CR446" s="354"/>
    </row>
    <row r="447" spans="1:96" s="348" customFormat="1" ht="15.75" customHeight="1" x14ac:dyDescent="0.25">
      <c r="A447" s="343"/>
      <c r="B447" s="343"/>
      <c r="C447" s="343"/>
      <c r="D447" s="344"/>
      <c r="E447" s="344"/>
      <c r="F447" s="345"/>
      <c r="G447" s="346"/>
      <c r="H447" s="359"/>
      <c r="I447" s="360"/>
      <c r="J447" s="361"/>
      <c r="K447" s="347"/>
      <c r="L447" s="362"/>
      <c r="M447" s="363"/>
      <c r="O447" s="350"/>
      <c r="P447" s="350"/>
      <c r="Q447" s="350"/>
      <c r="S447" s="350"/>
      <c r="T447" s="350"/>
      <c r="V447" s="350"/>
      <c r="W447" s="350"/>
      <c r="AB447" s="370"/>
      <c r="AF447" s="350"/>
      <c r="AG447" s="350"/>
      <c r="AH447" s="354"/>
      <c r="AI447" s="354"/>
      <c r="AJ447" s="354"/>
      <c r="AK447" s="354"/>
      <c r="AL447" s="354"/>
      <c r="AM447" s="354"/>
      <c r="AN447" s="354"/>
      <c r="AO447" s="354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4"/>
      <c r="BH447" s="354"/>
      <c r="BI447" s="354"/>
      <c r="BJ447" s="354"/>
      <c r="BK447" s="354"/>
      <c r="BL447" s="354"/>
      <c r="BM447" s="354"/>
      <c r="BN447" s="354"/>
      <c r="BO447" s="354"/>
      <c r="BP447" s="354"/>
      <c r="BQ447" s="354"/>
      <c r="BR447" s="354"/>
      <c r="BS447" s="354"/>
      <c r="BT447" s="354"/>
      <c r="BU447" s="354"/>
      <c r="BV447" s="354"/>
      <c r="BW447" s="354"/>
      <c r="BX447" s="354"/>
      <c r="BY447" s="354"/>
      <c r="BZ447" s="354"/>
      <c r="CA447" s="354"/>
      <c r="CB447" s="354"/>
      <c r="CC447" s="354"/>
      <c r="CD447" s="354"/>
      <c r="CE447" s="354"/>
      <c r="CF447" s="354"/>
      <c r="CG447" s="354"/>
      <c r="CH447" s="354"/>
      <c r="CI447" s="354"/>
      <c r="CJ447" s="354"/>
      <c r="CK447" s="354"/>
      <c r="CL447" s="354"/>
      <c r="CM447" s="354"/>
      <c r="CN447" s="354"/>
      <c r="CO447" s="354"/>
      <c r="CP447" s="354"/>
      <c r="CQ447" s="354"/>
      <c r="CR447" s="354"/>
    </row>
    <row r="448" spans="1:96" s="348" customFormat="1" ht="15.75" customHeight="1" x14ac:dyDescent="0.25">
      <c r="A448" s="343"/>
      <c r="B448" s="343"/>
      <c r="C448" s="343"/>
      <c r="D448" s="344"/>
      <c r="E448" s="344"/>
      <c r="F448" s="345"/>
      <c r="G448" s="346"/>
      <c r="H448" s="359"/>
      <c r="I448" s="360"/>
      <c r="J448" s="361"/>
      <c r="K448" s="347"/>
      <c r="L448" s="362"/>
      <c r="M448" s="363"/>
      <c r="O448" s="350"/>
      <c r="P448" s="350"/>
      <c r="Q448" s="350"/>
      <c r="S448" s="350"/>
      <c r="T448" s="350"/>
      <c r="V448" s="350"/>
      <c r="W448" s="350"/>
      <c r="AB448" s="370"/>
      <c r="AF448" s="350"/>
      <c r="AG448" s="350"/>
      <c r="AH448" s="354"/>
      <c r="AI448" s="354"/>
      <c r="AJ448" s="354"/>
      <c r="AK448" s="354"/>
      <c r="AL448" s="354"/>
      <c r="AM448" s="354"/>
      <c r="AN448" s="354"/>
      <c r="AO448" s="354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4"/>
      <c r="BH448" s="354"/>
      <c r="BI448" s="354"/>
      <c r="BJ448" s="354"/>
      <c r="BK448" s="354"/>
      <c r="BL448" s="354"/>
      <c r="BM448" s="354"/>
      <c r="BN448" s="354"/>
      <c r="BO448" s="354"/>
      <c r="BP448" s="354"/>
      <c r="BQ448" s="354"/>
      <c r="BR448" s="354"/>
      <c r="BS448" s="354"/>
      <c r="BT448" s="354"/>
      <c r="BU448" s="354"/>
      <c r="BV448" s="354"/>
      <c r="BW448" s="354"/>
      <c r="BX448" s="354"/>
      <c r="BY448" s="354"/>
      <c r="BZ448" s="354"/>
      <c r="CA448" s="354"/>
      <c r="CB448" s="354"/>
      <c r="CC448" s="354"/>
      <c r="CD448" s="354"/>
      <c r="CE448" s="354"/>
      <c r="CF448" s="354"/>
      <c r="CG448" s="354"/>
      <c r="CH448" s="354"/>
      <c r="CI448" s="354"/>
      <c r="CJ448" s="354"/>
      <c r="CK448" s="354"/>
      <c r="CL448" s="354"/>
      <c r="CM448" s="354"/>
      <c r="CN448" s="354"/>
      <c r="CO448" s="354"/>
      <c r="CP448" s="354"/>
      <c r="CQ448" s="354"/>
      <c r="CR448" s="354"/>
    </row>
    <row r="449" spans="1:96" s="348" customFormat="1" ht="15.75" customHeight="1" x14ac:dyDescent="0.25">
      <c r="A449" s="343"/>
      <c r="B449" s="343"/>
      <c r="C449" s="343"/>
      <c r="D449" s="344"/>
      <c r="E449" s="344"/>
      <c r="F449" s="345"/>
      <c r="G449" s="346"/>
      <c r="H449" s="359"/>
      <c r="I449" s="360"/>
      <c r="J449" s="361"/>
      <c r="K449" s="347"/>
      <c r="L449" s="362"/>
      <c r="M449" s="363"/>
      <c r="O449" s="350"/>
      <c r="P449" s="350"/>
      <c r="Q449" s="350"/>
      <c r="S449" s="350"/>
      <c r="T449" s="350"/>
      <c r="V449" s="350"/>
      <c r="W449" s="350"/>
      <c r="AB449" s="370"/>
      <c r="AF449" s="350"/>
      <c r="AG449" s="350"/>
      <c r="AH449" s="354"/>
      <c r="AI449" s="354"/>
      <c r="AJ449" s="354"/>
      <c r="AK449" s="354"/>
      <c r="AL449" s="354"/>
      <c r="AM449" s="354"/>
      <c r="AN449" s="354"/>
      <c r="AO449" s="354"/>
      <c r="AP449" s="354"/>
      <c r="AQ449" s="354"/>
      <c r="AR449" s="354"/>
      <c r="AS449" s="354"/>
      <c r="AT449" s="354"/>
      <c r="AU449" s="354"/>
      <c r="AV449" s="354"/>
      <c r="AW449" s="354"/>
      <c r="AX449" s="354"/>
      <c r="AY449" s="354"/>
      <c r="AZ449" s="354"/>
      <c r="BA449" s="354"/>
      <c r="BB449" s="354"/>
      <c r="BC449" s="354"/>
      <c r="BD449" s="354"/>
      <c r="BE449" s="354"/>
      <c r="BF449" s="354"/>
      <c r="BG449" s="354"/>
      <c r="BH449" s="354"/>
      <c r="BI449" s="354"/>
      <c r="BJ449" s="354"/>
      <c r="BK449" s="354"/>
      <c r="BL449" s="354"/>
      <c r="BM449" s="354"/>
      <c r="BN449" s="354"/>
      <c r="BO449" s="354"/>
      <c r="BP449" s="354"/>
      <c r="BQ449" s="354"/>
      <c r="BR449" s="354"/>
      <c r="BS449" s="354"/>
      <c r="BT449" s="354"/>
      <c r="BU449" s="354"/>
      <c r="BV449" s="354"/>
      <c r="BW449" s="354"/>
      <c r="BX449" s="354"/>
      <c r="BY449" s="354"/>
      <c r="BZ449" s="354"/>
      <c r="CA449" s="354"/>
      <c r="CB449" s="354"/>
      <c r="CC449" s="354"/>
      <c r="CD449" s="354"/>
      <c r="CE449" s="354"/>
      <c r="CF449" s="354"/>
      <c r="CG449" s="354"/>
      <c r="CH449" s="354"/>
      <c r="CI449" s="354"/>
      <c r="CJ449" s="354"/>
      <c r="CK449" s="354"/>
      <c r="CL449" s="354"/>
      <c r="CM449" s="354"/>
      <c r="CN449" s="354"/>
      <c r="CO449" s="354"/>
      <c r="CP449" s="354"/>
      <c r="CQ449" s="354"/>
      <c r="CR449" s="354"/>
    </row>
    <row r="450" spans="1:96" s="348" customFormat="1" ht="15.75" customHeight="1" x14ac:dyDescent="0.25">
      <c r="A450" s="343"/>
      <c r="B450" s="343"/>
      <c r="C450" s="343"/>
      <c r="D450" s="344"/>
      <c r="E450" s="344"/>
      <c r="F450" s="345"/>
      <c r="G450" s="346"/>
      <c r="H450" s="359"/>
      <c r="I450" s="360"/>
      <c r="J450" s="361"/>
      <c r="K450" s="347"/>
      <c r="L450" s="362"/>
      <c r="M450" s="363"/>
      <c r="O450" s="350"/>
      <c r="P450" s="350"/>
      <c r="Q450" s="350"/>
      <c r="S450" s="350"/>
      <c r="T450" s="350"/>
      <c r="V450" s="350"/>
      <c r="W450" s="350"/>
      <c r="AB450" s="370"/>
      <c r="AF450" s="350"/>
      <c r="AG450" s="350"/>
      <c r="AH450" s="354"/>
      <c r="AI450" s="354"/>
      <c r="AJ450" s="354"/>
      <c r="AK450" s="354"/>
      <c r="AL450" s="354"/>
      <c r="AM450" s="354"/>
      <c r="AN450" s="354"/>
      <c r="AO450" s="354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4"/>
      <c r="BH450" s="354"/>
      <c r="BI450" s="354"/>
      <c r="BJ450" s="354"/>
      <c r="BK450" s="354"/>
      <c r="BL450" s="354"/>
      <c r="BM450" s="354"/>
      <c r="BN450" s="354"/>
      <c r="BO450" s="354"/>
      <c r="BP450" s="354"/>
      <c r="BQ450" s="354"/>
      <c r="BR450" s="354"/>
      <c r="BS450" s="354"/>
      <c r="BT450" s="354"/>
      <c r="BU450" s="354"/>
      <c r="BV450" s="354"/>
      <c r="BW450" s="354"/>
      <c r="BX450" s="354"/>
      <c r="BY450" s="354"/>
      <c r="BZ450" s="354"/>
      <c r="CA450" s="354"/>
      <c r="CB450" s="354"/>
      <c r="CC450" s="354"/>
      <c r="CD450" s="354"/>
      <c r="CE450" s="354"/>
      <c r="CF450" s="354"/>
      <c r="CG450" s="354"/>
      <c r="CH450" s="354"/>
      <c r="CI450" s="354"/>
      <c r="CJ450" s="354"/>
      <c r="CK450" s="354"/>
      <c r="CL450" s="354"/>
      <c r="CM450" s="354"/>
      <c r="CN450" s="354"/>
      <c r="CO450" s="354"/>
      <c r="CP450" s="354"/>
      <c r="CQ450" s="354"/>
      <c r="CR450" s="354"/>
    </row>
    <row r="451" spans="1:96" s="348" customFormat="1" ht="15.75" customHeight="1" x14ac:dyDescent="0.25">
      <c r="A451" s="343"/>
      <c r="B451" s="343"/>
      <c r="C451" s="343"/>
      <c r="D451" s="344"/>
      <c r="E451" s="344"/>
      <c r="F451" s="345"/>
      <c r="G451" s="346"/>
      <c r="H451" s="359"/>
      <c r="I451" s="360"/>
      <c r="J451" s="361"/>
      <c r="K451" s="347"/>
      <c r="L451" s="362"/>
      <c r="M451" s="363"/>
      <c r="O451" s="350"/>
      <c r="P451" s="350"/>
      <c r="Q451" s="350"/>
      <c r="S451" s="350"/>
      <c r="T451" s="350"/>
      <c r="V451" s="350"/>
      <c r="W451" s="350"/>
      <c r="AB451" s="370"/>
      <c r="AF451" s="350"/>
      <c r="AG451" s="350"/>
      <c r="AH451" s="354"/>
      <c r="AI451" s="354"/>
      <c r="AJ451" s="354"/>
      <c r="AK451" s="354"/>
      <c r="AL451" s="354"/>
      <c r="AM451" s="354"/>
      <c r="AN451" s="354"/>
      <c r="AO451" s="354"/>
      <c r="AP451" s="354"/>
      <c r="AQ451" s="354"/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4"/>
      <c r="BH451" s="354"/>
      <c r="BI451" s="354"/>
      <c r="BJ451" s="354"/>
      <c r="BK451" s="354"/>
      <c r="BL451" s="354"/>
      <c r="BM451" s="354"/>
      <c r="BN451" s="354"/>
      <c r="BO451" s="354"/>
      <c r="BP451" s="354"/>
      <c r="BQ451" s="354"/>
      <c r="BR451" s="354"/>
      <c r="BS451" s="354"/>
      <c r="BT451" s="354"/>
      <c r="BU451" s="354"/>
      <c r="BV451" s="354"/>
      <c r="BW451" s="354"/>
      <c r="BX451" s="354"/>
      <c r="BY451" s="354"/>
      <c r="BZ451" s="354"/>
      <c r="CA451" s="354"/>
      <c r="CB451" s="354"/>
      <c r="CC451" s="354"/>
      <c r="CD451" s="354"/>
      <c r="CE451" s="354"/>
      <c r="CF451" s="354"/>
      <c r="CG451" s="354"/>
      <c r="CH451" s="354"/>
      <c r="CI451" s="354"/>
      <c r="CJ451" s="354"/>
      <c r="CK451" s="354"/>
      <c r="CL451" s="354"/>
      <c r="CM451" s="354"/>
      <c r="CN451" s="354"/>
      <c r="CO451" s="354"/>
      <c r="CP451" s="354"/>
      <c r="CQ451" s="354"/>
      <c r="CR451" s="354"/>
    </row>
    <row r="452" spans="1:96" s="348" customFormat="1" ht="15.75" customHeight="1" x14ac:dyDescent="0.25">
      <c r="A452" s="343"/>
      <c r="B452" s="343"/>
      <c r="C452" s="343"/>
      <c r="D452" s="344"/>
      <c r="E452" s="344"/>
      <c r="F452" s="345"/>
      <c r="G452" s="346"/>
      <c r="H452" s="359"/>
      <c r="I452" s="360"/>
      <c r="J452" s="361"/>
      <c r="K452" s="347"/>
      <c r="L452" s="362"/>
      <c r="M452" s="363"/>
      <c r="O452" s="350"/>
      <c r="P452" s="350"/>
      <c r="Q452" s="350"/>
      <c r="S452" s="350"/>
      <c r="T452" s="350"/>
      <c r="V452" s="350"/>
      <c r="W452" s="350"/>
      <c r="AB452" s="370"/>
      <c r="AF452" s="350"/>
      <c r="AG452" s="350"/>
      <c r="AH452" s="354"/>
      <c r="AI452" s="354"/>
      <c r="AJ452" s="354"/>
      <c r="AK452" s="354"/>
      <c r="AL452" s="354"/>
      <c r="AM452" s="354"/>
      <c r="AN452" s="354"/>
      <c r="AO452" s="354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4"/>
      <c r="BH452" s="354"/>
      <c r="BI452" s="354"/>
      <c r="BJ452" s="354"/>
      <c r="BK452" s="354"/>
      <c r="BL452" s="354"/>
      <c r="BM452" s="354"/>
      <c r="BN452" s="354"/>
      <c r="BO452" s="354"/>
      <c r="BP452" s="354"/>
      <c r="BQ452" s="354"/>
      <c r="BR452" s="354"/>
      <c r="BS452" s="354"/>
      <c r="BT452" s="354"/>
      <c r="BU452" s="354"/>
      <c r="BV452" s="354"/>
      <c r="BW452" s="354"/>
      <c r="BX452" s="354"/>
      <c r="BY452" s="354"/>
      <c r="BZ452" s="354"/>
      <c r="CA452" s="354"/>
      <c r="CB452" s="354"/>
      <c r="CC452" s="354"/>
      <c r="CD452" s="354"/>
      <c r="CE452" s="354"/>
      <c r="CF452" s="354"/>
      <c r="CG452" s="354"/>
      <c r="CH452" s="354"/>
      <c r="CI452" s="354"/>
      <c r="CJ452" s="354"/>
      <c r="CK452" s="354"/>
      <c r="CL452" s="354"/>
      <c r="CM452" s="354"/>
      <c r="CN452" s="354"/>
      <c r="CO452" s="354"/>
      <c r="CP452" s="354"/>
      <c r="CQ452" s="354"/>
      <c r="CR452" s="354"/>
    </row>
    <row r="453" spans="1:96" s="348" customFormat="1" ht="15.75" customHeight="1" x14ac:dyDescent="0.25">
      <c r="A453" s="343"/>
      <c r="B453" s="343"/>
      <c r="C453" s="343"/>
      <c r="D453" s="344"/>
      <c r="E453" s="344"/>
      <c r="F453" s="345"/>
      <c r="G453" s="346"/>
      <c r="H453" s="359"/>
      <c r="I453" s="360"/>
      <c r="J453" s="361"/>
      <c r="K453" s="347"/>
      <c r="L453" s="362"/>
      <c r="M453" s="363"/>
      <c r="O453" s="350"/>
      <c r="P453" s="350"/>
      <c r="Q453" s="350"/>
      <c r="S453" s="350"/>
      <c r="T453" s="350"/>
      <c r="V453" s="350"/>
      <c r="W453" s="350"/>
      <c r="AB453" s="370"/>
      <c r="AF453" s="350"/>
      <c r="AG453" s="350"/>
      <c r="AH453" s="354"/>
      <c r="AI453" s="354"/>
      <c r="AJ453" s="354"/>
      <c r="AK453" s="354"/>
      <c r="AL453" s="354"/>
      <c r="AM453" s="354"/>
      <c r="AN453" s="354"/>
      <c r="AO453" s="354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4"/>
      <c r="BH453" s="354"/>
      <c r="BI453" s="354"/>
      <c r="BJ453" s="354"/>
      <c r="BK453" s="354"/>
      <c r="BL453" s="354"/>
      <c r="BM453" s="354"/>
      <c r="BN453" s="354"/>
      <c r="BO453" s="354"/>
      <c r="BP453" s="354"/>
      <c r="BQ453" s="354"/>
      <c r="BR453" s="354"/>
      <c r="BS453" s="354"/>
      <c r="BT453" s="354"/>
      <c r="BU453" s="354"/>
      <c r="BV453" s="354"/>
      <c r="BW453" s="354"/>
      <c r="BX453" s="354"/>
      <c r="BY453" s="354"/>
      <c r="BZ453" s="354"/>
      <c r="CA453" s="354"/>
      <c r="CB453" s="354"/>
      <c r="CC453" s="354"/>
      <c r="CD453" s="354"/>
      <c r="CE453" s="354"/>
      <c r="CF453" s="354"/>
      <c r="CG453" s="354"/>
      <c r="CH453" s="354"/>
      <c r="CI453" s="354"/>
      <c r="CJ453" s="354"/>
      <c r="CK453" s="354"/>
      <c r="CL453" s="354"/>
      <c r="CM453" s="354"/>
      <c r="CN453" s="354"/>
      <c r="CO453" s="354"/>
      <c r="CP453" s="354"/>
      <c r="CQ453" s="354"/>
      <c r="CR453" s="354"/>
    </row>
    <row r="454" spans="1:96" s="348" customFormat="1" ht="15.75" customHeight="1" x14ac:dyDescent="0.25">
      <c r="A454" s="343"/>
      <c r="B454" s="343"/>
      <c r="C454" s="343"/>
      <c r="D454" s="344"/>
      <c r="E454" s="344"/>
      <c r="F454" s="345"/>
      <c r="G454" s="346"/>
      <c r="H454" s="359"/>
      <c r="I454" s="360"/>
      <c r="J454" s="361"/>
      <c r="K454" s="347"/>
      <c r="L454" s="362"/>
      <c r="M454" s="363"/>
      <c r="O454" s="350"/>
      <c r="P454" s="350"/>
      <c r="Q454" s="350"/>
      <c r="S454" s="350"/>
      <c r="T454" s="350"/>
      <c r="V454" s="350"/>
      <c r="W454" s="350"/>
      <c r="AB454" s="370"/>
      <c r="AF454" s="350"/>
      <c r="AG454" s="350"/>
      <c r="AH454" s="354"/>
      <c r="AI454" s="354"/>
      <c r="AJ454" s="354"/>
      <c r="AK454" s="354"/>
      <c r="AL454" s="354"/>
      <c r="AM454" s="354"/>
      <c r="AN454" s="354"/>
      <c r="AO454" s="354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4"/>
      <c r="BH454" s="354"/>
      <c r="BI454" s="354"/>
      <c r="BJ454" s="354"/>
      <c r="BK454" s="354"/>
      <c r="BL454" s="354"/>
      <c r="BM454" s="354"/>
      <c r="BN454" s="354"/>
      <c r="BO454" s="354"/>
      <c r="BP454" s="354"/>
      <c r="BQ454" s="354"/>
      <c r="BR454" s="354"/>
      <c r="BS454" s="354"/>
      <c r="BT454" s="354"/>
      <c r="BU454" s="354"/>
      <c r="BV454" s="354"/>
      <c r="BW454" s="354"/>
      <c r="BX454" s="354"/>
      <c r="BY454" s="354"/>
      <c r="BZ454" s="354"/>
      <c r="CA454" s="354"/>
      <c r="CB454" s="354"/>
      <c r="CC454" s="354"/>
      <c r="CD454" s="354"/>
      <c r="CE454" s="354"/>
      <c r="CF454" s="354"/>
      <c r="CG454" s="354"/>
      <c r="CH454" s="354"/>
      <c r="CI454" s="354"/>
      <c r="CJ454" s="354"/>
      <c r="CK454" s="354"/>
      <c r="CL454" s="354"/>
      <c r="CM454" s="354"/>
      <c r="CN454" s="354"/>
      <c r="CO454" s="354"/>
      <c r="CP454" s="354"/>
      <c r="CQ454" s="354"/>
      <c r="CR454" s="354"/>
    </row>
    <row r="455" spans="1:96" s="348" customFormat="1" ht="15.75" customHeight="1" x14ac:dyDescent="0.25">
      <c r="A455" s="343"/>
      <c r="B455" s="343"/>
      <c r="C455" s="343"/>
      <c r="D455" s="344"/>
      <c r="E455" s="344"/>
      <c r="F455" s="345"/>
      <c r="G455" s="346"/>
      <c r="H455" s="359"/>
      <c r="I455" s="360"/>
      <c r="J455" s="361"/>
      <c r="K455" s="347"/>
      <c r="L455" s="362"/>
      <c r="M455" s="363"/>
      <c r="O455" s="350"/>
      <c r="P455" s="350"/>
      <c r="Q455" s="350"/>
      <c r="S455" s="350"/>
      <c r="T455" s="350"/>
      <c r="V455" s="350"/>
      <c r="W455" s="350"/>
      <c r="AB455" s="370"/>
      <c r="AF455" s="350"/>
      <c r="AG455" s="350"/>
      <c r="AH455" s="354"/>
      <c r="AI455" s="354"/>
      <c r="AJ455" s="354"/>
      <c r="AK455" s="354"/>
      <c r="AL455" s="354"/>
      <c r="AM455" s="354"/>
      <c r="AN455" s="354"/>
      <c r="AO455" s="354"/>
      <c r="AP455" s="354"/>
      <c r="AQ455" s="354"/>
      <c r="AR455" s="354"/>
      <c r="AS455" s="354"/>
      <c r="AT455" s="354"/>
      <c r="AU455" s="354"/>
      <c r="AV455" s="354"/>
      <c r="AW455" s="354"/>
      <c r="AX455" s="354"/>
      <c r="AY455" s="354"/>
      <c r="AZ455" s="354"/>
      <c r="BA455" s="354"/>
      <c r="BB455" s="354"/>
      <c r="BC455" s="354"/>
      <c r="BD455" s="354"/>
      <c r="BE455" s="354"/>
      <c r="BF455" s="354"/>
      <c r="BG455" s="354"/>
      <c r="BH455" s="354"/>
      <c r="BI455" s="354"/>
      <c r="BJ455" s="354"/>
      <c r="BK455" s="354"/>
      <c r="BL455" s="354"/>
      <c r="BM455" s="354"/>
      <c r="BN455" s="354"/>
      <c r="BO455" s="354"/>
      <c r="BP455" s="354"/>
      <c r="BQ455" s="354"/>
      <c r="BR455" s="354"/>
      <c r="BS455" s="354"/>
      <c r="BT455" s="354"/>
      <c r="BU455" s="354"/>
      <c r="BV455" s="354"/>
      <c r="BW455" s="354"/>
      <c r="BX455" s="354"/>
      <c r="BY455" s="354"/>
      <c r="BZ455" s="354"/>
      <c r="CA455" s="354"/>
      <c r="CB455" s="354"/>
      <c r="CC455" s="354"/>
      <c r="CD455" s="354"/>
      <c r="CE455" s="354"/>
      <c r="CF455" s="354"/>
      <c r="CG455" s="354"/>
      <c r="CH455" s="354"/>
      <c r="CI455" s="354"/>
      <c r="CJ455" s="354"/>
      <c r="CK455" s="354"/>
      <c r="CL455" s="354"/>
      <c r="CM455" s="354"/>
      <c r="CN455" s="354"/>
      <c r="CO455" s="354"/>
      <c r="CP455" s="354"/>
      <c r="CQ455" s="354"/>
      <c r="CR455" s="354"/>
    </row>
    <row r="456" spans="1:96" s="348" customFormat="1" ht="15.75" customHeight="1" x14ac:dyDescent="0.25">
      <c r="A456" s="343"/>
      <c r="B456" s="343"/>
      <c r="C456" s="343"/>
      <c r="D456" s="344"/>
      <c r="E456" s="344"/>
      <c r="F456" s="345"/>
      <c r="G456" s="346"/>
      <c r="H456" s="359"/>
      <c r="I456" s="360"/>
      <c r="J456" s="361"/>
      <c r="K456" s="347"/>
      <c r="L456" s="362"/>
      <c r="M456" s="363"/>
      <c r="O456" s="350"/>
      <c r="P456" s="350"/>
      <c r="Q456" s="350"/>
      <c r="S456" s="350"/>
      <c r="T456" s="350"/>
      <c r="V456" s="350"/>
      <c r="W456" s="350"/>
      <c r="AB456" s="370"/>
      <c r="AF456" s="350"/>
      <c r="AG456" s="350"/>
      <c r="AH456" s="354"/>
      <c r="AI456" s="354"/>
      <c r="AJ456" s="354"/>
      <c r="AK456" s="354"/>
      <c r="AL456" s="354"/>
      <c r="AM456" s="354"/>
      <c r="AN456" s="354"/>
      <c r="AO456" s="354"/>
      <c r="AP456" s="354"/>
      <c r="AQ456" s="354"/>
      <c r="AR456" s="354"/>
      <c r="AS456" s="354"/>
      <c r="AT456" s="354"/>
      <c r="AU456" s="354"/>
      <c r="AV456" s="354"/>
      <c r="AW456" s="354"/>
      <c r="AX456" s="354"/>
      <c r="AY456" s="354"/>
      <c r="AZ456" s="354"/>
      <c r="BA456" s="354"/>
      <c r="BB456" s="354"/>
      <c r="BC456" s="354"/>
      <c r="BD456" s="354"/>
      <c r="BE456" s="354"/>
      <c r="BF456" s="354"/>
      <c r="BG456" s="354"/>
      <c r="BH456" s="354"/>
      <c r="BI456" s="354"/>
      <c r="BJ456" s="354"/>
      <c r="BK456" s="354"/>
      <c r="BL456" s="354"/>
      <c r="BM456" s="354"/>
      <c r="BN456" s="354"/>
      <c r="BO456" s="354"/>
      <c r="BP456" s="354"/>
      <c r="BQ456" s="354"/>
      <c r="BR456" s="354"/>
      <c r="BS456" s="354"/>
      <c r="BT456" s="354"/>
      <c r="BU456" s="354"/>
      <c r="BV456" s="354"/>
      <c r="BW456" s="354"/>
      <c r="BX456" s="354"/>
      <c r="BY456" s="354"/>
      <c r="BZ456" s="354"/>
      <c r="CA456" s="354"/>
      <c r="CB456" s="354"/>
      <c r="CC456" s="354"/>
      <c r="CD456" s="354"/>
      <c r="CE456" s="354"/>
      <c r="CF456" s="354"/>
      <c r="CG456" s="354"/>
      <c r="CH456" s="354"/>
      <c r="CI456" s="354"/>
      <c r="CJ456" s="354"/>
      <c r="CK456" s="354"/>
      <c r="CL456" s="354"/>
      <c r="CM456" s="354"/>
      <c r="CN456" s="354"/>
      <c r="CO456" s="354"/>
      <c r="CP456" s="354"/>
      <c r="CQ456" s="354"/>
      <c r="CR456" s="354"/>
    </row>
    <row r="457" spans="1:96" s="348" customFormat="1" ht="15.75" customHeight="1" x14ac:dyDescent="0.25">
      <c r="A457" s="343"/>
      <c r="B457" s="343"/>
      <c r="C457" s="343"/>
      <c r="D457" s="344"/>
      <c r="E457" s="344"/>
      <c r="F457" s="345"/>
      <c r="G457" s="346"/>
      <c r="H457" s="359"/>
      <c r="I457" s="360"/>
      <c r="J457" s="361"/>
      <c r="K457" s="347"/>
      <c r="L457" s="362"/>
      <c r="M457" s="363"/>
      <c r="O457" s="350"/>
      <c r="P457" s="350"/>
      <c r="Q457" s="350"/>
      <c r="S457" s="350"/>
      <c r="T457" s="350"/>
      <c r="V457" s="350"/>
      <c r="W457" s="350"/>
      <c r="AB457" s="370"/>
      <c r="AF457" s="350"/>
      <c r="AG457" s="350"/>
      <c r="AH457" s="354"/>
      <c r="AI457" s="354"/>
      <c r="AJ457" s="354"/>
      <c r="AK457" s="354"/>
      <c r="AL457" s="354"/>
      <c r="AM457" s="354"/>
      <c r="AN457" s="354"/>
      <c r="AO457" s="354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4"/>
      <c r="BH457" s="354"/>
      <c r="BI457" s="354"/>
      <c r="BJ457" s="354"/>
      <c r="BK457" s="354"/>
      <c r="BL457" s="354"/>
      <c r="BM457" s="354"/>
      <c r="BN457" s="354"/>
      <c r="BO457" s="354"/>
      <c r="BP457" s="354"/>
      <c r="BQ457" s="354"/>
      <c r="BR457" s="354"/>
      <c r="BS457" s="354"/>
      <c r="BT457" s="354"/>
      <c r="BU457" s="354"/>
      <c r="BV457" s="354"/>
      <c r="BW457" s="354"/>
      <c r="BX457" s="354"/>
      <c r="BY457" s="354"/>
      <c r="BZ457" s="354"/>
      <c r="CA457" s="354"/>
      <c r="CB457" s="354"/>
      <c r="CC457" s="354"/>
      <c r="CD457" s="354"/>
      <c r="CE457" s="354"/>
      <c r="CF457" s="354"/>
      <c r="CG457" s="354"/>
      <c r="CH457" s="354"/>
      <c r="CI457" s="354"/>
      <c r="CJ457" s="354"/>
      <c r="CK457" s="354"/>
      <c r="CL457" s="354"/>
      <c r="CM457" s="354"/>
      <c r="CN457" s="354"/>
      <c r="CO457" s="354"/>
      <c r="CP457" s="354"/>
      <c r="CQ457" s="354"/>
      <c r="CR457" s="354"/>
    </row>
    <row r="458" spans="1:96" s="348" customFormat="1" ht="15.75" customHeight="1" x14ac:dyDescent="0.25">
      <c r="A458" s="343"/>
      <c r="B458" s="343"/>
      <c r="C458" s="343"/>
      <c r="D458" s="344"/>
      <c r="E458" s="344"/>
      <c r="F458" s="345"/>
      <c r="G458" s="346"/>
      <c r="H458" s="359"/>
      <c r="I458" s="360"/>
      <c r="J458" s="361"/>
      <c r="K458" s="347"/>
      <c r="L458" s="362"/>
      <c r="M458" s="363"/>
      <c r="O458" s="350"/>
      <c r="P458" s="350"/>
      <c r="Q458" s="350"/>
      <c r="S458" s="350"/>
      <c r="T458" s="350"/>
      <c r="V458" s="350"/>
      <c r="W458" s="350"/>
      <c r="AB458" s="370"/>
      <c r="AF458" s="350"/>
      <c r="AG458" s="350"/>
      <c r="AH458" s="354"/>
      <c r="AI458" s="354"/>
      <c r="AJ458" s="354"/>
      <c r="AK458" s="354"/>
      <c r="AL458" s="354"/>
      <c r="AM458" s="354"/>
      <c r="AN458" s="354"/>
      <c r="AO458" s="354"/>
      <c r="AP458" s="354"/>
      <c r="AQ458" s="354"/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4"/>
      <c r="BH458" s="354"/>
      <c r="BI458" s="354"/>
      <c r="BJ458" s="354"/>
      <c r="BK458" s="354"/>
      <c r="BL458" s="354"/>
      <c r="BM458" s="354"/>
      <c r="BN458" s="354"/>
      <c r="BO458" s="354"/>
      <c r="BP458" s="354"/>
      <c r="BQ458" s="354"/>
      <c r="BR458" s="354"/>
      <c r="BS458" s="354"/>
      <c r="BT458" s="354"/>
      <c r="BU458" s="354"/>
      <c r="BV458" s="354"/>
      <c r="BW458" s="354"/>
      <c r="BX458" s="354"/>
      <c r="BY458" s="354"/>
      <c r="BZ458" s="354"/>
      <c r="CA458" s="354"/>
      <c r="CB458" s="354"/>
      <c r="CC458" s="354"/>
      <c r="CD458" s="354"/>
      <c r="CE458" s="354"/>
      <c r="CF458" s="354"/>
      <c r="CG458" s="354"/>
      <c r="CH458" s="354"/>
      <c r="CI458" s="354"/>
      <c r="CJ458" s="354"/>
      <c r="CK458" s="354"/>
      <c r="CL458" s="354"/>
      <c r="CM458" s="354"/>
      <c r="CN458" s="354"/>
      <c r="CO458" s="354"/>
      <c r="CP458" s="354"/>
      <c r="CQ458" s="354"/>
      <c r="CR458" s="354"/>
    </row>
    <row r="459" spans="1:96" s="348" customFormat="1" ht="15.75" customHeight="1" x14ac:dyDescent="0.25">
      <c r="A459" s="343"/>
      <c r="B459" s="343"/>
      <c r="C459" s="343"/>
      <c r="D459" s="344"/>
      <c r="E459" s="344"/>
      <c r="F459" s="345"/>
      <c r="G459" s="346"/>
      <c r="H459" s="359"/>
      <c r="I459" s="360"/>
      <c r="J459" s="361"/>
      <c r="K459" s="347"/>
      <c r="L459" s="362"/>
      <c r="M459" s="363"/>
      <c r="O459" s="350"/>
      <c r="P459" s="350"/>
      <c r="Q459" s="350"/>
      <c r="S459" s="350"/>
      <c r="T459" s="350"/>
      <c r="V459" s="350"/>
      <c r="W459" s="350"/>
      <c r="AB459" s="370"/>
      <c r="AF459" s="350"/>
      <c r="AG459" s="350"/>
      <c r="AH459" s="354"/>
      <c r="AI459" s="354"/>
      <c r="AJ459" s="354"/>
      <c r="AK459" s="354"/>
      <c r="AL459" s="354"/>
      <c r="AM459" s="354"/>
      <c r="AN459" s="354"/>
      <c r="AO459" s="354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4"/>
      <c r="BH459" s="354"/>
      <c r="BI459" s="354"/>
      <c r="BJ459" s="354"/>
      <c r="BK459" s="354"/>
      <c r="BL459" s="354"/>
      <c r="BM459" s="354"/>
      <c r="BN459" s="354"/>
      <c r="BO459" s="354"/>
      <c r="BP459" s="354"/>
      <c r="BQ459" s="354"/>
      <c r="BR459" s="354"/>
      <c r="BS459" s="354"/>
      <c r="BT459" s="354"/>
      <c r="BU459" s="354"/>
      <c r="BV459" s="354"/>
      <c r="BW459" s="354"/>
      <c r="BX459" s="354"/>
      <c r="BY459" s="354"/>
      <c r="BZ459" s="354"/>
      <c r="CA459" s="354"/>
      <c r="CB459" s="354"/>
      <c r="CC459" s="354"/>
      <c r="CD459" s="354"/>
      <c r="CE459" s="354"/>
      <c r="CF459" s="354"/>
      <c r="CG459" s="354"/>
      <c r="CH459" s="354"/>
      <c r="CI459" s="354"/>
      <c r="CJ459" s="354"/>
      <c r="CK459" s="354"/>
      <c r="CL459" s="354"/>
      <c r="CM459" s="354"/>
      <c r="CN459" s="354"/>
      <c r="CO459" s="354"/>
      <c r="CP459" s="354"/>
      <c r="CQ459" s="354"/>
      <c r="CR459" s="354"/>
    </row>
    <row r="460" spans="1:96" s="348" customFormat="1" ht="15.75" customHeight="1" x14ac:dyDescent="0.25">
      <c r="A460" s="343"/>
      <c r="B460" s="343"/>
      <c r="C460" s="343"/>
      <c r="D460" s="344"/>
      <c r="E460" s="344"/>
      <c r="F460" s="345"/>
      <c r="G460" s="346"/>
      <c r="H460" s="359"/>
      <c r="I460" s="360"/>
      <c r="J460" s="361"/>
      <c r="K460" s="347"/>
      <c r="L460" s="362"/>
      <c r="M460" s="363"/>
      <c r="O460" s="350"/>
      <c r="P460" s="350"/>
      <c r="Q460" s="350"/>
      <c r="S460" s="350"/>
      <c r="T460" s="350"/>
      <c r="V460" s="350"/>
      <c r="W460" s="350"/>
      <c r="AB460" s="370"/>
      <c r="AF460" s="350"/>
      <c r="AG460" s="350"/>
      <c r="AH460" s="354"/>
      <c r="AI460" s="354"/>
      <c r="AJ460" s="354"/>
      <c r="AK460" s="354"/>
      <c r="AL460" s="354"/>
      <c r="AM460" s="354"/>
      <c r="AN460" s="354"/>
      <c r="AO460" s="354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4"/>
      <c r="BH460" s="354"/>
      <c r="BI460" s="354"/>
      <c r="BJ460" s="354"/>
      <c r="BK460" s="354"/>
      <c r="BL460" s="354"/>
      <c r="BM460" s="354"/>
      <c r="BN460" s="354"/>
      <c r="BO460" s="354"/>
      <c r="BP460" s="354"/>
      <c r="BQ460" s="354"/>
      <c r="BR460" s="354"/>
      <c r="BS460" s="354"/>
      <c r="BT460" s="354"/>
      <c r="BU460" s="354"/>
      <c r="BV460" s="354"/>
      <c r="BW460" s="354"/>
      <c r="BX460" s="354"/>
      <c r="BY460" s="354"/>
      <c r="BZ460" s="354"/>
      <c r="CA460" s="354"/>
      <c r="CB460" s="354"/>
      <c r="CC460" s="354"/>
      <c r="CD460" s="354"/>
      <c r="CE460" s="354"/>
      <c r="CF460" s="354"/>
      <c r="CG460" s="354"/>
      <c r="CH460" s="354"/>
      <c r="CI460" s="354"/>
      <c r="CJ460" s="354"/>
      <c r="CK460" s="354"/>
      <c r="CL460" s="354"/>
      <c r="CM460" s="354"/>
      <c r="CN460" s="354"/>
      <c r="CO460" s="354"/>
      <c r="CP460" s="354"/>
      <c r="CQ460" s="354"/>
      <c r="CR460" s="354"/>
    </row>
    <row r="461" spans="1:96" s="348" customFormat="1" ht="15.75" customHeight="1" x14ac:dyDescent="0.25">
      <c r="A461" s="343"/>
      <c r="B461" s="343"/>
      <c r="C461" s="343"/>
      <c r="D461" s="344"/>
      <c r="E461" s="344"/>
      <c r="F461" s="345"/>
      <c r="G461" s="346"/>
      <c r="H461" s="359"/>
      <c r="I461" s="360"/>
      <c r="J461" s="361"/>
      <c r="K461" s="347"/>
      <c r="L461" s="362"/>
      <c r="M461" s="363"/>
      <c r="O461" s="350"/>
      <c r="P461" s="350"/>
      <c r="Q461" s="350"/>
      <c r="S461" s="350"/>
      <c r="T461" s="350"/>
      <c r="V461" s="350"/>
      <c r="W461" s="350"/>
      <c r="AB461" s="370"/>
      <c r="AF461" s="350"/>
      <c r="AG461" s="350"/>
      <c r="AH461" s="354"/>
      <c r="AI461" s="354"/>
      <c r="AJ461" s="354"/>
      <c r="AK461" s="354"/>
      <c r="AL461" s="354"/>
      <c r="AM461" s="354"/>
      <c r="AN461" s="354"/>
      <c r="AO461" s="354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4"/>
      <c r="BH461" s="354"/>
      <c r="BI461" s="354"/>
      <c r="BJ461" s="354"/>
      <c r="BK461" s="354"/>
      <c r="BL461" s="354"/>
      <c r="BM461" s="354"/>
      <c r="BN461" s="354"/>
      <c r="BO461" s="354"/>
      <c r="BP461" s="354"/>
      <c r="BQ461" s="354"/>
      <c r="BR461" s="354"/>
      <c r="BS461" s="354"/>
      <c r="BT461" s="354"/>
      <c r="BU461" s="354"/>
      <c r="BV461" s="354"/>
      <c r="BW461" s="354"/>
      <c r="BX461" s="354"/>
      <c r="BY461" s="354"/>
      <c r="BZ461" s="354"/>
      <c r="CA461" s="354"/>
      <c r="CB461" s="354"/>
      <c r="CC461" s="354"/>
      <c r="CD461" s="354"/>
      <c r="CE461" s="354"/>
      <c r="CF461" s="354"/>
      <c r="CG461" s="354"/>
      <c r="CH461" s="354"/>
      <c r="CI461" s="354"/>
      <c r="CJ461" s="354"/>
      <c r="CK461" s="354"/>
      <c r="CL461" s="354"/>
      <c r="CM461" s="354"/>
      <c r="CN461" s="354"/>
      <c r="CO461" s="354"/>
      <c r="CP461" s="354"/>
      <c r="CQ461" s="354"/>
      <c r="CR461" s="354"/>
    </row>
    <row r="462" spans="1:96" s="348" customFormat="1" ht="15.75" customHeight="1" x14ac:dyDescent="0.25">
      <c r="A462" s="343"/>
      <c r="B462" s="343"/>
      <c r="C462" s="343"/>
      <c r="D462" s="344"/>
      <c r="E462" s="344"/>
      <c r="F462" s="345"/>
      <c r="G462" s="346"/>
      <c r="H462" s="359"/>
      <c r="I462" s="360"/>
      <c r="J462" s="361"/>
      <c r="K462" s="347"/>
      <c r="L462" s="362"/>
      <c r="M462" s="363"/>
      <c r="O462" s="350"/>
      <c r="P462" s="350"/>
      <c r="Q462" s="350"/>
      <c r="S462" s="350"/>
      <c r="T462" s="350"/>
      <c r="V462" s="350"/>
      <c r="W462" s="350"/>
      <c r="AB462" s="370"/>
      <c r="AF462" s="350"/>
      <c r="AG462" s="350"/>
      <c r="AH462" s="354"/>
      <c r="AI462" s="354"/>
      <c r="AJ462" s="354"/>
      <c r="AK462" s="354"/>
      <c r="AL462" s="354"/>
      <c r="AM462" s="354"/>
      <c r="AN462" s="354"/>
      <c r="AO462" s="354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4"/>
      <c r="BH462" s="354"/>
      <c r="BI462" s="354"/>
      <c r="BJ462" s="354"/>
      <c r="BK462" s="354"/>
      <c r="BL462" s="354"/>
      <c r="BM462" s="354"/>
      <c r="BN462" s="354"/>
      <c r="BO462" s="354"/>
      <c r="BP462" s="354"/>
      <c r="BQ462" s="354"/>
      <c r="BR462" s="354"/>
      <c r="BS462" s="354"/>
      <c r="BT462" s="354"/>
      <c r="BU462" s="354"/>
      <c r="BV462" s="354"/>
      <c r="BW462" s="354"/>
      <c r="BX462" s="354"/>
      <c r="BY462" s="354"/>
      <c r="BZ462" s="354"/>
      <c r="CA462" s="354"/>
      <c r="CB462" s="354"/>
      <c r="CC462" s="354"/>
      <c r="CD462" s="354"/>
      <c r="CE462" s="354"/>
      <c r="CF462" s="354"/>
      <c r="CG462" s="354"/>
      <c r="CH462" s="354"/>
      <c r="CI462" s="354"/>
      <c r="CJ462" s="354"/>
      <c r="CK462" s="354"/>
      <c r="CL462" s="354"/>
      <c r="CM462" s="354"/>
      <c r="CN462" s="354"/>
      <c r="CO462" s="354"/>
      <c r="CP462" s="354"/>
      <c r="CQ462" s="354"/>
      <c r="CR462" s="354"/>
    </row>
    <row r="463" spans="1:96" s="348" customFormat="1" ht="15.75" customHeight="1" x14ac:dyDescent="0.25">
      <c r="A463" s="343"/>
      <c r="B463" s="343"/>
      <c r="C463" s="343"/>
      <c r="D463" s="344"/>
      <c r="E463" s="344"/>
      <c r="F463" s="345"/>
      <c r="G463" s="346"/>
      <c r="H463" s="359"/>
      <c r="I463" s="360"/>
      <c r="J463" s="361"/>
      <c r="K463" s="347"/>
      <c r="L463" s="362"/>
      <c r="M463" s="363"/>
      <c r="O463" s="350"/>
      <c r="P463" s="350"/>
      <c r="Q463" s="350"/>
      <c r="S463" s="350"/>
      <c r="T463" s="350"/>
      <c r="V463" s="350"/>
      <c r="W463" s="350"/>
      <c r="AB463" s="370"/>
      <c r="AF463" s="350"/>
      <c r="AG463" s="350"/>
      <c r="AH463" s="354"/>
      <c r="AI463" s="354"/>
      <c r="AJ463" s="354"/>
      <c r="AK463" s="354"/>
      <c r="AL463" s="354"/>
      <c r="AM463" s="354"/>
      <c r="AN463" s="354"/>
      <c r="AO463" s="354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4"/>
      <c r="BH463" s="354"/>
      <c r="BI463" s="354"/>
      <c r="BJ463" s="354"/>
      <c r="BK463" s="354"/>
      <c r="BL463" s="354"/>
      <c r="BM463" s="354"/>
      <c r="BN463" s="354"/>
      <c r="BO463" s="354"/>
      <c r="BP463" s="354"/>
      <c r="BQ463" s="354"/>
      <c r="BR463" s="354"/>
      <c r="BS463" s="354"/>
      <c r="BT463" s="354"/>
      <c r="BU463" s="354"/>
      <c r="BV463" s="354"/>
      <c r="BW463" s="354"/>
      <c r="BX463" s="354"/>
      <c r="BY463" s="354"/>
      <c r="BZ463" s="354"/>
      <c r="CA463" s="354"/>
      <c r="CB463" s="354"/>
      <c r="CC463" s="354"/>
      <c r="CD463" s="354"/>
      <c r="CE463" s="354"/>
      <c r="CF463" s="354"/>
      <c r="CG463" s="354"/>
      <c r="CH463" s="354"/>
      <c r="CI463" s="354"/>
      <c r="CJ463" s="354"/>
      <c r="CK463" s="354"/>
      <c r="CL463" s="354"/>
      <c r="CM463" s="354"/>
      <c r="CN463" s="354"/>
      <c r="CO463" s="354"/>
      <c r="CP463" s="354"/>
      <c r="CQ463" s="354"/>
      <c r="CR463" s="354"/>
    </row>
    <row r="464" spans="1:96" s="348" customFormat="1" ht="15.75" customHeight="1" x14ac:dyDescent="0.25">
      <c r="A464" s="343"/>
      <c r="B464" s="343"/>
      <c r="C464" s="343"/>
      <c r="D464" s="344"/>
      <c r="E464" s="344"/>
      <c r="F464" s="345"/>
      <c r="G464" s="346"/>
      <c r="H464" s="359"/>
      <c r="I464" s="360"/>
      <c r="J464" s="361"/>
      <c r="K464" s="347"/>
      <c r="L464" s="362"/>
      <c r="M464" s="363"/>
      <c r="O464" s="350"/>
      <c r="P464" s="350"/>
      <c r="Q464" s="350"/>
      <c r="S464" s="350"/>
      <c r="T464" s="350"/>
      <c r="V464" s="350"/>
      <c r="W464" s="350"/>
      <c r="AB464" s="370"/>
      <c r="AF464" s="350"/>
      <c r="AG464" s="350"/>
      <c r="AH464" s="354"/>
      <c r="AI464" s="354"/>
      <c r="AJ464" s="354"/>
      <c r="AK464" s="354"/>
      <c r="AL464" s="354"/>
      <c r="AM464" s="354"/>
      <c r="AN464" s="354"/>
      <c r="AO464" s="354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4"/>
      <c r="BH464" s="354"/>
      <c r="BI464" s="354"/>
      <c r="BJ464" s="354"/>
      <c r="BK464" s="354"/>
      <c r="BL464" s="354"/>
      <c r="BM464" s="354"/>
      <c r="BN464" s="354"/>
      <c r="BO464" s="354"/>
      <c r="BP464" s="354"/>
      <c r="BQ464" s="354"/>
      <c r="BR464" s="354"/>
      <c r="BS464" s="354"/>
      <c r="BT464" s="354"/>
      <c r="BU464" s="354"/>
      <c r="BV464" s="354"/>
      <c r="BW464" s="354"/>
      <c r="BX464" s="354"/>
      <c r="BY464" s="354"/>
      <c r="BZ464" s="354"/>
      <c r="CA464" s="354"/>
      <c r="CB464" s="354"/>
      <c r="CC464" s="354"/>
      <c r="CD464" s="354"/>
      <c r="CE464" s="354"/>
      <c r="CF464" s="354"/>
      <c r="CG464" s="354"/>
      <c r="CH464" s="354"/>
      <c r="CI464" s="354"/>
      <c r="CJ464" s="354"/>
      <c r="CK464" s="354"/>
      <c r="CL464" s="354"/>
      <c r="CM464" s="354"/>
      <c r="CN464" s="354"/>
      <c r="CO464" s="354"/>
      <c r="CP464" s="354"/>
      <c r="CQ464" s="354"/>
      <c r="CR464" s="354"/>
    </row>
    <row r="465" spans="1:96" s="348" customFormat="1" ht="15.75" customHeight="1" x14ac:dyDescent="0.25">
      <c r="A465" s="343"/>
      <c r="B465" s="343"/>
      <c r="C465" s="343"/>
      <c r="D465" s="344"/>
      <c r="E465" s="344"/>
      <c r="F465" s="345"/>
      <c r="G465" s="346"/>
      <c r="H465" s="359"/>
      <c r="I465" s="360"/>
      <c r="J465" s="361"/>
      <c r="K465" s="347"/>
      <c r="L465" s="362"/>
      <c r="M465" s="363"/>
      <c r="O465" s="350"/>
      <c r="P465" s="350"/>
      <c r="Q465" s="350"/>
      <c r="S465" s="350"/>
      <c r="T465" s="350"/>
      <c r="V465" s="350"/>
      <c r="W465" s="350"/>
      <c r="AB465" s="370"/>
      <c r="AF465" s="350"/>
      <c r="AG465" s="350"/>
      <c r="AH465" s="354"/>
      <c r="AI465" s="354"/>
      <c r="AJ465" s="354"/>
      <c r="AK465" s="354"/>
      <c r="AL465" s="354"/>
      <c r="AM465" s="354"/>
      <c r="AN465" s="354"/>
      <c r="AO465" s="354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4"/>
      <c r="BH465" s="354"/>
      <c r="BI465" s="354"/>
      <c r="BJ465" s="354"/>
      <c r="BK465" s="354"/>
      <c r="BL465" s="354"/>
      <c r="BM465" s="354"/>
      <c r="BN465" s="354"/>
      <c r="BO465" s="354"/>
      <c r="BP465" s="354"/>
      <c r="BQ465" s="354"/>
      <c r="BR465" s="354"/>
      <c r="BS465" s="354"/>
      <c r="BT465" s="354"/>
      <c r="BU465" s="354"/>
      <c r="BV465" s="354"/>
      <c r="BW465" s="354"/>
      <c r="BX465" s="354"/>
      <c r="BY465" s="354"/>
      <c r="BZ465" s="354"/>
      <c r="CA465" s="354"/>
      <c r="CB465" s="354"/>
      <c r="CC465" s="354"/>
      <c r="CD465" s="354"/>
      <c r="CE465" s="354"/>
      <c r="CF465" s="354"/>
      <c r="CG465" s="354"/>
      <c r="CH465" s="354"/>
      <c r="CI465" s="354"/>
      <c r="CJ465" s="354"/>
      <c r="CK465" s="354"/>
      <c r="CL465" s="354"/>
      <c r="CM465" s="354"/>
      <c r="CN465" s="354"/>
      <c r="CO465" s="354"/>
      <c r="CP465" s="354"/>
      <c r="CQ465" s="354"/>
      <c r="CR465" s="354"/>
    </row>
    <row r="466" spans="1:96" s="348" customFormat="1" ht="15.75" customHeight="1" x14ac:dyDescent="0.25">
      <c r="A466" s="343"/>
      <c r="B466" s="343"/>
      <c r="C466" s="343"/>
      <c r="D466" s="344"/>
      <c r="E466" s="344"/>
      <c r="F466" s="345"/>
      <c r="G466" s="346"/>
      <c r="H466" s="359"/>
      <c r="I466" s="360"/>
      <c r="J466" s="361"/>
      <c r="K466" s="347"/>
      <c r="L466" s="362"/>
      <c r="M466" s="363"/>
      <c r="O466" s="350"/>
      <c r="P466" s="350"/>
      <c r="Q466" s="350"/>
      <c r="S466" s="350"/>
      <c r="T466" s="350"/>
      <c r="V466" s="350"/>
      <c r="W466" s="350"/>
      <c r="AB466" s="370"/>
      <c r="AF466" s="350"/>
      <c r="AG466" s="350"/>
      <c r="AH466" s="354"/>
      <c r="AI466" s="354"/>
      <c r="AJ466" s="354"/>
      <c r="AK466" s="354"/>
      <c r="AL466" s="354"/>
      <c r="AM466" s="354"/>
      <c r="AN466" s="354"/>
      <c r="AO466" s="354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/>
      <c r="BF466" s="354"/>
      <c r="BG466" s="354"/>
      <c r="BH466" s="354"/>
      <c r="BI466" s="354"/>
      <c r="BJ466" s="354"/>
      <c r="BK466" s="354"/>
      <c r="BL466" s="354"/>
      <c r="BM466" s="354"/>
      <c r="BN466" s="354"/>
      <c r="BO466" s="354"/>
      <c r="BP466" s="354"/>
      <c r="BQ466" s="354"/>
      <c r="BR466" s="354"/>
      <c r="BS466" s="354"/>
      <c r="BT466" s="354"/>
      <c r="BU466" s="354"/>
      <c r="BV466" s="354"/>
      <c r="BW466" s="354"/>
      <c r="BX466" s="354"/>
      <c r="BY466" s="354"/>
      <c r="BZ466" s="354"/>
      <c r="CA466" s="354"/>
      <c r="CB466" s="354"/>
      <c r="CC466" s="354"/>
      <c r="CD466" s="354"/>
      <c r="CE466" s="354"/>
      <c r="CF466" s="354"/>
      <c r="CG466" s="354"/>
      <c r="CH466" s="354"/>
      <c r="CI466" s="354"/>
      <c r="CJ466" s="354"/>
      <c r="CK466" s="354"/>
      <c r="CL466" s="354"/>
      <c r="CM466" s="354"/>
      <c r="CN466" s="354"/>
      <c r="CO466" s="354"/>
      <c r="CP466" s="354"/>
      <c r="CQ466" s="354"/>
      <c r="CR466" s="354"/>
    </row>
    <row r="467" spans="1:96" s="348" customFormat="1" ht="15.75" customHeight="1" x14ac:dyDescent="0.25">
      <c r="A467" s="343"/>
      <c r="B467" s="343"/>
      <c r="C467" s="343"/>
      <c r="D467" s="344"/>
      <c r="E467" s="344"/>
      <c r="F467" s="345"/>
      <c r="G467" s="346"/>
      <c r="H467" s="359"/>
      <c r="I467" s="360"/>
      <c r="J467" s="361"/>
      <c r="K467" s="347"/>
      <c r="L467" s="362"/>
      <c r="M467" s="363"/>
      <c r="O467" s="350"/>
      <c r="P467" s="350"/>
      <c r="Q467" s="350"/>
      <c r="S467" s="350"/>
      <c r="T467" s="350"/>
      <c r="V467" s="350"/>
      <c r="W467" s="350"/>
      <c r="AB467" s="370"/>
      <c r="AF467" s="350"/>
      <c r="AG467" s="350"/>
      <c r="AH467" s="354"/>
      <c r="AI467" s="354"/>
      <c r="AJ467" s="354"/>
      <c r="AK467" s="354"/>
      <c r="AL467" s="354"/>
      <c r="AM467" s="354"/>
      <c r="AN467" s="354"/>
      <c r="AO467" s="354"/>
      <c r="AP467" s="354"/>
      <c r="AQ467" s="354"/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4"/>
      <c r="BH467" s="354"/>
      <c r="BI467" s="354"/>
      <c r="BJ467" s="354"/>
      <c r="BK467" s="354"/>
      <c r="BL467" s="354"/>
      <c r="BM467" s="354"/>
      <c r="BN467" s="354"/>
      <c r="BO467" s="354"/>
      <c r="BP467" s="354"/>
      <c r="BQ467" s="354"/>
      <c r="BR467" s="354"/>
      <c r="BS467" s="354"/>
      <c r="BT467" s="354"/>
      <c r="BU467" s="354"/>
      <c r="BV467" s="354"/>
      <c r="BW467" s="354"/>
      <c r="BX467" s="354"/>
      <c r="BY467" s="354"/>
      <c r="BZ467" s="354"/>
      <c r="CA467" s="354"/>
      <c r="CB467" s="354"/>
      <c r="CC467" s="354"/>
      <c r="CD467" s="354"/>
      <c r="CE467" s="354"/>
      <c r="CF467" s="354"/>
      <c r="CG467" s="354"/>
      <c r="CH467" s="354"/>
      <c r="CI467" s="354"/>
      <c r="CJ467" s="354"/>
      <c r="CK467" s="354"/>
      <c r="CL467" s="354"/>
      <c r="CM467" s="354"/>
      <c r="CN467" s="354"/>
      <c r="CO467" s="354"/>
      <c r="CP467" s="354"/>
      <c r="CQ467" s="354"/>
      <c r="CR467" s="354"/>
    </row>
    <row r="468" spans="1:96" s="348" customFormat="1" ht="15.75" customHeight="1" x14ac:dyDescent="0.25">
      <c r="A468" s="343"/>
      <c r="B468" s="343"/>
      <c r="C468" s="343"/>
      <c r="D468" s="344"/>
      <c r="E468" s="344"/>
      <c r="F468" s="345"/>
      <c r="G468" s="346"/>
      <c r="H468" s="359"/>
      <c r="I468" s="360"/>
      <c r="J468" s="361"/>
      <c r="K468" s="347"/>
      <c r="L468" s="362"/>
      <c r="M468" s="363"/>
      <c r="O468" s="350"/>
      <c r="P468" s="350"/>
      <c r="Q468" s="350"/>
      <c r="S468" s="350"/>
      <c r="T468" s="350"/>
      <c r="V468" s="350"/>
      <c r="W468" s="350"/>
      <c r="AB468" s="370"/>
      <c r="AF468" s="350"/>
      <c r="AG468" s="350"/>
      <c r="AH468" s="354"/>
      <c r="AI468" s="354"/>
      <c r="AJ468" s="354"/>
      <c r="AK468" s="354"/>
      <c r="AL468" s="354"/>
      <c r="AM468" s="354"/>
      <c r="AN468" s="354"/>
      <c r="AO468" s="354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4"/>
      <c r="BH468" s="354"/>
      <c r="BI468" s="354"/>
      <c r="BJ468" s="354"/>
      <c r="BK468" s="354"/>
      <c r="BL468" s="354"/>
      <c r="BM468" s="354"/>
      <c r="BN468" s="354"/>
      <c r="BO468" s="354"/>
      <c r="BP468" s="354"/>
      <c r="BQ468" s="354"/>
      <c r="BR468" s="354"/>
      <c r="BS468" s="354"/>
      <c r="BT468" s="354"/>
      <c r="BU468" s="354"/>
      <c r="BV468" s="354"/>
      <c r="BW468" s="354"/>
      <c r="BX468" s="354"/>
      <c r="BY468" s="354"/>
      <c r="BZ468" s="354"/>
      <c r="CA468" s="354"/>
      <c r="CB468" s="354"/>
      <c r="CC468" s="354"/>
      <c r="CD468" s="354"/>
      <c r="CE468" s="354"/>
      <c r="CF468" s="354"/>
      <c r="CG468" s="354"/>
      <c r="CH468" s="354"/>
      <c r="CI468" s="354"/>
      <c r="CJ468" s="354"/>
      <c r="CK468" s="354"/>
      <c r="CL468" s="354"/>
      <c r="CM468" s="354"/>
      <c r="CN468" s="354"/>
      <c r="CO468" s="354"/>
      <c r="CP468" s="354"/>
      <c r="CQ468" s="354"/>
      <c r="CR468" s="354"/>
    </row>
    <row r="469" spans="1:96" s="348" customFormat="1" ht="15.75" customHeight="1" x14ac:dyDescent="0.25">
      <c r="A469" s="343"/>
      <c r="B469" s="343"/>
      <c r="C469" s="343"/>
      <c r="D469" s="344"/>
      <c r="E469" s="344"/>
      <c r="F469" s="345"/>
      <c r="G469" s="346"/>
      <c r="H469" s="359"/>
      <c r="I469" s="360"/>
      <c r="J469" s="361"/>
      <c r="K469" s="347"/>
      <c r="L469" s="362"/>
      <c r="M469" s="363"/>
      <c r="O469" s="350"/>
      <c r="P469" s="350"/>
      <c r="Q469" s="350"/>
      <c r="S469" s="350"/>
      <c r="T469" s="350"/>
      <c r="V469" s="350"/>
      <c r="W469" s="350"/>
      <c r="AB469" s="370"/>
      <c r="AF469" s="350"/>
      <c r="AG469" s="350"/>
      <c r="AH469" s="354"/>
      <c r="AI469" s="354"/>
      <c r="AJ469" s="354"/>
      <c r="AK469" s="354"/>
      <c r="AL469" s="354"/>
      <c r="AM469" s="354"/>
      <c r="AN469" s="354"/>
      <c r="AO469" s="354"/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4"/>
      <c r="BH469" s="354"/>
      <c r="BI469" s="354"/>
      <c r="BJ469" s="354"/>
      <c r="BK469" s="354"/>
      <c r="BL469" s="354"/>
      <c r="BM469" s="354"/>
      <c r="BN469" s="354"/>
      <c r="BO469" s="354"/>
      <c r="BP469" s="354"/>
      <c r="BQ469" s="354"/>
      <c r="BR469" s="354"/>
      <c r="BS469" s="354"/>
      <c r="BT469" s="354"/>
      <c r="BU469" s="354"/>
      <c r="BV469" s="354"/>
      <c r="BW469" s="354"/>
      <c r="BX469" s="354"/>
      <c r="BY469" s="354"/>
      <c r="BZ469" s="354"/>
      <c r="CA469" s="354"/>
      <c r="CB469" s="354"/>
      <c r="CC469" s="354"/>
      <c r="CD469" s="354"/>
      <c r="CE469" s="354"/>
      <c r="CF469" s="354"/>
      <c r="CG469" s="354"/>
      <c r="CH469" s="354"/>
      <c r="CI469" s="354"/>
      <c r="CJ469" s="354"/>
      <c r="CK469" s="354"/>
      <c r="CL469" s="354"/>
      <c r="CM469" s="354"/>
      <c r="CN469" s="354"/>
      <c r="CO469" s="354"/>
      <c r="CP469" s="354"/>
      <c r="CQ469" s="354"/>
      <c r="CR469" s="354"/>
    </row>
    <row r="470" spans="1:96" s="348" customFormat="1" ht="15.75" customHeight="1" x14ac:dyDescent="0.25">
      <c r="A470" s="343"/>
      <c r="B470" s="343"/>
      <c r="C470" s="343"/>
      <c r="D470" s="344"/>
      <c r="E470" s="344"/>
      <c r="F470" s="345"/>
      <c r="G470" s="346"/>
      <c r="H470" s="359"/>
      <c r="I470" s="360"/>
      <c r="J470" s="361"/>
      <c r="K470" s="347"/>
      <c r="L470" s="362"/>
      <c r="M470" s="363"/>
      <c r="O470" s="350"/>
      <c r="P470" s="350"/>
      <c r="Q470" s="350"/>
      <c r="S470" s="350"/>
      <c r="T470" s="350"/>
      <c r="V470" s="350"/>
      <c r="W470" s="350"/>
      <c r="AB470" s="370"/>
      <c r="AF470" s="350"/>
      <c r="AG470" s="350"/>
      <c r="AH470" s="354"/>
      <c r="AI470" s="354"/>
      <c r="AJ470" s="354"/>
      <c r="AK470" s="354"/>
      <c r="AL470" s="354"/>
      <c r="AM470" s="354"/>
      <c r="AN470" s="354"/>
      <c r="AO470" s="354"/>
      <c r="AP470" s="354"/>
      <c r="AQ470" s="354"/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4"/>
      <c r="BH470" s="354"/>
      <c r="BI470" s="354"/>
      <c r="BJ470" s="354"/>
      <c r="BK470" s="354"/>
      <c r="BL470" s="354"/>
      <c r="BM470" s="354"/>
      <c r="BN470" s="354"/>
      <c r="BO470" s="354"/>
      <c r="BP470" s="354"/>
      <c r="BQ470" s="354"/>
      <c r="BR470" s="354"/>
      <c r="BS470" s="354"/>
      <c r="BT470" s="354"/>
      <c r="BU470" s="354"/>
      <c r="BV470" s="354"/>
      <c r="BW470" s="354"/>
      <c r="BX470" s="354"/>
      <c r="BY470" s="354"/>
      <c r="BZ470" s="354"/>
      <c r="CA470" s="354"/>
      <c r="CB470" s="354"/>
      <c r="CC470" s="354"/>
      <c r="CD470" s="354"/>
      <c r="CE470" s="354"/>
      <c r="CF470" s="354"/>
      <c r="CG470" s="354"/>
      <c r="CH470" s="354"/>
      <c r="CI470" s="354"/>
      <c r="CJ470" s="354"/>
      <c r="CK470" s="354"/>
      <c r="CL470" s="354"/>
      <c r="CM470" s="354"/>
      <c r="CN470" s="354"/>
      <c r="CO470" s="354"/>
      <c r="CP470" s="354"/>
      <c r="CQ470" s="354"/>
      <c r="CR470" s="354"/>
    </row>
    <row r="471" spans="1:96" s="348" customFormat="1" ht="15.75" customHeight="1" x14ac:dyDescent="0.25">
      <c r="A471" s="343"/>
      <c r="B471" s="343"/>
      <c r="C471" s="343"/>
      <c r="D471" s="344"/>
      <c r="E471" s="344"/>
      <c r="F471" s="345"/>
      <c r="G471" s="346"/>
      <c r="H471" s="359"/>
      <c r="I471" s="360"/>
      <c r="J471" s="361"/>
      <c r="K471" s="347"/>
      <c r="L471" s="362"/>
      <c r="M471" s="363"/>
      <c r="O471" s="350"/>
      <c r="P471" s="350"/>
      <c r="Q471" s="350"/>
      <c r="S471" s="350"/>
      <c r="T471" s="350"/>
      <c r="V471" s="350"/>
      <c r="W471" s="350"/>
      <c r="AB471" s="370"/>
      <c r="AF471" s="350"/>
      <c r="AG471" s="350"/>
      <c r="AH471" s="354"/>
      <c r="AI471" s="354"/>
      <c r="AJ471" s="354"/>
      <c r="AK471" s="354"/>
      <c r="AL471" s="354"/>
      <c r="AM471" s="354"/>
      <c r="AN471" s="354"/>
      <c r="AO471" s="354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4"/>
      <c r="BH471" s="354"/>
      <c r="BI471" s="354"/>
      <c r="BJ471" s="354"/>
      <c r="BK471" s="354"/>
      <c r="BL471" s="354"/>
      <c r="BM471" s="354"/>
      <c r="BN471" s="354"/>
      <c r="BO471" s="354"/>
      <c r="BP471" s="354"/>
      <c r="BQ471" s="354"/>
      <c r="BR471" s="354"/>
      <c r="BS471" s="354"/>
      <c r="BT471" s="354"/>
      <c r="BU471" s="354"/>
      <c r="BV471" s="354"/>
      <c r="BW471" s="354"/>
      <c r="BX471" s="354"/>
      <c r="BY471" s="354"/>
      <c r="BZ471" s="354"/>
      <c r="CA471" s="354"/>
      <c r="CB471" s="354"/>
      <c r="CC471" s="354"/>
      <c r="CD471" s="354"/>
      <c r="CE471" s="354"/>
      <c r="CF471" s="354"/>
      <c r="CG471" s="354"/>
      <c r="CH471" s="354"/>
      <c r="CI471" s="354"/>
      <c r="CJ471" s="354"/>
      <c r="CK471" s="354"/>
      <c r="CL471" s="354"/>
      <c r="CM471" s="354"/>
      <c r="CN471" s="354"/>
      <c r="CO471" s="354"/>
      <c r="CP471" s="354"/>
      <c r="CQ471" s="354"/>
      <c r="CR471" s="354"/>
    </row>
    <row r="472" spans="1:96" s="348" customFormat="1" ht="15.75" customHeight="1" x14ac:dyDescent="0.25">
      <c r="A472" s="343"/>
      <c r="B472" s="343"/>
      <c r="C472" s="343"/>
      <c r="D472" s="344"/>
      <c r="E472" s="344"/>
      <c r="F472" s="345"/>
      <c r="G472" s="346"/>
      <c r="H472" s="359"/>
      <c r="I472" s="360"/>
      <c r="J472" s="361"/>
      <c r="K472" s="347"/>
      <c r="L472" s="362"/>
      <c r="M472" s="363"/>
      <c r="O472" s="350"/>
      <c r="P472" s="350"/>
      <c r="Q472" s="350"/>
      <c r="S472" s="350"/>
      <c r="T472" s="350"/>
      <c r="V472" s="350"/>
      <c r="W472" s="350"/>
      <c r="AB472" s="370"/>
      <c r="AF472" s="350"/>
      <c r="AG472" s="350"/>
      <c r="AH472" s="354"/>
      <c r="AI472" s="354"/>
      <c r="AJ472" s="354"/>
      <c r="AK472" s="354"/>
      <c r="AL472" s="354"/>
      <c r="AM472" s="354"/>
      <c r="AN472" s="354"/>
      <c r="AO472" s="354"/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4"/>
      <c r="BH472" s="354"/>
      <c r="BI472" s="354"/>
      <c r="BJ472" s="354"/>
      <c r="BK472" s="354"/>
      <c r="BL472" s="354"/>
      <c r="BM472" s="354"/>
      <c r="BN472" s="354"/>
      <c r="BO472" s="354"/>
      <c r="BP472" s="354"/>
      <c r="BQ472" s="354"/>
      <c r="BR472" s="354"/>
      <c r="BS472" s="354"/>
      <c r="BT472" s="354"/>
      <c r="BU472" s="354"/>
      <c r="BV472" s="354"/>
      <c r="BW472" s="354"/>
      <c r="BX472" s="354"/>
      <c r="BY472" s="354"/>
      <c r="BZ472" s="354"/>
      <c r="CA472" s="354"/>
      <c r="CB472" s="354"/>
      <c r="CC472" s="354"/>
      <c r="CD472" s="354"/>
      <c r="CE472" s="354"/>
      <c r="CF472" s="354"/>
      <c r="CG472" s="354"/>
      <c r="CH472" s="354"/>
      <c r="CI472" s="354"/>
      <c r="CJ472" s="354"/>
      <c r="CK472" s="354"/>
      <c r="CL472" s="354"/>
      <c r="CM472" s="354"/>
      <c r="CN472" s="354"/>
      <c r="CO472" s="354"/>
      <c r="CP472" s="354"/>
      <c r="CQ472" s="354"/>
      <c r="CR472" s="354"/>
    </row>
    <row r="473" spans="1:96" s="348" customFormat="1" ht="15.75" customHeight="1" x14ac:dyDescent="0.25">
      <c r="A473" s="343"/>
      <c r="B473" s="343"/>
      <c r="C473" s="343"/>
      <c r="D473" s="344"/>
      <c r="E473" s="344"/>
      <c r="F473" s="345"/>
      <c r="G473" s="346"/>
      <c r="H473" s="359"/>
      <c r="I473" s="360"/>
      <c r="J473" s="361"/>
      <c r="K473" s="347"/>
      <c r="L473" s="362"/>
      <c r="M473" s="363"/>
      <c r="O473" s="350"/>
      <c r="P473" s="350"/>
      <c r="Q473" s="350"/>
      <c r="S473" s="350"/>
      <c r="T473" s="350"/>
      <c r="V473" s="350"/>
      <c r="W473" s="350"/>
      <c r="AB473" s="370"/>
      <c r="AF473" s="350"/>
      <c r="AG473" s="350"/>
      <c r="AH473" s="354"/>
      <c r="AI473" s="354"/>
      <c r="AJ473" s="354"/>
      <c r="AK473" s="354"/>
      <c r="AL473" s="354"/>
      <c r="AM473" s="354"/>
      <c r="AN473" s="354"/>
      <c r="AO473" s="354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4"/>
      <c r="BH473" s="354"/>
      <c r="BI473" s="354"/>
      <c r="BJ473" s="354"/>
      <c r="BK473" s="354"/>
      <c r="BL473" s="354"/>
      <c r="BM473" s="354"/>
      <c r="BN473" s="354"/>
      <c r="BO473" s="354"/>
      <c r="BP473" s="354"/>
      <c r="BQ473" s="354"/>
      <c r="BR473" s="354"/>
      <c r="BS473" s="354"/>
      <c r="BT473" s="354"/>
      <c r="BU473" s="354"/>
      <c r="BV473" s="354"/>
      <c r="BW473" s="354"/>
      <c r="BX473" s="354"/>
      <c r="BY473" s="354"/>
      <c r="BZ473" s="354"/>
      <c r="CA473" s="354"/>
      <c r="CB473" s="354"/>
      <c r="CC473" s="354"/>
      <c r="CD473" s="354"/>
      <c r="CE473" s="354"/>
      <c r="CF473" s="354"/>
      <c r="CG473" s="354"/>
      <c r="CH473" s="354"/>
      <c r="CI473" s="354"/>
      <c r="CJ473" s="354"/>
      <c r="CK473" s="354"/>
      <c r="CL473" s="354"/>
      <c r="CM473" s="354"/>
      <c r="CN473" s="354"/>
      <c r="CO473" s="354"/>
      <c r="CP473" s="354"/>
      <c r="CQ473" s="354"/>
      <c r="CR473" s="354"/>
    </row>
    <row r="474" spans="1:96" s="348" customFormat="1" ht="15.75" customHeight="1" x14ac:dyDescent="0.25">
      <c r="A474" s="343"/>
      <c r="B474" s="343"/>
      <c r="C474" s="343"/>
      <c r="D474" s="344"/>
      <c r="E474" s="344"/>
      <c r="F474" s="345"/>
      <c r="G474" s="346"/>
      <c r="H474" s="359"/>
      <c r="I474" s="360"/>
      <c r="J474" s="361"/>
      <c r="K474" s="347"/>
      <c r="L474" s="362"/>
      <c r="M474" s="363"/>
      <c r="O474" s="350"/>
      <c r="P474" s="350"/>
      <c r="Q474" s="350"/>
      <c r="S474" s="350"/>
      <c r="T474" s="350"/>
      <c r="V474" s="350"/>
      <c r="W474" s="350"/>
      <c r="AB474" s="370"/>
      <c r="AF474" s="350"/>
      <c r="AG474" s="350"/>
      <c r="AH474" s="354"/>
      <c r="AI474" s="354"/>
      <c r="AJ474" s="354"/>
      <c r="AK474" s="354"/>
      <c r="AL474" s="354"/>
      <c r="AM474" s="354"/>
      <c r="AN474" s="354"/>
      <c r="AO474" s="354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4"/>
      <c r="BH474" s="354"/>
      <c r="BI474" s="354"/>
      <c r="BJ474" s="354"/>
      <c r="BK474" s="354"/>
      <c r="BL474" s="354"/>
      <c r="BM474" s="354"/>
      <c r="BN474" s="354"/>
      <c r="BO474" s="354"/>
      <c r="BP474" s="354"/>
      <c r="BQ474" s="354"/>
      <c r="BR474" s="354"/>
      <c r="BS474" s="354"/>
      <c r="BT474" s="354"/>
      <c r="BU474" s="354"/>
      <c r="BV474" s="354"/>
      <c r="BW474" s="354"/>
      <c r="BX474" s="354"/>
      <c r="BY474" s="354"/>
      <c r="BZ474" s="354"/>
      <c r="CA474" s="354"/>
      <c r="CB474" s="354"/>
      <c r="CC474" s="354"/>
      <c r="CD474" s="354"/>
      <c r="CE474" s="354"/>
      <c r="CF474" s="354"/>
      <c r="CG474" s="354"/>
      <c r="CH474" s="354"/>
      <c r="CI474" s="354"/>
      <c r="CJ474" s="354"/>
      <c r="CK474" s="354"/>
      <c r="CL474" s="354"/>
      <c r="CM474" s="354"/>
      <c r="CN474" s="354"/>
      <c r="CO474" s="354"/>
      <c r="CP474" s="354"/>
      <c r="CQ474" s="354"/>
      <c r="CR474" s="354"/>
    </row>
    <row r="475" spans="1:96" s="348" customFormat="1" ht="15.75" customHeight="1" x14ac:dyDescent="0.25">
      <c r="A475" s="343"/>
      <c r="B475" s="343"/>
      <c r="C475" s="343"/>
      <c r="D475" s="344"/>
      <c r="E475" s="344"/>
      <c r="F475" s="345"/>
      <c r="G475" s="346"/>
      <c r="H475" s="359"/>
      <c r="I475" s="360"/>
      <c r="J475" s="361"/>
      <c r="K475" s="347"/>
      <c r="L475" s="362"/>
      <c r="M475" s="363"/>
      <c r="O475" s="350"/>
      <c r="P475" s="350"/>
      <c r="Q475" s="350"/>
      <c r="S475" s="350"/>
      <c r="T475" s="350"/>
      <c r="V475" s="350"/>
      <c r="W475" s="350"/>
      <c r="AB475" s="370"/>
      <c r="AF475" s="350"/>
      <c r="AG475" s="350"/>
      <c r="AH475" s="354"/>
      <c r="AI475" s="354"/>
      <c r="AJ475" s="354"/>
      <c r="AK475" s="354"/>
      <c r="AL475" s="354"/>
      <c r="AM475" s="354"/>
      <c r="AN475" s="354"/>
      <c r="AO475" s="354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4"/>
      <c r="BH475" s="354"/>
      <c r="BI475" s="354"/>
      <c r="BJ475" s="354"/>
      <c r="BK475" s="354"/>
      <c r="BL475" s="354"/>
      <c r="BM475" s="354"/>
      <c r="BN475" s="354"/>
      <c r="BO475" s="354"/>
      <c r="BP475" s="354"/>
      <c r="BQ475" s="354"/>
      <c r="BR475" s="354"/>
      <c r="BS475" s="354"/>
      <c r="BT475" s="354"/>
      <c r="BU475" s="354"/>
      <c r="BV475" s="354"/>
      <c r="BW475" s="354"/>
      <c r="BX475" s="354"/>
      <c r="BY475" s="354"/>
      <c r="BZ475" s="354"/>
      <c r="CA475" s="354"/>
      <c r="CB475" s="354"/>
      <c r="CC475" s="354"/>
      <c r="CD475" s="354"/>
      <c r="CE475" s="354"/>
      <c r="CF475" s="354"/>
      <c r="CG475" s="354"/>
      <c r="CH475" s="354"/>
      <c r="CI475" s="354"/>
      <c r="CJ475" s="354"/>
      <c r="CK475" s="354"/>
      <c r="CL475" s="354"/>
      <c r="CM475" s="354"/>
      <c r="CN475" s="354"/>
      <c r="CO475" s="354"/>
      <c r="CP475" s="354"/>
      <c r="CQ475" s="354"/>
      <c r="CR475" s="354"/>
    </row>
    <row r="476" spans="1:96" s="348" customFormat="1" ht="15.75" customHeight="1" x14ac:dyDescent="0.25">
      <c r="A476" s="343"/>
      <c r="B476" s="343"/>
      <c r="C476" s="343"/>
      <c r="D476" s="344"/>
      <c r="E476" s="344"/>
      <c r="F476" s="345"/>
      <c r="G476" s="346"/>
      <c r="H476" s="359"/>
      <c r="I476" s="360"/>
      <c r="J476" s="361"/>
      <c r="K476" s="347"/>
      <c r="L476" s="362"/>
      <c r="M476" s="363"/>
      <c r="O476" s="350"/>
      <c r="P476" s="350"/>
      <c r="Q476" s="350"/>
      <c r="S476" s="350"/>
      <c r="T476" s="350"/>
      <c r="V476" s="350"/>
      <c r="W476" s="350"/>
      <c r="AB476" s="370"/>
      <c r="AF476" s="350"/>
      <c r="AG476" s="350"/>
      <c r="AH476" s="354"/>
      <c r="AI476" s="354"/>
      <c r="AJ476" s="354"/>
      <c r="AK476" s="354"/>
      <c r="AL476" s="354"/>
      <c r="AM476" s="354"/>
      <c r="AN476" s="354"/>
      <c r="AO476" s="354"/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4"/>
      <c r="BH476" s="354"/>
      <c r="BI476" s="354"/>
      <c r="BJ476" s="354"/>
      <c r="BK476" s="354"/>
      <c r="BL476" s="354"/>
      <c r="BM476" s="354"/>
      <c r="BN476" s="354"/>
      <c r="BO476" s="354"/>
      <c r="BP476" s="354"/>
      <c r="BQ476" s="354"/>
      <c r="BR476" s="354"/>
      <c r="BS476" s="354"/>
      <c r="BT476" s="354"/>
      <c r="BU476" s="354"/>
      <c r="BV476" s="354"/>
      <c r="BW476" s="354"/>
      <c r="BX476" s="354"/>
      <c r="BY476" s="354"/>
      <c r="BZ476" s="354"/>
      <c r="CA476" s="354"/>
      <c r="CB476" s="354"/>
      <c r="CC476" s="354"/>
      <c r="CD476" s="354"/>
      <c r="CE476" s="354"/>
      <c r="CF476" s="354"/>
      <c r="CG476" s="354"/>
      <c r="CH476" s="354"/>
      <c r="CI476" s="354"/>
      <c r="CJ476" s="354"/>
      <c r="CK476" s="354"/>
      <c r="CL476" s="354"/>
      <c r="CM476" s="354"/>
      <c r="CN476" s="354"/>
      <c r="CO476" s="354"/>
      <c r="CP476" s="354"/>
      <c r="CQ476" s="354"/>
      <c r="CR476" s="354"/>
    </row>
    <row r="477" spans="1:96" s="348" customFormat="1" ht="15.75" customHeight="1" x14ac:dyDescent="0.25">
      <c r="A477" s="343"/>
      <c r="B477" s="343"/>
      <c r="C477" s="343"/>
      <c r="D477" s="344"/>
      <c r="E477" s="344"/>
      <c r="F477" s="345"/>
      <c r="G477" s="346"/>
      <c r="H477" s="359"/>
      <c r="I477" s="360"/>
      <c r="J477" s="361"/>
      <c r="K477" s="347"/>
      <c r="L477" s="362"/>
      <c r="M477" s="363"/>
      <c r="O477" s="350"/>
      <c r="P477" s="350"/>
      <c r="Q477" s="350"/>
      <c r="S477" s="350"/>
      <c r="T477" s="350"/>
      <c r="V477" s="350"/>
      <c r="W477" s="350"/>
      <c r="AB477" s="370"/>
      <c r="AF477" s="350"/>
      <c r="AG477" s="350"/>
      <c r="AH477" s="354"/>
      <c r="AI477" s="354"/>
      <c r="AJ477" s="354"/>
      <c r="AK477" s="354"/>
      <c r="AL477" s="354"/>
      <c r="AM477" s="354"/>
      <c r="AN477" s="354"/>
      <c r="AO477" s="354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4"/>
      <c r="BH477" s="354"/>
      <c r="BI477" s="354"/>
      <c r="BJ477" s="354"/>
      <c r="BK477" s="354"/>
      <c r="BL477" s="354"/>
      <c r="BM477" s="354"/>
      <c r="BN477" s="354"/>
      <c r="BO477" s="354"/>
      <c r="BP477" s="354"/>
      <c r="BQ477" s="354"/>
      <c r="BR477" s="354"/>
      <c r="BS477" s="354"/>
      <c r="BT477" s="354"/>
      <c r="BU477" s="354"/>
      <c r="BV477" s="354"/>
      <c r="BW477" s="354"/>
      <c r="BX477" s="354"/>
      <c r="BY477" s="354"/>
      <c r="BZ477" s="354"/>
      <c r="CA477" s="354"/>
      <c r="CB477" s="354"/>
      <c r="CC477" s="354"/>
      <c r="CD477" s="354"/>
      <c r="CE477" s="354"/>
      <c r="CF477" s="354"/>
      <c r="CG477" s="354"/>
      <c r="CH477" s="354"/>
      <c r="CI477" s="354"/>
      <c r="CJ477" s="354"/>
      <c r="CK477" s="354"/>
      <c r="CL477" s="354"/>
      <c r="CM477" s="354"/>
      <c r="CN477" s="354"/>
      <c r="CO477" s="354"/>
      <c r="CP477" s="354"/>
      <c r="CQ477" s="354"/>
      <c r="CR477" s="354"/>
    </row>
    <row r="478" spans="1:96" s="348" customFormat="1" ht="15.75" customHeight="1" x14ac:dyDescent="0.25">
      <c r="A478" s="343"/>
      <c r="B478" s="343"/>
      <c r="C478" s="343"/>
      <c r="D478" s="344"/>
      <c r="E478" s="344"/>
      <c r="F478" s="345"/>
      <c r="G478" s="346"/>
      <c r="H478" s="359"/>
      <c r="I478" s="360"/>
      <c r="J478" s="361"/>
      <c r="K478" s="347"/>
      <c r="L478" s="362"/>
      <c r="M478" s="363"/>
      <c r="O478" s="350"/>
      <c r="P478" s="350"/>
      <c r="Q478" s="350"/>
      <c r="S478" s="350"/>
      <c r="T478" s="350"/>
      <c r="V478" s="350"/>
      <c r="W478" s="350"/>
      <c r="AB478" s="370"/>
      <c r="AF478" s="350"/>
      <c r="AG478" s="350"/>
      <c r="AH478" s="354"/>
      <c r="AI478" s="354"/>
      <c r="AJ478" s="354"/>
      <c r="AK478" s="354"/>
      <c r="AL478" s="354"/>
      <c r="AM478" s="354"/>
      <c r="AN478" s="354"/>
      <c r="AO478" s="354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4"/>
      <c r="BH478" s="354"/>
      <c r="BI478" s="354"/>
      <c r="BJ478" s="354"/>
      <c r="BK478" s="354"/>
      <c r="BL478" s="354"/>
      <c r="BM478" s="354"/>
      <c r="BN478" s="354"/>
      <c r="BO478" s="354"/>
      <c r="BP478" s="354"/>
      <c r="BQ478" s="354"/>
      <c r="BR478" s="354"/>
      <c r="BS478" s="354"/>
      <c r="BT478" s="354"/>
      <c r="BU478" s="354"/>
      <c r="BV478" s="354"/>
      <c r="BW478" s="354"/>
      <c r="BX478" s="354"/>
      <c r="BY478" s="354"/>
      <c r="BZ478" s="354"/>
      <c r="CA478" s="354"/>
      <c r="CB478" s="354"/>
      <c r="CC478" s="354"/>
      <c r="CD478" s="354"/>
      <c r="CE478" s="354"/>
      <c r="CF478" s="354"/>
      <c r="CG478" s="354"/>
      <c r="CH478" s="354"/>
      <c r="CI478" s="354"/>
      <c r="CJ478" s="354"/>
      <c r="CK478" s="354"/>
      <c r="CL478" s="354"/>
      <c r="CM478" s="354"/>
      <c r="CN478" s="354"/>
      <c r="CO478" s="354"/>
      <c r="CP478" s="354"/>
      <c r="CQ478" s="354"/>
      <c r="CR478" s="354"/>
    </row>
    <row r="479" spans="1:96" s="348" customFormat="1" ht="15.75" customHeight="1" x14ac:dyDescent="0.25">
      <c r="A479" s="343"/>
      <c r="B479" s="343"/>
      <c r="C479" s="343"/>
      <c r="D479" s="344"/>
      <c r="E479" s="344"/>
      <c r="F479" s="345"/>
      <c r="G479" s="346"/>
      <c r="H479" s="359"/>
      <c r="I479" s="360"/>
      <c r="J479" s="361"/>
      <c r="K479" s="347"/>
      <c r="L479" s="362"/>
      <c r="M479" s="363"/>
      <c r="O479" s="350"/>
      <c r="P479" s="350"/>
      <c r="Q479" s="350"/>
      <c r="S479" s="350"/>
      <c r="T479" s="350"/>
      <c r="V479" s="350"/>
      <c r="W479" s="350"/>
      <c r="AB479" s="370"/>
      <c r="AF479" s="350"/>
      <c r="AG479" s="350"/>
      <c r="AH479" s="354"/>
      <c r="AI479" s="354"/>
      <c r="AJ479" s="354"/>
      <c r="AK479" s="354"/>
      <c r="AL479" s="354"/>
      <c r="AM479" s="354"/>
      <c r="AN479" s="354"/>
      <c r="AO479" s="354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4"/>
      <c r="BH479" s="354"/>
      <c r="BI479" s="354"/>
      <c r="BJ479" s="354"/>
      <c r="BK479" s="354"/>
      <c r="BL479" s="354"/>
      <c r="BM479" s="354"/>
      <c r="BN479" s="354"/>
      <c r="BO479" s="354"/>
      <c r="BP479" s="354"/>
      <c r="BQ479" s="354"/>
      <c r="BR479" s="354"/>
      <c r="BS479" s="354"/>
      <c r="BT479" s="354"/>
      <c r="BU479" s="354"/>
      <c r="BV479" s="354"/>
      <c r="BW479" s="354"/>
      <c r="BX479" s="354"/>
      <c r="BY479" s="354"/>
      <c r="BZ479" s="354"/>
      <c r="CA479" s="354"/>
      <c r="CB479" s="354"/>
      <c r="CC479" s="354"/>
      <c r="CD479" s="354"/>
      <c r="CE479" s="354"/>
      <c r="CF479" s="354"/>
      <c r="CG479" s="354"/>
      <c r="CH479" s="354"/>
      <c r="CI479" s="354"/>
      <c r="CJ479" s="354"/>
      <c r="CK479" s="354"/>
      <c r="CL479" s="354"/>
      <c r="CM479" s="354"/>
      <c r="CN479" s="354"/>
      <c r="CO479" s="354"/>
      <c r="CP479" s="354"/>
      <c r="CQ479" s="354"/>
      <c r="CR479" s="354"/>
    </row>
    <row r="480" spans="1:96" s="348" customFormat="1" ht="15.75" customHeight="1" x14ac:dyDescent="0.25">
      <c r="A480" s="343"/>
      <c r="B480" s="343"/>
      <c r="C480" s="343"/>
      <c r="D480" s="344"/>
      <c r="E480" s="344"/>
      <c r="F480" s="345"/>
      <c r="G480" s="346"/>
      <c r="H480" s="359"/>
      <c r="I480" s="360"/>
      <c r="J480" s="361"/>
      <c r="K480" s="347"/>
      <c r="L480" s="362"/>
      <c r="M480" s="363"/>
      <c r="O480" s="350"/>
      <c r="P480" s="350"/>
      <c r="Q480" s="350"/>
      <c r="S480" s="350"/>
      <c r="T480" s="350"/>
      <c r="V480" s="350"/>
      <c r="W480" s="350"/>
      <c r="AB480" s="370"/>
      <c r="AF480" s="350"/>
      <c r="AG480" s="350"/>
      <c r="AH480" s="354"/>
      <c r="AI480" s="354"/>
      <c r="AJ480" s="354"/>
      <c r="AK480" s="354"/>
      <c r="AL480" s="354"/>
      <c r="AM480" s="354"/>
      <c r="AN480" s="354"/>
      <c r="AO480" s="354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4"/>
      <c r="BH480" s="354"/>
      <c r="BI480" s="354"/>
      <c r="BJ480" s="354"/>
      <c r="BK480" s="354"/>
      <c r="BL480" s="354"/>
      <c r="BM480" s="354"/>
      <c r="BN480" s="354"/>
      <c r="BO480" s="354"/>
      <c r="BP480" s="354"/>
      <c r="BQ480" s="354"/>
      <c r="BR480" s="354"/>
      <c r="BS480" s="354"/>
      <c r="BT480" s="354"/>
      <c r="BU480" s="354"/>
      <c r="BV480" s="354"/>
      <c r="BW480" s="354"/>
      <c r="BX480" s="354"/>
      <c r="BY480" s="354"/>
      <c r="BZ480" s="354"/>
      <c r="CA480" s="354"/>
      <c r="CB480" s="354"/>
      <c r="CC480" s="354"/>
      <c r="CD480" s="354"/>
      <c r="CE480" s="354"/>
      <c r="CF480" s="354"/>
      <c r="CG480" s="354"/>
      <c r="CH480" s="354"/>
      <c r="CI480" s="354"/>
      <c r="CJ480" s="354"/>
      <c r="CK480" s="354"/>
      <c r="CL480" s="354"/>
      <c r="CM480" s="354"/>
      <c r="CN480" s="354"/>
      <c r="CO480" s="354"/>
      <c r="CP480" s="354"/>
      <c r="CQ480" s="354"/>
      <c r="CR480" s="354"/>
    </row>
    <row r="481" spans="1:96" s="348" customFormat="1" ht="15.75" customHeight="1" x14ac:dyDescent="0.25">
      <c r="A481" s="343"/>
      <c r="B481" s="343"/>
      <c r="C481" s="343"/>
      <c r="D481" s="344"/>
      <c r="E481" s="344"/>
      <c r="F481" s="345"/>
      <c r="G481" s="346"/>
      <c r="H481" s="359"/>
      <c r="I481" s="360"/>
      <c r="J481" s="361"/>
      <c r="K481" s="347"/>
      <c r="L481" s="362"/>
      <c r="M481" s="363"/>
      <c r="O481" s="350"/>
      <c r="P481" s="350"/>
      <c r="Q481" s="350"/>
      <c r="S481" s="350"/>
      <c r="T481" s="350"/>
      <c r="V481" s="350"/>
      <c r="W481" s="350"/>
      <c r="AB481" s="370"/>
      <c r="AF481" s="350"/>
      <c r="AG481" s="350"/>
      <c r="AH481" s="354"/>
      <c r="AI481" s="354"/>
      <c r="AJ481" s="354"/>
      <c r="AK481" s="354"/>
      <c r="AL481" s="354"/>
      <c r="AM481" s="354"/>
      <c r="AN481" s="354"/>
      <c r="AO481" s="354"/>
      <c r="AP481" s="354"/>
      <c r="AQ481" s="354"/>
      <c r="AR481" s="354"/>
      <c r="AS481" s="354"/>
      <c r="AT481" s="354"/>
      <c r="AU481" s="354"/>
      <c r="AV481" s="354"/>
      <c r="AW481" s="354"/>
      <c r="AX481" s="354"/>
      <c r="AY481" s="354"/>
      <c r="AZ481" s="354"/>
      <c r="BA481" s="354"/>
      <c r="BB481" s="354"/>
      <c r="BC481" s="354"/>
      <c r="BD481" s="354"/>
      <c r="BE481" s="354"/>
      <c r="BF481" s="354"/>
      <c r="BG481" s="354"/>
      <c r="BH481" s="354"/>
      <c r="BI481" s="354"/>
      <c r="BJ481" s="354"/>
      <c r="BK481" s="354"/>
      <c r="BL481" s="354"/>
      <c r="BM481" s="354"/>
      <c r="BN481" s="354"/>
      <c r="BO481" s="354"/>
      <c r="BP481" s="354"/>
      <c r="BQ481" s="354"/>
      <c r="BR481" s="354"/>
      <c r="BS481" s="354"/>
      <c r="BT481" s="354"/>
      <c r="BU481" s="354"/>
      <c r="BV481" s="354"/>
      <c r="BW481" s="354"/>
      <c r="BX481" s="354"/>
      <c r="BY481" s="354"/>
      <c r="BZ481" s="354"/>
      <c r="CA481" s="354"/>
      <c r="CB481" s="354"/>
      <c r="CC481" s="354"/>
      <c r="CD481" s="354"/>
      <c r="CE481" s="354"/>
      <c r="CF481" s="354"/>
      <c r="CG481" s="354"/>
      <c r="CH481" s="354"/>
      <c r="CI481" s="354"/>
      <c r="CJ481" s="354"/>
      <c r="CK481" s="354"/>
      <c r="CL481" s="354"/>
      <c r="CM481" s="354"/>
      <c r="CN481" s="354"/>
      <c r="CO481" s="354"/>
      <c r="CP481" s="354"/>
      <c r="CQ481" s="354"/>
      <c r="CR481" s="354"/>
    </row>
    <row r="482" spans="1:96" s="348" customFormat="1" ht="15.75" customHeight="1" x14ac:dyDescent="0.25">
      <c r="A482" s="343"/>
      <c r="B482" s="343"/>
      <c r="C482" s="343"/>
      <c r="D482" s="344"/>
      <c r="E482" s="344"/>
      <c r="F482" s="345"/>
      <c r="G482" s="346"/>
      <c r="H482" s="359"/>
      <c r="I482" s="360"/>
      <c r="J482" s="361"/>
      <c r="K482" s="347"/>
      <c r="L482" s="362"/>
      <c r="M482" s="363"/>
      <c r="O482" s="350"/>
      <c r="P482" s="350"/>
      <c r="Q482" s="350"/>
      <c r="S482" s="350"/>
      <c r="T482" s="350"/>
      <c r="V482" s="350"/>
      <c r="W482" s="350"/>
      <c r="AB482" s="370"/>
      <c r="AF482" s="350"/>
      <c r="AG482" s="350"/>
      <c r="AH482" s="354"/>
      <c r="AI482" s="354"/>
      <c r="AJ482" s="354"/>
      <c r="AK482" s="354"/>
      <c r="AL482" s="354"/>
      <c r="AM482" s="354"/>
      <c r="AN482" s="354"/>
      <c r="AO482" s="354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4"/>
      <c r="BH482" s="354"/>
      <c r="BI482" s="354"/>
      <c r="BJ482" s="354"/>
      <c r="BK482" s="354"/>
      <c r="BL482" s="354"/>
      <c r="BM482" s="354"/>
      <c r="BN482" s="354"/>
      <c r="BO482" s="354"/>
      <c r="BP482" s="354"/>
      <c r="BQ482" s="354"/>
      <c r="BR482" s="354"/>
      <c r="BS482" s="354"/>
      <c r="BT482" s="354"/>
      <c r="BU482" s="354"/>
      <c r="BV482" s="354"/>
      <c r="BW482" s="354"/>
      <c r="BX482" s="354"/>
      <c r="BY482" s="354"/>
      <c r="BZ482" s="354"/>
      <c r="CA482" s="354"/>
      <c r="CB482" s="354"/>
      <c r="CC482" s="354"/>
      <c r="CD482" s="354"/>
      <c r="CE482" s="354"/>
      <c r="CF482" s="354"/>
      <c r="CG482" s="354"/>
      <c r="CH482" s="354"/>
      <c r="CI482" s="354"/>
      <c r="CJ482" s="354"/>
      <c r="CK482" s="354"/>
      <c r="CL482" s="354"/>
      <c r="CM482" s="354"/>
      <c r="CN482" s="354"/>
      <c r="CO482" s="354"/>
      <c r="CP482" s="354"/>
      <c r="CQ482" s="354"/>
      <c r="CR482" s="354"/>
    </row>
    <row r="483" spans="1:96" s="348" customFormat="1" ht="15.75" customHeight="1" x14ac:dyDescent="0.25">
      <c r="A483" s="343"/>
      <c r="B483" s="343"/>
      <c r="C483" s="343"/>
      <c r="D483" s="344"/>
      <c r="E483" s="344"/>
      <c r="F483" s="345"/>
      <c r="G483" s="346"/>
      <c r="H483" s="359"/>
      <c r="I483" s="360"/>
      <c r="J483" s="361"/>
      <c r="K483" s="347"/>
      <c r="L483" s="362"/>
      <c r="M483" s="363"/>
      <c r="O483" s="350"/>
      <c r="P483" s="350"/>
      <c r="Q483" s="350"/>
      <c r="S483" s="350"/>
      <c r="T483" s="350"/>
      <c r="V483" s="350"/>
      <c r="W483" s="350"/>
      <c r="AB483" s="370"/>
      <c r="AF483" s="350"/>
      <c r="AG483" s="350"/>
      <c r="AH483" s="354"/>
      <c r="AI483" s="354"/>
      <c r="AJ483" s="354"/>
      <c r="AK483" s="354"/>
      <c r="AL483" s="354"/>
      <c r="AM483" s="354"/>
      <c r="AN483" s="354"/>
      <c r="AO483" s="354"/>
      <c r="AP483" s="354"/>
      <c r="AQ483" s="354"/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4"/>
      <c r="BH483" s="354"/>
      <c r="BI483" s="354"/>
      <c r="BJ483" s="354"/>
      <c r="BK483" s="354"/>
      <c r="BL483" s="354"/>
      <c r="BM483" s="354"/>
      <c r="BN483" s="354"/>
      <c r="BO483" s="354"/>
      <c r="BP483" s="354"/>
      <c r="BQ483" s="354"/>
      <c r="BR483" s="354"/>
      <c r="BS483" s="354"/>
      <c r="BT483" s="354"/>
      <c r="BU483" s="354"/>
      <c r="BV483" s="354"/>
      <c r="BW483" s="354"/>
      <c r="BX483" s="354"/>
      <c r="BY483" s="354"/>
      <c r="BZ483" s="354"/>
      <c r="CA483" s="354"/>
      <c r="CB483" s="354"/>
      <c r="CC483" s="354"/>
      <c r="CD483" s="354"/>
      <c r="CE483" s="354"/>
      <c r="CF483" s="354"/>
      <c r="CG483" s="354"/>
      <c r="CH483" s="354"/>
      <c r="CI483" s="354"/>
      <c r="CJ483" s="354"/>
      <c r="CK483" s="354"/>
      <c r="CL483" s="354"/>
      <c r="CM483" s="354"/>
      <c r="CN483" s="354"/>
      <c r="CO483" s="354"/>
      <c r="CP483" s="354"/>
      <c r="CQ483" s="354"/>
      <c r="CR483" s="354"/>
    </row>
    <row r="484" spans="1:96" s="348" customFormat="1" ht="15.75" customHeight="1" x14ac:dyDescent="0.25">
      <c r="A484" s="343"/>
      <c r="B484" s="343"/>
      <c r="C484" s="343"/>
      <c r="D484" s="344"/>
      <c r="E484" s="344"/>
      <c r="F484" s="345"/>
      <c r="G484" s="346"/>
      <c r="H484" s="359"/>
      <c r="I484" s="360"/>
      <c r="J484" s="361"/>
      <c r="K484" s="347"/>
      <c r="L484" s="362"/>
      <c r="M484" s="363"/>
      <c r="O484" s="350"/>
      <c r="P484" s="350"/>
      <c r="Q484" s="350"/>
      <c r="S484" s="350"/>
      <c r="T484" s="350"/>
      <c r="V484" s="350"/>
      <c r="W484" s="350"/>
      <c r="AB484" s="370"/>
      <c r="AF484" s="350"/>
      <c r="AG484" s="350"/>
      <c r="AH484" s="354"/>
      <c r="AI484" s="354"/>
      <c r="AJ484" s="354"/>
      <c r="AK484" s="354"/>
      <c r="AL484" s="354"/>
      <c r="AM484" s="354"/>
      <c r="AN484" s="354"/>
      <c r="AO484" s="354"/>
      <c r="AP484" s="354"/>
      <c r="AQ484" s="354"/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4"/>
      <c r="BH484" s="354"/>
      <c r="BI484" s="354"/>
      <c r="BJ484" s="354"/>
      <c r="BK484" s="354"/>
      <c r="BL484" s="354"/>
      <c r="BM484" s="354"/>
      <c r="BN484" s="354"/>
      <c r="BO484" s="354"/>
      <c r="BP484" s="354"/>
      <c r="BQ484" s="354"/>
      <c r="BR484" s="354"/>
      <c r="BS484" s="354"/>
      <c r="BT484" s="354"/>
      <c r="BU484" s="354"/>
      <c r="BV484" s="354"/>
      <c r="BW484" s="354"/>
      <c r="BX484" s="354"/>
      <c r="BY484" s="354"/>
      <c r="BZ484" s="354"/>
      <c r="CA484" s="354"/>
      <c r="CB484" s="354"/>
      <c r="CC484" s="354"/>
      <c r="CD484" s="354"/>
      <c r="CE484" s="354"/>
      <c r="CF484" s="354"/>
      <c r="CG484" s="354"/>
      <c r="CH484" s="354"/>
      <c r="CI484" s="354"/>
      <c r="CJ484" s="354"/>
      <c r="CK484" s="354"/>
      <c r="CL484" s="354"/>
      <c r="CM484" s="354"/>
      <c r="CN484" s="354"/>
      <c r="CO484" s="354"/>
      <c r="CP484" s="354"/>
      <c r="CQ484" s="354"/>
      <c r="CR484" s="354"/>
    </row>
    <row r="485" spans="1:96" s="348" customFormat="1" ht="15.75" customHeight="1" x14ac:dyDescent="0.25">
      <c r="A485" s="343"/>
      <c r="B485" s="343"/>
      <c r="C485" s="343"/>
      <c r="D485" s="344"/>
      <c r="E485" s="344"/>
      <c r="F485" s="345"/>
      <c r="G485" s="346"/>
      <c r="H485" s="359"/>
      <c r="I485" s="360"/>
      <c r="J485" s="361"/>
      <c r="K485" s="347"/>
      <c r="L485" s="362"/>
      <c r="M485" s="363"/>
      <c r="O485" s="350"/>
      <c r="P485" s="350"/>
      <c r="Q485" s="350"/>
      <c r="S485" s="350"/>
      <c r="T485" s="350"/>
      <c r="V485" s="350"/>
      <c r="W485" s="350"/>
      <c r="AB485" s="370"/>
      <c r="AF485" s="350"/>
      <c r="AG485" s="350"/>
      <c r="AH485" s="354"/>
      <c r="AI485" s="354"/>
      <c r="AJ485" s="354"/>
      <c r="AK485" s="354"/>
      <c r="AL485" s="354"/>
      <c r="AM485" s="354"/>
      <c r="AN485" s="354"/>
      <c r="AO485" s="354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4"/>
      <c r="BH485" s="354"/>
      <c r="BI485" s="354"/>
      <c r="BJ485" s="354"/>
      <c r="BK485" s="354"/>
      <c r="BL485" s="354"/>
      <c r="BM485" s="354"/>
      <c r="BN485" s="354"/>
      <c r="BO485" s="354"/>
      <c r="BP485" s="354"/>
      <c r="BQ485" s="354"/>
      <c r="BR485" s="354"/>
      <c r="BS485" s="354"/>
      <c r="BT485" s="354"/>
      <c r="BU485" s="354"/>
      <c r="BV485" s="354"/>
      <c r="BW485" s="354"/>
      <c r="BX485" s="354"/>
      <c r="BY485" s="354"/>
      <c r="BZ485" s="354"/>
      <c r="CA485" s="354"/>
      <c r="CB485" s="354"/>
      <c r="CC485" s="354"/>
      <c r="CD485" s="354"/>
      <c r="CE485" s="354"/>
      <c r="CF485" s="354"/>
      <c r="CG485" s="354"/>
      <c r="CH485" s="354"/>
      <c r="CI485" s="354"/>
      <c r="CJ485" s="354"/>
      <c r="CK485" s="354"/>
      <c r="CL485" s="354"/>
      <c r="CM485" s="354"/>
      <c r="CN485" s="354"/>
      <c r="CO485" s="354"/>
      <c r="CP485" s="354"/>
      <c r="CQ485" s="354"/>
      <c r="CR485" s="354"/>
    </row>
    <row r="486" spans="1:96" s="348" customFormat="1" ht="15.75" customHeight="1" x14ac:dyDescent="0.25">
      <c r="A486" s="343"/>
      <c r="B486" s="343"/>
      <c r="C486" s="343"/>
      <c r="D486" s="344"/>
      <c r="E486" s="344"/>
      <c r="F486" s="345"/>
      <c r="G486" s="346"/>
      <c r="H486" s="359"/>
      <c r="I486" s="360"/>
      <c r="J486" s="361"/>
      <c r="K486" s="347"/>
      <c r="L486" s="362"/>
      <c r="M486" s="363"/>
      <c r="O486" s="350"/>
      <c r="P486" s="350"/>
      <c r="Q486" s="350"/>
      <c r="S486" s="350"/>
      <c r="T486" s="350"/>
      <c r="V486" s="350"/>
      <c r="W486" s="350"/>
      <c r="AB486" s="370"/>
      <c r="AF486" s="350"/>
      <c r="AG486" s="350"/>
      <c r="AH486" s="354"/>
      <c r="AI486" s="354"/>
      <c r="AJ486" s="354"/>
      <c r="AK486" s="354"/>
      <c r="AL486" s="354"/>
      <c r="AM486" s="354"/>
      <c r="AN486" s="354"/>
      <c r="AO486" s="354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/>
      <c r="BF486" s="354"/>
      <c r="BG486" s="354"/>
      <c r="BH486" s="354"/>
      <c r="BI486" s="354"/>
      <c r="BJ486" s="354"/>
      <c r="BK486" s="354"/>
      <c r="BL486" s="354"/>
      <c r="BM486" s="354"/>
      <c r="BN486" s="354"/>
      <c r="BO486" s="354"/>
      <c r="BP486" s="354"/>
      <c r="BQ486" s="354"/>
      <c r="BR486" s="354"/>
      <c r="BS486" s="354"/>
      <c r="BT486" s="354"/>
      <c r="BU486" s="354"/>
      <c r="BV486" s="354"/>
      <c r="BW486" s="354"/>
      <c r="BX486" s="354"/>
      <c r="BY486" s="354"/>
      <c r="BZ486" s="354"/>
      <c r="CA486" s="354"/>
      <c r="CB486" s="354"/>
      <c r="CC486" s="354"/>
      <c r="CD486" s="354"/>
      <c r="CE486" s="354"/>
      <c r="CF486" s="354"/>
      <c r="CG486" s="354"/>
      <c r="CH486" s="354"/>
      <c r="CI486" s="354"/>
      <c r="CJ486" s="354"/>
      <c r="CK486" s="354"/>
      <c r="CL486" s="354"/>
      <c r="CM486" s="354"/>
      <c r="CN486" s="354"/>
      <c r="CO486" s="354"/>
      <c r="CP486" s="354"/>
      <c r="CQ486" s="354"/>
      <c r="CR486" s="354"/>
    </row>
    <row r="487" spans="1:96" s="348" customFormat="1" ht="15.75" customHeight="1" x14ac:dyDescent="0.25">
      <c r="A487" s="343"/>
      <c r="B487" s="343"/>
      <c r="C487" s="343"/>
      <c r="D487" s="344"/>
      <c r="E487" s="344"/>
      <c r="F487" s="345"/>
      <c r="G487" s="346"/>
      <c r="H487" s="359"/>
      <c r="I487" s="360"/>
      <c r="J487" s="361"/>
      <c r="K487" s="347"/>
      <c r="L487" s="362"/>
      <c r="M487" s="363"/>
      <c r="O487" s="350"/>
      <c r="P487" s="350"/>
      <c r="Q487" s="350"/>
      <c r="S487" s="350"/>
      <c r="T487" s="350"/>
      <c r="V487" s="350"/>
      <c r="W487" s="350"/>
      <c r="AB487" s="370"/>
      <c r="AF487" s="350"/>
      <c r="AG487" s="350"/>
      <c r="AH487" s="354"/>
      <c r="AI487" s="354"/>
      <c r="AJ487" s="354"/>
      <c r="AK487" s="354"/>
      <c r="AL487" s="354"/>
      <c r="AM487" s="354"/>
      <c r="AN487" s="354"/>
      <c r="AO487" s="354"/>
      <c r="AP487" s="354"/>
      <c r="AQ487" s="354"/>
      <c r="AR487" s="354"/>
      <c r="AS487" s="354"/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4"/>
      <c r="BH487" s="354"/>
      <c r="BI487" s="354"/>
      <c r="BJ487" s="354"/>
      <c r="BK487" s="354"/>
      <c r="BL487" s="354"/>
      <c r="BM487" s="354"/>
      <c r="BN487" s="354"/>
      <c r="BO487" s="354"/>
      <c r="BP487" s="354"/>
      <c r="BQ487" s="354"/>
      <c r="BR487" s="354"/>
      <c r="BS487" s="354"/>
      <c r="BT487" s="354"/>
      <c r="BU487" s="354"/>
      <c r="BV487" s="354"/>
      <c r="BW487" s="354"/>
      <c r="BX487" s="354"/>
      <c r="BY487" s="354"/>
      <c r="BZ487" s="354"/>
      <c r="CA487" s="354"/>
      <c r="CB487" s="354"/>
      <c r="CC487" s="354"/>
      <c r="CD487" s="354"/>
      <c r="CE487" s="354"/>
      <c r="CF487" s="354"/>
      <c r="CG487" s="354"/>
      <c r="CH487" s="354"/>
      <c r="CI487" s="354"/>
      <c r="CJ487" s="354"/>
      <c r="CK487" s="354"/>
      <c r="CL487" s="354"/>
      <c r="CM487" s="354"/>
      <c r="CN487" s="354"/>
      <c r="CO487" s="354"/>
      <c r="CP487" s="354"/>
      <c r="CQ487" s="354"/>
      <c r="CR487" s="354"/>
    </row>
    <row r="488" spans="1:96" s="348" customFormat="1" ht="15.75" customHeight="1" x14ac:dyDescent="0.25">
      <c r="A488" s="343"/>
      <c r="B488" s="343"/>
      <c r="C488" s="343"/>
      <c r="D488" s="344"/>
      <c r="E488" s="344"/>
      <c r="F488" s="345"/>
      <c r="G488" s="346"/>
      <c r="H488" s="359"/>
      <c r="I488" s="360"/>
      <c r="J488" s="361"/>
      <c r="K488" s="347"/>
      <c r="L488" s="362"/>
      <c r="M488" s="363"/>
      <c r="O488" s="350"/>
      <c r="P488" s="350"/>
      <c r="Q488" s="350"/>
      <c r="S488" s="350"/>
      <c r="T488" s="350"/>
      <c r="V488" s="350"/>
      <c r="W488" s="350"/>
      <c r="AB488" s="370"/>
      <c r="AF488" s="350"/>
      <c r="AG488" s="350"/>
      <c r="AH488" s="354"/>
      <c r="AI488" s="354"/>
      <c r="AJ488" s="354"/>
      <c r="AK488" s="354"/>
      <c r="AL488" s="354"/>
      <c r="AM488" s="354"/>
      <c r="AN488" s="354"/>
      <c r="AO488" s="354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4"/>
      <c r="BH488" s="354"/>
      <c r="BI488" s="354"/>
      <c r="BJ488" s="354"/>
      <c r="BK488" s="354"/>
      <c r="BL488" s="354"/>
      <c r="BM488" s="354"/>
      <c r="BN488" s="354"/>
      <c r="BO488" s="354"/>
      <c r="BP488" s="354"/>
      <c r="BQ488" s="354"/>
      <c r="BR488" s="354"/>
      <c r="BS488" s="354"/>
      <c r="BT488" s="354"/>
      <c r="BU488" s="354"/>
      <c r="BV488" s="354"/>
      <c r="BW488" s="354"/>
      <c r="BX488" s="354"/>
      <c r="BY488" s="354"/>
      <c r="BZ488" s="354"/>
      <c r="CA488" s="354"/>
      <c r="CB488" s="354"/>
      <c r="CC488" s="354"/>
      <c r="CD488" s="354"/>
      <c r="CE488" s="354"/>
      <c r="CF488" s="354"/>
      <c r="CG488" s="354"/>
      <c r="CH488" s="354"/>
      <c r="CI488" s="354"/>
      <c r="CJ488" s="354"/>
      <c r="CK488" s="354"/>
      <c r="CL488" s="354"/>
      <c r="CM488" s="354"/>
      <c r="CN488" s="354"/>
      <c r="CO488" s="354"/>
      <c r="CP488" s="354"/>
      <c r="CQ488" s="354"/>
      <c r="CR488" s="354"/>
    </row>
    <row r="489" spans="1:96" s="348" customFormat="1" ht="15.75" customHeight="1" x14ac:dyDescent="0.25">
      <c r="A489" s="343"/>
      <c r="B489" s="343"/>
      <c r="C489" s="343"/>
      <c r="D489" s="344"/>
      <c r="E489" s="344"/>
      <c r="F489" s="345"/>
      <c r="G489" s="346"/>
      <c r="H489" s="359"/>
      <c r="I489" s="360"/>
      <c r="J489" s="361"/>
      <c r="K489" s="347"/>
      <c r="L489" s="362"/>
      <c r="M489" s="363"/>
      <c r="O489" s="350"/>
      <c r="P489" s="350"/>
      <c r="Q489" s="350"/>
      <c r="S489" s="350"/>
      <c r="T489" s="350"/>
      <c r="V489" s="350"/>
      <c r="W489" s="350"/>
      <c r="AB489" s="370"/>
      <c r="AF489" s="350"/>
      <c r="AG489" s="350"/>
      <c r="AH489" s="354"/>
      <c r="AI489" s="354"/>
      <c r="AJ489" s="354"/>
      <c r="AK489" s="354"/>
      <c r="AL489" s="354"/>
      <c r="AM489" s="354"/>
      <c r="AN489" s="354"/>
      <c r="AO489" s="354"/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4"/>
      <c r="BH489" s="354"/>
      <c r="BI489" s="354"/>
      <c r="BJ489" s="354"/>
      <c r="BK489" s="354"/>
      <c r="BL489" s="354"/>
      <c r="BM489" s="354"/>
      <c r="BN489" s="354"/>
      <c r="BO489" s="354"/>
      <c r="BP489" s="354"/>
      <c r="BQ489" s="354"/>
      <c r="BR489" s="354"/>
      <c r="BS489" s="354"/>
      <c r="BT489" s="354"/>
      <c r="BU489" s="354"/>
      <c r="BV489" s="354"/>
      <c r="BW489" s="354"/>
      <c r="BX489" s="354"/>
      <c r="BY489" s="354"/>
      <c r="BZ489" s="354"/>
      <c r="CA489" s="354"/>
      <c r="CB489" s="354"/>
      <c r="CC489" s="354"/>
      <c r="CD489" s="354"/>
      <c r="CE489" s="354"/>
      <c r="CF489" s="354"/>
      <c r="CG489" s="354"/>
      <c r="CH489" s="354"/>
      <c r="CI489" s="354"/>
      <c r="CJ489" s="354"/>
      <c r="CK489" s="354"/>
      <c r="CL489" s="354"/>
      <c r="CM489" s="354"/>
      <c r="CN489" s="354"/>
      <c r="CO489" s="354"/>
      <c r="CP489" s="354"/>
      <c r="CQ489" s="354"/>
      <c r="CR489" s="354"/>
    </row>
    <row r="490" spans="1:96" s="348" customFormat="1" ht="15.75" customHeight="1" x14ac:dyDescent="0.25">
      <c r="A490" s="343"/>
      <c r="B490" s="343"/>
      <c r="C490" s="343"/>
      <c r="D490" s="344"/>
      <c r="E490" s="344"/>
      <c r="F490" s="345"/>
      <c r="G490" s="346"/>
      <c r="H490" s="359"/>
      <c r="I490" s="360"/>
      <c r="J490" s="361"/>
      <c r="K490" s="347"/>
      <c r="L490" s="362"/>
      <c r="M490" s="363"/>
      <c r="O490" s="350"/>
      <c r="P490" s="350"/>
      <c r="Q490" s="350"/>
      <c r="S490" s="350"/>
      <c r="T490" s="350"/>
      <c r="V490" s="350"/>
      <c r="W490" s="350"/>
      <c r="AB490" s="370"/>
      <c r="AF490" s="350"/>
      <c r="AG490" s="350"/>
      <c r="AH490" s="354"/>
      <c r="AI490" s="354"/>
      <c r="AJ490" s="354"/>
      <c r="AK490" s="354"/>
      <c r="AL490" s="354"/>
      <c r="AM490" s="354"/>
      <c r="AN490" s="354"/>
      <c r="AO490" s="354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4"/>
      <c r="BH490" s="354"/>
      <c r="BI490" s="354"/>
      <c r="BJ490" s="354"/>
      <c r="BK490" s="354"/>
      <c r="BL490" s="354"/>
      <c r="BM490" s="354"/>
      <c r="BN490" s="354"/>
      <c r="BO490" s="354"/>
      <c r="BP490" s="354"/>
      <c r="BQ490" s="354"/>
      <c r="BR490" s="354"/>
      <c r="BS490" s="354"/>
      <c r="BT490" s="354"/>
      <c r="BU490" s="354"/>
      <c r="BV490" s="354"/>
      <c r="BW490" s="354"/>
      <c r="BX490" s="354"/>
      <c r="BY490" s="354"/>
      <c r="BZ490" s="354"/>
      <c r="CA490" s="354"/>
      <c r="CB490" s="354"/>
      <c r="CC490" s="354"/>
      <c r="CD490" s="354"/>
      <c r="CE490" s="354"/>
      <c r="CF490" s="354"/>
      <c r="CG490" s="354"/>
      <c r="CH490" s="354"/>
      <c r="CI490" s="354"/>
      <c r="CJ490" s="354"/>
      <c r="CK490" s="354"/>
      <c r="CL490" s="354"/>
      <c r="CM490" s="354"/>
      <c r="CN490" s="354"/>
      <c r="CO490" s="354"/>
      <c r="CP490" s="354"/>
      <c r="CQ490" s="354"/>
      <c r="CR490" s="354"/>
    </row>
    <row r="491" spans="1:96" s="348" customFormat="1" ht="15.75" customHeight="1" x14ac:dyDescent="0.25">
      <c r="A491" s="343"/>
      <c r="B491" s="343"/>
      <c r="C491" s="343"/>
      <c r="D491" s="344"/>
      <c r="E491" s="344"/>
      <c r="F491" s="345"/>
      <c r="G491" s="346"/>
      <c r="H491" s="359"/>
      <c r="I491" s="360"/>
      <c r="J491" s="361"/>
      <c r="K491" s="347"/>
      <c r="L491" s="362"/>
      <c r="M491" s="363"/>
      <c r="O491" s="350"/>
      <c r="P491" s="350"/>
      <c r="Q491" s="350"/>
      <c r="S491" s="350"/>
      <c r="T491" s="350"/>
      <c r="V491" s="350"/>
      <c r="W491" s="350"/>
      <c r="AB491" s="370"/>
      <c r="AF491" s="350"/>
      <c r="AG491" s="350"/>
      <c r="AH491" s="354"/>
      <c r="AI491" s="354"/>
      <c r="AJ491" s="354"/>
      <c r="AK491" s="354"/>
      <c r="AL491" s="354"/>
      <c r="AM491" s="354"/>
      <c r="AN491" s="354"/>
      <c r="AO491" s="354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4"/>
      <c r="BH491" s="354"/>
      <c r="BI491" s="354"/>
      <c r="BJ491" s="354"/>
      <c r="BK491" s="354"/>
      <c r="BL491" s="354"/>
      <c r="BM491" s="354"/>
      <c r="BN491" s="354"/>
      <c r="BO491" s="354"/>
      <c r="BP491" s="354"/>
      <c r="BQ491" s="354"/>
      <c r="BR491" s="354"/>
      <c r="BS491" s="354"/>
      <c r="BT491" s="354"/>
      <c r="BU491" s="354"/>
      <c r="BV491" s="354"/>
      <c r="BW491" s="354"/>
      <c r="BX491" s="354"/>
      <c r="BY491" s="354"/>
      <c r="BZ491" s="354"/>
      <c r="CA491" s="354"/>
      <c r="CB491" s="354"/>
      <c r="CC491" s="354"/>
      <c r="CD491" s="354"/>
      <c r="CE491" s="354"/>
      <c r="CF491" s="354"/>
      <c r="CG491" s="354"/>
      <c r="CH491" s="354"/>
      <c r="CI491" s="354"/>
      <c r="CJ491" s="354"/>
      <c r="CK491" s="354"/>
      <c r="CL491" s="354"/>
      <c r="CM491" s="354"/>
      <c r="CN491" s="354"/>
      <c r="CO491" s="354"/>
      <c r="CP491" s="354"/>
      <c r="CQ491" s="354"/>
      <c r="CR491" s="354"/>
    </row>
    <row r="492" spans="1:96" s="348" customFormat="1" ht="15.75" customHeight="1" x14ac:dyDescent="0.25">
      <c r="A492" s="343"/>
      <c r="B492" s="343"/>
      <c r="C492" s="343"/>
      <c r="D492" s="344"/>
      <c r="E492" s="344"/>
      <c r="F492" s="345"/>
      <c r="G492" s="346"/>
      <c r="H492" s="359"/>
      <c r="I492" s="360"/>
      <c r="J492" s="361"/>
      <c r="K492" s="347"/>
      <c r="L492" s="362"/>
      <c r="M492" s="363"/>
      <c r="O492" s="350"/>
      <c r="P492" s="350"/>
      <c r="Q492" s="350"/>
      <c r="S492" s="350"/>
      <c r="T492" s="350"/>
      <c r="V492" s="350"/>
      <c r="W492" s="350"/>
      <c r="AB492" s="370"/>
      <c r="AF492" s="350"/>
      <c r="AG492" s="350"/>
      <c r="AH492" s="354"/>
      <c r="AI492" s="354"/>
      <c r="AJ492" s="354"/>
      <c r="AK492" s="354"/>
      <c r="AL492" s="354"/>
      <c r="AM492" s="354"/>
      <c r="AN492" s="354"/>
      <c r="AO492" s="354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4"/>
      <c r="BH492" s="354"/>
      <c r="BI492" s="354"/>
      <c r="BJ492" s="354"/>
      <c r="BK492" s="354"/>
      <c r="BL492" s="354"/>
      <c r="BM492" s="354"/>
      <c r="BN492" s="354"/>
      <c r="BO492" s="354"/>
      <c r="BP492" s="354"/>
      <c r="BQ492" s="354"/>
      <c r="BR492" s="354"/>
      <c r="BS492" s="354"/>
      <c r="BT492" s="354"/>
      <c r="BU492" s="354"/>
      <c r="BV492" s="354"/>
      <c r="BW492" s="354"/>
      <c r="BX492" s="354"/>
      <c r="BY492" s="354"/>
      <c r="BZ492" s="354"/>
      <c r="CA492" s="354"/>
      <c r="CB492" s="354"/>
      <c r="CC492" s="354"/>
      <c r="CD492" s="354"/>
      <c r="CE492" s="354"/>
      <c r="CF492" s="354"/>
      <c r="CG492" s="354"/>
      <c r="CH492" s="354"/>
      <c r="CI492" s="354"/>
      <c r="CJ492" s="354"/>
      <c r="CK492" s="354"/>
      <c r="CL492" s="354"/>
      <c r="CM492" s="354"/>
      <c r="CN492" s="354"/>
      <c r="CO492" s="354"/>
      <c r="CP492" s="354"/>
      <c r="CQ492" s="354"/>
      <c r="CR492" s="354"/>
    </row>
    <row r="493" spans="1:96" s="348" customFormat="1" ht="15.75" customHeight="1" x14ac:dyDescent="0.25">
      <c r="A493" s="343"/>
      <c r="B493" s="343"/>
      <c r="C493" s="343"/>
      <c r="D493" s="344"/>
      <c r="E493" s="344"/>
      <c r="F493" s="345"/>
      <c r="G493" s="346"/>
      <c r="H493" s="359"/>
      <c r="I493" s="360"/>
      <c r="J493" s="361"/>
      <c r="K493" s="347"/>
      <c r="L493" s="362"/>
      <c r="M493" s="363"/>
      <c r="O493" s="350"/>
      <c r="P493" s="350"/>
      <c r="Q493" s="350"/>
      <c r="S493" s="350"/>
      <c r="T493" s="350"/>
      <c r="V493" s="350"/>
      <c r="W493" s="350"/>
      <c r="AB493" s="370"/>
      <c r="AF493" s="350"/>
      <c r="AG493" s="350"/>
      <c r="AH493" s="354"/>
      <c r="AI493" s="354"/>
      <c r="AJ493" s="354"/>
      <c r="AK493" s="354"/>
      <c r="AL493" s="354"/>
      <c r="AM493" s="354"/>
      <c r="AN493" s="354"/>
      <c r="AO493" s="354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4"/>
      <c r="BH493" s="354"/>
      <c r="BI493" s="354"/>
      <c r="BJ493" s="354"/>
      <c r="BK493" s="354"/>
      <c r="BL493" s="354"/>
      <c r="BM493" s="354"/>
      <c r="BN493" s="354"/>
      <c r="BO493" s="354"/>
      <c r="BP493" s="354"/>
      <c r="BQ493" s="354"/>
      <c r="BR493" s="354"/>
      <c r="BS493" s="354"/>
      <c r="BT493" s="354"/>
      <c r="BU493" s="354"/>
      <c r="BV493" s="354"/>
      <c r="BW493" s="354"/>
      <c r="BX493" s="354"/>
      <c r="BY493" s="354"/>
      <c r="BZ493" s="354"/>
      <c r="CA493" s="354"/>
      <c r="CB493" s="354"/>
      <c r="CC493" s="354"/>
      <c r="CD493" s="354"/>
      <c r="CE493" s="354"/>
      <c r="CF493" s="354"/>
      <c r="CG493" s="354"/>
      <c r="CH493" s="354"/>
      <c r="CI493" s="354"/>
      <c r="CJ493" s="354"/>
      <c r="CK493" s="354"/>
      <c r="CL493" s="354"/>
      <c r="CM493" s="354"/>
      <c r="CN493" s="354"/>
      <c r="CO493" s="354"/>
      <c r="CP493" s="354"/>
      <c r="CQ493" s="354"/>
      <c r="CR493" s="354"/>
    </row>
    <row r="494" spans="1:96" s="348" customFormat="1" ht="15.75" customHeight="1" x14ac:dyDescent="0.25">
      <c r="A494" s="343"/>
      <c r="B494" s="343"/>
      <c r="C494" s="343"/>
      <c r="D494" s="344"/>
      <c r="E494" s="344"/>
      <c r="F494" s="345"/>
      <c r="G494" s="346"/>
      <c r="H494" s="359"/>
      <c r="I494" s="360"/>
      <c r="J494" s="361"/>
      <c r="K494" s="347"/>
      <c r="L494" s="362"/>
      <c r="M494" s="363"/>
      <c r="O494" s="350"/>
      <c r="P494" s="350"/>
      <c r="Q494" s="350"/>
      <c r="S494" s="350"/>
      <c r="T494" s="350"/>
      <c r="V494" s="350"/>
      <c r="W494" s="350"/>
      <c r="AB494" s="370"/>
      <c r="AF494" s="350"/>
      <c r="AG494" s="350"/>
      <c r="AH494" s="354"/>
      <c r="AI494" s="354"/>
      <c r="AJ494" s="354"/>
      <c r="AK494" s="354"/>
      <c r="AL494" s="354"/>
      <c r="AM494" s="354"/>
      <c r="AN494" s="354"/>
      <c r="AO494" s="354"/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4"/>
      <c r="BH494" s="354"/>
      <c r="BI494" s="354"/>
      <c r="BJ494" s="354"/>
      <c r="BK494" s="354"/>
      <c r="BL494" s="354"/>
      <c r="BM494" s="354"/>
      <c r="BN494" s="354"/>
      <c r="BO494" s="354"/>
      <c r="BP494" s="354"/>
      <c r="BQ494" s="354"/>
      <c r="BR494" s="354"/>
      <c r="BS494" s="354"/>
      <c r="BT494" s="354"/>
      <c r="BU494" s="354"/>
      <c r="BV494" s="354"/>
      <c r="BW494" s="354"/>
      <c r="BX494" s="354"/>
      <c r="BY494" s="354"/>
      <c r="BZ494" s="354"/>
      <c r="CA494" s="354"/>
      <c r="CB494" s="354"/>
      <c r="CC494" s="354"/>
      <c r="CD494" s="354"/>
      <c r="CE494" s="354"/>
      <c r="CF494" s="354"/>
      <c r="CG494" s="354"/>
      <c r="CH494" s="354"/>
      <c r="CI494" s="354"/>
      <c r="CJ494" s="354"/>
      <c r="CK494" s="354"/>
      <c r="CL494" s="354"/>
      <c r="CM494" s="354"/>
      <c r="CN494" s="354"/>
      <c r="CO494" s="354"/>
      <c r="CP494" s="354"/>
      <c r="CQ494" s="354"/>
      <c r="CR494" s="354"/>
    </row>
    <row r="495" spans="1:96" s="348" customFormat="1" ht="15.75" customHeight="1" x14ac:dyDescent="0.25">
      <c r="A495" s="343"/>
      <c r="B495" s="343"/>
      <c r="C495" s="343"/>
      <c r="D495" s="344"/>
      <c r="E495" s="344"/>
      <c r="F495" s="345"/>
      <c r="G495" s="346"/>
      <c r="H495" s="359"/>
      <c r="I495" s="360"/>
      <c r="J495" s="361"/>
      <c r="K495" s="347"/>
      <c r="L495" s="362"/>
      <c r="M495" s="363"/>
      <c r="O495" s="350"/>
      <c r="P495" s="350"/>
      <c r="Q495" s="350"/>
      <c r="S495" s="350"/>
      <c r="T495" s="350"/>
      <c r="V495" s="350"/>
      <c r="W495" s="350"/>
      <c r="AB495" s="370"/>
      <c r="AF495" s="350"/>
      <c r="AG495" s="350"/>
      <c r="AH495" s="354"/>
      <c r="AI495" s="354"/>
      <c r="AJ495" s="354"/>
      <c r="AK495" s="354"/>
      <c r="AL495" s="354"/>
      <c r="AM495" s="354"/>
      <c r="AN495" s="354"/>
      <c r="AO495" s="354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4"/>
      <c r="BH495" s="354"/>
      <c r="BI495" s="354"/>
      <c r="BJ495" s="354"/>
      <c r="BK495" s="354"/>
      <c r="BL495" s="354"/>
      <c r="BM495" s="354"/>
      <c r="BN495" s="354"/>
      <c r="BO495" s="354"/>
      <c r="BP495" s="354"/>
      <c r="BQ495" s="354"/>
      <c r="BR495" s="354"/>
      <c r="BS495" s="354"/>
      <c r="BT495" s="354"/>
      <c r="BU495" s="354"/>
      <c r="BV495" s="354"/>
      <c r="BW495" s="354"/>
      <c r="BX495" s="354"/>
      <c r="BY495" s="354"/>
      <c r="BZ495" s="354"/>
      <c r="CA495" s="354"/>
      <c r="CB495" s="354"/>
      <c r="CC495" s="354"/>
      <c r="CD495" s="354"/>
      <c r="CE495" s="354"/>
      <c r="CF495" s="354"/>
      <c r="CG495" s="354"/>
      <c r="CH495" s="354"/>
      <c r="CI495" s="354"/>
      <c r="CJ495" s="354"/>
      <c r="CK495" s="354"/>
      <c r="CL495" s="354"/>
      <c r="CM495" s="354"/>
      <c r="CN495" s="354"/>
      <c r="CO495" s="354"/>
      <c r="CP495" s="354"/>
      <c r="CQ495" s="354"/>
      <c r="CR495" s="354"/>
    </row>
    <row r="496" spans="1:96" s="348" customFormat="1" ht="15.75" customHeight="1" x14ac:dyDescent="0.25">
      <c r="A496" s="343"/>
      <c r="B496" s="343"/>
      <c r="C496" s="343"/>
      <c r="D496" s="344"/>
      <c r="E496" s="344"/>
      <c r="F496" s="345"/>
      <c r="G496" s="346"/>
      <c r="H496" s="359"/>
      <c r="I496" s="360"/>
      <c r="J496" s="361"/>
      <c r="K496" s="347"/>
      <c r="L496" s="362"/>
      <c r="M496" s="363"/>
      <c r="O496" s="350"/>
      <c r="P496" s="350"/>
      <c r="Q496" s="350"/>
      <c r="S496" s="350"/>
      <c r="T496" s="350"/>
      <c r="V496" s="350"/>
      <c r="W496" s="350"/>
      <c r="AB496" s="370"/>
      <c r="AF496" s="350"/>
      <c r="AG496" s="350"/>
      <c r="AH496" s="354"/>
      <c r="AI496" s="354"/>
      <c r="AJ496" s="354"/>
      <c r="AK496" s="354"/>
      <c r="AL496" s="354"/>
      <c r="AM496" s="354"/>
      <c r="AN496" s="354"/>
      <c r="AO496" s="354"/>
      <c r="AP496" s="354"/>
      <c r="AQ496" s="354"/>
      <c r="AR496" s="354"/>
      <c r="AS496" s="354"/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4"/>
      <c r="BH496" s="354"/>
      <c r="BI496" s="354"/>
      <c r="BJ496" s="354"/>
      <c r="BK496" s="354"/>
      <c r="BL496" s="354"/>
      <c r="BM496" s="354"/>
      <c r="BN496" s="354"/>
      <c r="BO496" s="354"/>
      <c r="BP496" s="354"/>
      <c r="BQ496" s="354"/>
      <c r="BR496" s="354"/>
      <c r="BS496" s="354"/>
      <c r="BT496" s="354"/>
      <c r="BU496" s="354"/>
      <c r="BV496" s="354"/>
      <c r="BW496" s="354"/>
      <c r="BX496" s="354"/>
      <c r="BY496" s="354"/>
      <c r="BZ496" s="354"/>
      <c r="CA496" s="354"/>
      <c r="CB496" s="354"/>
      <c r="CC496" s="354"/>
      <c r="CD496" s="354"/>
      <c r="CE496" s="354"/>
      <c r="CF496" s="354"/>
      <c r="CG496" s="354"/>
      <c r="CH496" s="354"/>
      <c r="CI496" s="354"/>
      <c r="CJ496" s="354"/>
      <c r="CK496" s="354"/>
      <c r="CL496" s="354"/>
      <c r="CM496" s="354"/>
      <c r="CN496" s="354"/>
      <c r="CO496" s="354"/>
      <c r="CP496" s="354"/>
      <c r="CQ496" s="354"/>
      <c r="CR496" s="354"/>
    </row>
    <row r="497" spans="1:96" s="348" customFormat="1" ht="15.75" customHeight="1" x14ac:dyDescent="0.25">
      <c r="A497" s="343"/>
      <c r="B497" s="343"/>
      <c r="C497" s="343"/>
      <c r="D497" s="344"/>
      <c r="E497" s="344"/>
      <c r="F497" s="345"/>
      <c r="G497" s="346"/>
      <c r="H497" s="359"/>
      <c r="I497" s="360"/>
      <c r="J497" s="361"/>
      <c r="K497" s="347"/>
      <c r="L497" s="362"/>
      <c r="M497" s="363"/>
      <c r="O497" s="350"/>
      <c r="P497" s="350"/>
      <c r="Q497" s="350"/>
      <c r="S497" s="350"/>
      <c r="T497" s="350"/>
      <c r="V497" s="350"/>
      <c r="W497" s="350"/>
      <c r="AB497" s="370"/>
      <c r="AF497" s="350"/>
      <c r="AG497" s="350"/>
      <c r="AH497" s="354"/>
      <c r="AI497" s="354"/>
      <c r="AJ497" s="354"/>
      <c r="AK497" s="354"/>
      <c r="AL497" s="354"/>
      <c r="AM497" s="354"/>
      <c r="AN497" s="354"/>
      <c r="AO497" s="354"/>
      <c r="AP497" s="354"/>
      <c r="AQ497" s="354"/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/>
      <c r="BF497" s="354"/>
      <c r="BG497" s="354"/>
      <c r="BH497" s="354"/>
      <c r="BI497" s="354"/>
      <c r="BJ497" s="354"/>
      <c r="BK497" s="354"/>
      <c r="BL497" s="354"/>
      <c r="BM497" s="354"/>
      <c r="BN497" s="354"/>
      <c r="BO497" s="354"/>
      <c r="BP497" s="354"/>
      <c r="BQ497" s="354"/>
      <c r="BR497" s="354"/>
      <c r="BS497" s="354"/>
      <c r="BT497" s="354"/>
      <c r="BU497" s="354"/>
      <c r="BV497" s="354"/>
      <c r="BW497" s="354"/>
      <c r="BX497" s="354"/>
      <c r="BY497" s="354"/>
      <c r="BZ497" s="354"/>
      <c r="CA497" s="354"/>
      <c r="CB497" s="354"/>
      <c r="CC497" s="354"/>
      <c r="CD497" s="354"/>
      <c r="CE497" s="354"/>
      <c r="CF497" s="354"/>
      <c r="CG497" s="354"/>
      <c r="CH497" s="354"/>
      <c r="CI497" s="354"/>
      <c r="CJ497" s="354"/>
      <c r="CK497" s="354"/>
      <c r="CL497" s="354"/>
      <c r="CM497" s="354"/>
      <c r="CN497" s="354"/>
      <c r="CO497" s="354"/>
      <c r="CP497" s="354"/>
      <c r="CQ497" s="354"/>
      <c r="CR497" s="354"/>
    </row>
    <row r="498" spans="1:96" s="348" customFormat="1" ht="15.75" customHeight="1" x14ac:dyDescent="0.25">
      <c r="A498" s="343"/>
      <c r="B498" s="343"/>
      <c r="C498" s="343"/>
      <c r="D498" s="344"/>
      <c r="E498" s="344"/>
      <c r="F498" s="345"/>
      <c r="G498" s="346"/>
      <c r="H498" s="359"/>
      <c r="I498" s="360"/>
      <c r="J498" s="361"/>
      <c r="K498" s="347"/>
      <c r="L498" s="362"/>
      <c r="M498" s="363"/>
      <c r="O498" s="350"/>
      <c r="P498" s="350"/>
      <c r="Q498" s="350"/>
      <c r="S498" s="350"/>
      <c r="T498" s="350"/>
      <c r="V498" s="350"/>
      <c r="W498" s="350"/>
      <c r="AB498" s="370"/>
      <c r="AF498" s="350"/>
      <c r="AG498" s="350"/>
      <c r="AH498" s="354"/>
      <c r="AI498" s="354"/>
      <c r="AJ498" s="354"/>
      <c r="AK498" s="354"/>
      <c r="AL498" s="354"/>
      <c r="AM498" s="354"/>
      <c r="AN498" s="354"/>
      <c r="AO498" s="354"/>
      <c r="AP498" s="354"/>
      <c r="AQ498" s="354"/>
      <c r="AR498" s="354"/>
      <c r="AS498" s="354"/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/>
      <c r="BF498" s="354"/>
      <c r="BG498" s="354"/>
      <c r="BH498" s="354"/>
      <c r="BI498" s="354"/>
      <c r="BJ498" s="354"/>
      <c r="BK498" s="354"/>
      <c r="BL498" s="354"/>
      <c r="BM498" s="354"/>
      <c r="BN498" s="354"/>
      <c r="BO498" s="354"/>
      <c r="BP498" s="354"/>
      <c r="BQ498" s="354"/>
      <c r="BR498" s="354"/>
      <c r="BS498" s="354"/>
      <c r="BT498" s="354"/>
      <c r="BU498" s="354"/>
      <c r="BV498" s="354"/>
      <c r="BW498" s="354"/>
      <c r="BX498" s="354"/>
      <c r="BY498" s="354"/>
      <c r="BZ498" s="354"/>
      <c r="CA498" s="354"/>
      <c r="CB498" s="354"/>
      <c r="CC498" s="354"/>
      <c r="CD498" s="354"/>
      <c r="CE498" s="354"/>
      <c r="CF498" s="354"/>
      <c r="CG498" s="354"/>
      <c r="CH498" s="354"/>
      <c r="CI498" s="354"/>
      <c r="CJ498" s="354"/>
      <c r="CK498" s="354"/>
      <c r="CL498" s="354"/>
      <c r="CM498" s="354"/>
      <c r="CN498" s="354"/>
      <c r="CO498" s="354"/>
      <c r="CP498" s="354"/>
      <c r="CQ498" s="354"/>
      <c r="CR498" s="354"/>
    </row>
    <row r="499" spans="1:96" s="348" customFormat="1" ht="15.75" customHeight="1" x14ac:dyDescent="0.25">
      <c r="A499" s="343"/>
      <c r="B499" s="343"/>
      <c r="C499" s="343"/>
      <c r="D499" s="344"/>
      <c r="E499" s="344"/>
      <c r="F499" s="345"/>
      <c r="G499" s="346"/>
      <c r="H499" s="359"/>
      <c r="I499" s="360"/>
      <c r="J499" s="361"/>
      <c r="K499" s="347"/>
      <c r="L499" s="362"/>
      <c r="M499" s="363"/>
      <c r="O499" s="350"/>
      <c r="P499" s="350"/>
      <c r="Q499" s="350"/>
      <c r="S499" s="350"/>
      <c r="T499" s="350"/>
      <c r="V499" s="350"/>
      <c r="W499" s="350"/>
      <c r="AB499" s="370"/>
      <c r="AF499" s="350"/>
      <c r="AG499" s="350"/>
      <c r="AH499" s="354"/>
      <c r="AI499" s="354"/>
      <c r="AJ499" s="354"/>
      <c r="AK499" s="354"/>
      <c r="AL499" s="354"/>
      <c r="AM499" s="354"/>
      <c r="AN499" s="354"/>
      <c r="AO499" s="354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4"/>
      <c r="BH499" s="354"/>
      <c r="BI499" s="354"/>
      <c r="BJ499" s="354"/>
      <c r="BK499" s="354"/>
      <c r="BL499" s="354"/>
      <c r="BM499" s="354"/>
      <c r="BN499" s="354"/>
      <c r="BO499" s="354"/>
      <c r="BP499" s="354"/>
      <c r="BQ499" s="354"/>
      <c r="BR499" s="354"/>
      <c r="BS499" s="354"/>
      <c r="BT499" s="354"/>
      <c r="BU499" s="354"/>
      <c r="BV499" s="354"/>
      <c r="BW499" s="354"/>
      <c r="BX499" s="354"/>
      <c r="BY499" s="354"/>
      <c r="BZ499" s="354"/>
      <c r="CA499" s="354"/>
      <c r="CB499" s="354"/>
      <c r="CC499" s="354"/>
      <c r="CD499" s="354"/>
      <c r="CE499" s="354"/>
      <c r="CF499" s="354"/>
      <c r="CG499" s="354"/>
      <c r="CH499" s="354"/>
      <c r="CI499" s="354"/>
      <c r="CJ499" s="354"/>
      <c r="CK499" s="354"/>
      <c r="CL499" s="354"/>
      <c r="CM499" s="354"/>
      <c r="CN499" s="354"/>
      <c r="CO499" s="354"/>
      <c r="CP499" s="354"/>
      <c r="CQ499" s="354"/>
      <c r="CR499" s="354"/>
    </row>
    <row r="500" spans="1:96" s="348" customFormat="1" ht="15.75" customHeight="1" x14ac:dyDescent="0.25">
      <c r="A500" s="343"/>
      <c r="B500" s="343"/>
      <c r="C500" s="343"/>
      <c r="D500" s="344"/>
      <c r="E500" s="344"/>
      <c r="F500" s="345"/>
      <c r="G500" s="346"/>
      <c r="H500" s="359"/>
      <c r="I500" s="360"/>
      <c r="J500" s="361"/>
      <c r="K500" s="347"/>
      <c r="L500" s="362"/>
      <c r="M500" s="363"/>
      <c r="O500" s="350"/>
      <c r="P500" s="350"/>
      <c r="Q500" s="350"/>
      <c r="S500" s="350"/>
      <c r="T500" s="350"/>
      <c r="V500" s="350"/>
      <c r="W500" s="350"/>
      <c r="AB500" s="370"/>
      <c r="AF500" s="350"/>
      <c r="AG500" s="350"/>
      <c r="AH500" s="354"/>
      <c r="AI500" s="354"/>
      <c r="AJ500" s="354"/>
      <c r="AK500" s="354"/>
      <c r="AL500" s="354"/>
      <c r="AM500" s="354"/>
      <c r="AN500" s="354"/>
      <c r="AO500" s="354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4"/>
      <c r="BH500" s="354"/>
      <c r="BI500" s="354"/>
      <c r="BJ500" s="354"/>
      <c r="BK500" s="354"/>
      <c r="BL500" s="354"/>
      <c r="BM500" s="354"/>
      <c r="BN500" s="354"/>
      <c r="BO500" s="354"/>
      <c r="BP500" s="354"/>
      <c r="BQ500" s="354"/>
      <c r="BR500" s="354"/>
      <c r="BS500" s="354"/>
      <c r="BT500" s="354"/>
      <c r="BU500" s="354"/>
      <c r="BV500" s="354"/>
      <c r="BW500" s="354"/>
      <c r="BX500" s="354"/>
      <c r="BY500" s="354"/>
      <c r="BZ500" s="354"/>
      <c r="CA500" s="354"/>
      <c r="CB500" s="354"/>
      <c r="CC500" s="354"/>
      <c r="CD500" s="354"/>
      <c r="CE500" s="354"/>
      <c r="CF500" s="354"/>
      <c r="CG500" s="354"/>
      <c r="CH500" s="354"/>
      <c r="CI500" s="354"/>
      <c r="CJ500" s="354"/>
      <c r="CK500" s="354"/>
      <c r="CL500" s="354"/>
      <c r="CM500" s="354"/>
      <c r="CN500" s="354"/>
      <c r="CO500" s="354"/>
      <c r="CP500" s="354"/>
      <c r="CQ500" s="354"/>
      <c r="CR500" s="354"/>
    </row>
    <row r="501" spans="1:96" s="348" customFormat="1" ht="15.75" customHeight="1" x14ac:dyDescent="0.25">
      <c r="A501" s="343"/>
      <c r="B501" s="343"/>
      <c r="C501" s="343"/>
      <c r="D501" s="344"/>
      <c r="E501" s="344"/>
      <c r="F501" s="345"/>
      <c r="G501" s="346"/>
      <c r="H501" s="359"/>
      <c r="I501" s="360"/>
      <c r="J501" s="361"/>
      <c r="K501" s="347"/>
      <c r="L501" s="362"/>
      <c r="M501" s="363"/>
      <c r="O501" s="350"/>
      <c r="P501" s="350"/>
      <c r="Q501" s="350"/>
      <c r="S501" s="350"/>
      <c r="T501" s="350"/>
      <c r="V501" s="350"/>
      <c r="W501" s="350"/>
      <c r="AB501" s="370"/>
      <c r="AF501" s="350"/>
      <c r="AG501" s="350"/>
      <c r="AH501" s="354"/>
      <c r="AI501" s="354"/>
      <c r="AJ501" s="354"/>
      <c r="AK501" s="354"/>
      <c r="AL501" s="354"/>
      <c r="AM501" s="354"/>
      <c r="AN501" s="354"/>
      <c r="AO501" s="354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4"/>
      <c r="BH501" s="354"/>
      <c r="BI501" s="354"/>
      <c r="BJ501" s="354"/>
      <c r="BK501" s="354"/>
      <c r="BL501" s="354"/>
      <c r="BM501" s="354"/>
      <c r="BN501" s="354"/>
      <c r="BO501" s="354"/>
      <c r="BP501" s="354"/>
      <c r="BQ501" s="354"/>
      <c r="BR501" s="354"/>
      <c r="BS501" s="354"/>
      <c r="BT501" s="354"/>
      <c r="BU501" s="354"/>
      <c r="BV501" s="354"/>
      <c r="BW501" s="354"/>
      <c r="BX501" s="354"/>
      <c r="BY501" s="354"/>
      <c r="BZ501" s="354"/>
      <c r="CA501" s="354"/>
      <c r="CB501" s="354"/>
      <c r="CC501" s="354"/>
      <c r="CD501" s="354"/>
      <c r="CE501" s="354"/>
      <c r="CF501" s="354"/>
      <c r="CG501" s="354"/>
      <c r="CH501" s="354"/>
      <c r="CI501" s="354"/>
      <c r="CJ501" s="354"/>
      <c r="CK501" s="354"/>
      <c r="CL501" s="354"/>
      <c r="CM501" s="354"/>
      <c r="CN501" s="354"/>
      <c r="CO501" s="354"/>
      <c r="CP501" s="354"/>
      <c r="CQ501" s="354"/>
      <c r="CR501" s="354"/>
    </row>
    <row r="502" spans="1:96" s="348" customFormat="1" ht="15.75" customHeight="1" x14ac:dyDescent="0.25">
      <c r="A502" s="343"/>
      <c r="B502" s="343"/>
      <c r="C502" s="343"/>
      <c r="D502" s="344"/>
      <c r="E502" s="344"/>
      <c r="F502" s="345"/>
      <c r="G502" s="346"/>
      <c r="H502" s="359"/>
      <c r="I502" s="360"/>
      <c r="J502" s="361"/>
      <c r="K502" s="347"/>
      <c r="L502" s="362"/>
      <c r="M502" s="363"/>
      <c r="O502" s="350"/>
      <c r="P502" s="350"/>
      <c r="Q502" s="350"/>
      <c r="S502" s="350"/>
      <c r="T502" s="350"/>
      <c r="V502" s="350"/>
      <c r="W502" s="350"/>
      <c r="AB502" s="370"/>
      <c r="AF502" s="350"/>
      <c r="AG502" s="350"/>
      <c r="AH502" s="354"/>
      <c r="AI502" s="354"/>
      <c r="AJ502" s="354"/>
      <c r="AK502" s="354"/>
      <c r="AL502" s="354"/>
      <c r="AM502" s="354"/>
      <c r="AN502" s="354"/>
      <c r="AO502" s="354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4"/>
      <c r="BH502" s="354"/>
      <c r="BI502" s="354"/>
      <c r="BJ502" s="354"/>
      <c r="BK502" s="354"/>
      <c r="BL502" s="354"/>
      <c r="BM502" s="354"/>
      <c r="BN502" s="354"/>
      <c r="BO502" s="354"/>
      <c r="BP502" s="354"/>
      <c r="BQ502" s="354"/>
      <c r="BR502" s="354"/>
      <c r="BS502" s="354"/>
      <c r="BT502" s="354"/>
      <c r="BU502" s="354"/>
      <c r="BV502" s="354"/>
      <c r="BW502" s="354"/>
      <c r="BX502" s="354"/>
      <c r="BY502" s="354"/>
      <c r="BZ502" s="354"/>
      <c r="CA502" s="354"/>
      <c r="CB502" s="354"/>
      <c r="CC502" s="354"/>
      <c r="CD502" s="354"/>
      <c r="CE502" s="354"/>
      <c r="CF502" s="354"/>
      <c r="CG502" s="354"/>
      <c r="CH502" s="354"/>
      <c r="CI502" s="354"/>
      <c r="CJ502" s="354"/>
      <c r="CK502" s="354"/>
      <c r="CL502" s="354"/>
      <c r="CM502" s="354"/>
      <c r="CN502" s="354"/>
      <c r="CO502" s="354"/>
      <c r="CP502" s="354"/>
      <c r="CQ502" s="354"/>
      <c r="CR502" s="354"/>
    </row>
    <row r="503" spans="1:96" s="348" customFormat="1" ht="15.75" customHeight="1" x14ac:dyDescent="0.25">
      <c r="A503" s="343"/>
      <c r="B503" s="343"/>
      <c r="C503" s="343"/>
      <c r="D503" s="344"/>
      <c r="E503" s="344"/>
      <c r="F503" s="345"/>
      <c r="G503" s="346"/>
      <c r="H503" s="359"/>
      <c r="I503" s="360"/>
      <c r="J503" s="361"/>
      <c r="K503" s="347"/>
      <c r="L503" s="362"/>
      <c r="M503" s="363"/>
      <c r="O503" s="350"/>
      <c r="P503" s="350"/>
      <c r="Q503" s="350"/>
      <c r="S503" s="350"/>
      <c r="T503" s="350"/>
      <c r="V503" s="350"/>
      <c r="W503" s="350"/>
      <c r="AB503" s="370"/>
      <c r="AF503" s="350"/>
      <c r="AG503" s="350"/>
      <c r="AH503" s="354"/>
      <c r="AI503" s="354"/>
      <c r="AJ503" s="354"/>
      <c r="AK503" s="354"/>
      <c r="AL503" s="354"/>
      <c r="AM503" s="354"/>
      <c r="AN503" s="354"/>
      <c r="AO503" s="354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4"/>
      <c r="BH503" s="354"/>
      <c r="BI503" s="354"/>
      <c r="BJ503" s="354"/>
      <c r="BK503" s="354"/>
      <c r="BL503" s="354"/>
      <c r="BM503" s="354"/>
      <c r="BN503" s="354"/>
      <c r="BO503" s="354"/>
      <c r="BP503" s="354"/>
      <c r="BQ503" s="354"/>
      <c r="BR503" s="354"/>
      <c r="BS503" s="354"/>
      <c r="BT503" s="354"/>
      <c r="BU503" s="354"/>
      <c r="BV503" s="354"/>
      <c r="BW503" s="354"/>
      <c r="BX503" s="354"/>
      <c r="BY503" s="354"/>
      <c r="BZ503" s="354"/>
      <c r="CA503" s="354"/>
      <c r="CB503" s="354"/>
      <c r="CC503" s="354"/>
      <c r="CD503" s="354"/>
      <c r="CE503" s="354"/>
      <c r="CF503" s="354"/>
      <c r="CG503" s="354"/>
      <c r="CH503" s="354"/>
      <c r="CI503" s="354"/>
      <c r="CJ503" s="354"/>
      <c r="CK503" s="354"/>
      <c r="CL503" s="354"/>
      <c r="CM503" s="354"/>
      <c r="CN503" s="354"/>
      <c r="CO503" s="354"/>
      <c r="CP503" s="354"/>
      <c r="CQ503" s="354"/>
      <c r="CR503" s="354"/>
    </row>
    <row r="504" spans="1:96" s="348" customFormat="1" ht="15.75" customHeight="1" x14ac:dyDescent="0.25">
      <c r="A504" s="343"/>
      <c r="B504" s="343"/>
      <c r="C504" s="343"/>
      <c r="D504" s="344"/>
      <c r="E504" s="344"/>
      <c r="F504" s="345"/>
      <c r="G504" s="346"/>
      <c r="H504" s="359"/>
      <c r="I504" s="360"/>
      <c r="J504" s="361"/>
      <c r="K504" s="347"/>
      <c r="L504" s="362"/>
      <c r="M504" s="363"/>
      <c r="O504" s="350"/>
      <c r="P504" s="350"/>
      <c r="Q504" s="350"/>
      <c r="S504" s="350"/>
      <c r="T504" s="350"/>
      <c r="V504" s="350"/>
      <c r="W504" s="350"/>
      <c r="AB504" s="370"/>
      <c r="AF504" s="350"/>
      <c r="AG504" s="350"/>
      <c r="AH504" s="354"/>
      <c r="AI504" s="354"/>
      <c r="AJ504" s="354"/>
      <c r="AK504" s="354"/>
      <c r="AL504" s="354"/>
      <c r="AM504" s="354"/>
      <c r="AN504" s="354"/>
      <c r="AO504" s="354"/>
      <c r="AP504" s="354"/>
      <c r="AQ504" s="354"/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4"/>
      <c r="BH504" s="354"/>
      <c r="BI504" s="354"/>
      <c r="BJ504" s="354"/>
      <c r="BK504" s="354"/>
      <c r="BL504" s="354"/>
      <c r="BM504" s="354"/>
      <c r="BN504" s="354"/>
      <c r="BO504" s="354"/>
      <c r="BP504" s="354"/>
      <c r="BQ504" s="354"/>
      <c r="BR504" s="354"/>
      <c r="BS504" s="354"/>
      <c r="BT504" s="354"/>
      <c r="BU504" s="354"/>
      <c r="BV504" s="354"/>
      <c r="BW504" s="354"/>
      <c r="BX504" s="354"/>
      <c r="BY504" s="354"/>
      <c r="BZ504" s="354"/>
      <c r="CA504" s="354"/>
      <c r="CB504" s="354"/>
      <c r="CC504" s="354"/>
      <c r="CD504" s="354"/>
      <c r="CE504" s="354"/>
      <c r="CF504" s="354"/>
      <c r="CG504" s="354"/>
      <c r="CH504" s="354"/>
      <c r="CI504" s="354"/>
      <c r="CJ504" s="354"/>
      <c r="CK504" s="354"/>
      <c r="CL504" s="354"/>
      <c r="CM504" s="354"/>
      <c r="CN504" s="354"/>
      <c r="CO504" s="354"/>
      <c r="CP504" s="354"/>
      <c r="CQ504" s="354"/>
      <c r="CR504" s="354"/>
    </row>
    <row r="505" spans="1:96" s="348" customFormat="1" ht="15.75" customHeight="1" x14ac:dyDescent="0.25">
      <c r="A505" s="343"/>
      <c r="B505" s="343"/>
      <c r="C505" s="343"/>
      <c r="D505" s="344"/>
      <c r="E505" s="344"/>
      <c r="F505" s="345"/>
      <c r="G505" s="346"/>
      <c r="H505" s="359"/>
      <c r="I505" s="360"/>
      <c r="J505" s="361"/>
      <c r="K505" s="347"/>
      <c r="L505" s="362"/>
      <c r="M505" s="363"/>
      <c r="O505" s="350"/>
      <c r="P505" s="350"/>
      <c r="Q505" s="350"/>
      <c r="S505" s="350"/>
      <c r="T505" s="350"/>
      <c r="V505" s="350"/>
      <c r="W505" s="350"/>
      <c r="AB505" s="370"/>
      <c r="AF505" s="350"/>
      <c r="AG505" s="350"/>
      <c r="AH505" s="354"/>
      <c r="AI505" s="354"/>
      <c r="AJ505" s="354"/>
      <c r="AK505" s="354"/>
      <c r="AL505" s="354"/>
      <c r="AM505" s="354"/>
      <c r="AN505" s="354"/>
      <c r="AO505" s="354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4"/>
      <c r="BH505" s="354"/>
      <c r="BI505" s="354"/>
      <c r="BJ505" s="354"/>
      <c r="BK505" s="354"/>
      <c r="BL505" s="354"/>
      <c r="BM505" s="354"/>
      <c r="BN505" s="354"/>
      <c r="BO505" s="354"/>
      <c r="BP505" s="354"/>
      <c r="BQ505" s="354"/>
      <c r="BR505" s="354"/>
      <c r="BS505" s="354"/>
      <c r="BT505" s="354"/>
      <c r="BU505" s="354"/>
      <c r="BV505" s="354"/>
      <c r="BW505" s="354"/>
      <c r="BX505" s="354"/>
      <c r="BY505" s="354"/>
      <c r="BZ505" s="354"/>
      <c r="CA505" s="354"/>
      <c r="CB505" s="354"/>
      <c r="CC505" s="354"/>
      <c r="CD505" s="354"/>
      <c r="CE505" s="354"/>
      <c r="CF505" s="354"/>
      <c r="CG505" s="354"/>
      <c r="CH505" s="354"/>
      <c r="CI505" s="354"/>
      <c r="CJ505" s="354"/>
      <c r="CK505" s="354"/>
      <c r="CL505" s="354"/>
      <c r="CM505" s="354"/>
      <c r="CN505" s="354"/>
      <c r="CO505" s="354"/>
      <c r="CP505" s="354"/>
      <c r="CQ505" s="354"/>
      <c r="CR505" s="354"/>
    </row>
    <row r="506" spans="1:96" s="348" customFormat="1" ht="15.75" customHeight="1" x14ac:dyDescent="0.25">
      <c r="A506" s="343"/>
      <c r="B506" s="343"/>
      <c r="C506" s="343"/>
      <c r="D506" s="344"/>
      <c r="E506" s="344"/>
      <c r="F506" s="345"/>
      <c r="G506" s="346"/>
      <c r="H506" s="359"/>
      <c r="I506" s="360"/>
      <c r="J506" s="361"/>
      <c r="K506" s="347"/>
      <c r="L506" s="362"/>
      <c r="M506" s="363"/>
      <c r="O506" s="350"/>
      <c r="P506" s="350"/>
      <c r="Q506" s="350"/>
      <c r="S506" s="350"/>
      <c r="T506" s="350"/>
      <c r="V506" s="350"/>
      <c r="W506" s="350"/>
      <c r="AB506" s="370"/>
      <c r="AF506" s="350"/>
      <c r="AG506" s="350"/>
      <c r="AH506" s="354"/>
      <c r="AI506" s="354"/>
      <c r="AJ506" s="354"/>
      <c r="AK506" s="354"/>
      <c r="AL506" s="354"/>
      <c r="AM506" s="354"/>
      <c r="AN506" s="354"/>
      <c r="AO506" s="354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4"/>
      <c r="BH506" s="354"/>
      <c r="BI506" s="354"/>
      <c r="BJ506" s="354"/>
      <c r="BK506" s="354"/>
      <c r="BL506" s="354"/>
      <c r="BM506" s="354"/>
      <c r="BN506" s="354"/>
      <c r="BO506" s="354"/>
      <c r="BP506" s="354"/>
      <c r="BQ506" s="354"/>
      <c r="BR506" s="354"/>
      <c r="BS506" s="354"/>
      <c r="BT506" s="354"/>
      <c r="BU506" s="354"/>
      <c r="BV506" s="354"/>
      <c r="BW506" s="354"/>
      <c r="BX506" s="354"/>
      <c r="BY506" s="354"/>
      <c r="BZ506" s="354"/>
      <c r="CA506" s="354"/>
      <c r="CB506" s="354"/>
      <c r="CC506" s="354"/>
      <c r="CD506" s="354"/>
      <c r="CE506" s="354"/>
      <c r="CF506" s="354"/>
      <c r="CG506" s="354"/>
      <c r="CH506" s="354"/>
      <c r="CI506" s="354"/>
      <c r="CJ506" s="354"/>
      <c r="CK506" s="354"/>
      <c r="CL506" s="354"/>
      <c r="CM506" s="354"/>
      <c r="CN506" s="354"/>
      <c r="CO506" s="354"/>
      <c r="CP506" s="354"/>
      <c r="CQ506" s="354"/>
      <c r="CR506" s="354"/>
    </row>
    <row r="507" spans="1:96" s="348" customFormat="1" ht="15.75" customHeight="1" x14ac:dyDescent="0.25">
      <c r="A507" s="343"/>
      <c r="B507" s="343"/>
      <c r="C507" s="343"/>
      <c r="D507" s="344"/>
      <c r="E507" s="344"/>
      <c r="F507" s="345"/>
      <c r="G507" s="346"/>
      <c r="H507" s="359"/>
      <c r="I507" s="360"/>
      <c r="J507" s="361"/>
      <c r="K507" s="347"/>
      <c r="L507" s="362"/>
      <c r="M507" s="363"/>
      <c r="O507" s="350"/>
      <c r="P507" s="350"/>
      <c r="Q507" s="350"/>
      <c r="S507" s="350"/>
      <c r="T507" s="350"/>
      <c r="V507" s="350"/>
      <c r="W507" s="350"/>
      <c r="AB507" s="370"/>
      <c r="AF507" s="350"/>
      <c r="AG507" s="350"/>
      <c r="AH507" s="354"/>
      <c r="AI507" s="354"/>
      <c r="AJ507" s="354"/>
      <c r="AK507" s="354"/>
      <c r="AL507" s="354"/>
      <c r="AM507" s="354"/>
      <c r="AN507" s="354"/>
      <c r="AO507" s="354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4"/>
      <c r="BH507" s="354"/>
      <c r="BI507" s="354"/>
      <c r="BJ507" s="354"/>
      <c r="BK507" s="354"/>
      <c r="BL507" s="354"/>
      <c r="BM507" s="354"/>
      <c r="BN507" s="354"/>
      <c r="BO507" s="354"/>
      <c r="BP507" s="354"/>
      <c r="BQ507" s="354"/>
      <c r="BR507" s="354"/>
      <c r="BS507" s="354"/>
      <c r="BT507" s="354"/>
      <c r="BU507" s="354"/>
      <c r="BV507" s="354"/>
      <c r="BW507" s="354"/>
      <c r="BX507" s="354"/>
      <c r="BY507" s="354"/>
      <c r="BZ507" s="354"/>
      <c r="CA507" s="354"/>
      <c r="CB507" s="354"/>
      <c r="CC507" s="354"/>
      <c r="CD507" s="354"/>
      <c r="CE507" s="354"/>
      <c r="CF507" s="354"/>
      <c r="CG507" s="354"/>
      <c r="CH507" s="354"/>
      <c r="CI507" s="354"/>
      <c r="CJ507" s="354"/>
      <c r="CK507" s="354"/>
      <c r="CL507" s="354"/>
      <c r="CM507" s="354"/>
      <c r="CN507" s="354"/>
      <c r="CO507" s="354"/>
      <c r="CP507" s="354"/>
      <c r="CQ507" s="354"/>
      <c r="CR507" s="354"/>
    </row>
    <row r="508" spans="1:96" s="348" customFormat="1" ht="15.75" customHeight="1" x14ac:dyDescent="0.25">
      <c r="A508" s="343"/>
      <c r="B508" s="343"/>
      <c r="C508" s="343"/>
      <c r="D508" s="344"/>
      <c r="E508" s="344"/>
      <c r="F508" s="345"/>
      <c r="G508" s="346"/>
      <c r="H508" s="359"/>
      <c r="I508" s="360"/>
      <c r="J508" s="361"/>
      <c r="K508" s="347"/>
      <c r="L508" s="362"/>
      <c r="M508" s="363"/>
      <c r="O508" s="350"/>
      <c r="P508" s="350"/>
      <c r="Q508" s="350"/>
      <c r="S508" s="350"/>
      <c r="T508" s="350"/>
      <c r="V508" s="350"/>
      <c r="W508" s="350"/>
      <c r="AB508" s="370"/>
      <c r="AF508" s="350"/>
      <c r="AG508" s="350"/>
      <c r="AH508" s="354"/>
      <c r="AI508" s="354"/>
      <c r="AJ508" s="354"/>
      <c r="AK508" s="354"/>
      <c r="AL508" s="354"/>
      <c r="AM508" s="354"/>
      <c r="AN508" s="354"/>
      <c r="AO508" s="354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4"/>
      <c r="BH508" s="354"/>
      <c r="BI508" s="354"/>
      <c r="BJ508" s="354"/>
      <c r="BK508" s="354"/>
      <c r="BL508" s="354"/>
      <c r="BM508" s="354"/>
      <c r="BN508" s="354"/>
      <c r="BO508" s="354"/>
      <c r="BP508" s="354"/>
      <c r="BQ508" s="354"/>
      <c r="BR508" s="354"/>
      <c r="BS508" s="354"/>
      <c r="BT508" s="354"/>
      <c r="BU508" s="354"/>
      <c r="BV508" s="354"/>
      <c r="BW508" s="354"/>
      <c r="BX508" s="354"/>
      <c r="BY508" s="354"/>
      <c r="BZ508" s="354"/>
      <c r="CA508" s="354"/>
      <c r="CB508" s="354"/>
      <c r="CC508" s="354"/>
      <c r="CD508" s="354"/>
      <c r="CE508" s="354"/>
      <c r="CF508" s="354"/>
      <c r="CG508" s="354"/>
      <c r="CH508" s="354"/>
      <c r="CI508" s="354"/>
      <c r="CJ508" s="354"/>
      <c r="CK508" s="354"/>
      <c r="CL508" s="354"/>
      <c r="CM508" s="354"/>
      <c r="CN508" s="354"/>
      <c r="CO508" s="354"/>
      <c r="CP508" s="354"/>
      <c r="CQ508" s="354"/>
      <c r="CR508" s="354"/>
    </row>
    <row r="509" spans="1:96" s="348" customFormat="1" ht="15.75" customHeight="1" x14ac:dyDescent="0.25">
      <c r="A509" s="343"/>
      <c r="B509" s="343"/>
      <c r="C509" s="343"/>
      <c r="D509" s="344"/>
      <c r="E509" s="344"/>
      <c r="F509" s="345"/>
      <c r="G509" s="346"/>
      <c r="H509" s="359"/>
      <c r="I509" s="360"/>
      <c r="J509" s="361"/>
      <c r="K509" s="347"/>
      <c r="L509" s="362"/>
      <c r="M509" s="363"/>
      <c r="O509" s="350"/>
      <c r="P509" s="350"/>
      <c r="Q509" s="350"/>
      <c r="S509" s="350"/>
      <c r="T509" s="350"/>
      <c r="V509" s="350"/>
      <c r="W509" s="350"/>
      <c r="AB509" s="370"/>
      <c r="AF509" s="350"/>
      <c r="AG509" s="350"/>
      <c r="AH509" s="354"/>
      <c r="AI509" s="354"/>
      <c r="AJ509" s="354"/>
      <c r="AK509" s="354"/>
      <c r="AL509" s="354"/>
      <c r="AM509" s="354"/>
      <c r="AN509" s="354"/>
      <c r="AO509" s="354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4"/>
      <c r="BH509" s="354"/>
      <c r="BI509" s="354"/>
      <c r="BJ509" s="354"/>
      <c r="BK509" s="354"/>
      <c r="BL509" s="354"/>
      <c r="BM509" s="354"/>
      <c r="BN509" s="354"/>
      <c r="BO509" s="354"/>
      <c r="BP509" s="354"/>
      <c r="BQ509" s="354"/>
      <c r="BR509" s="354"/>
      <c r="BS509" s="354"/>
      <c r="BT509" s="354"/>
      <c r="BU509" s="354"/>
      <c r="BV509" s="354"/>
      <c r="BW509" s="354"/>
      <c r="BX509" s="354"/>
      <c r="BY509" s="354"/>
      <c r="BZ509" s="354"/>
      <c r="CA509" s="354"/>
      <c r="CB509" s="354"/>
      <c r="CC509" s="354"/>
      <c r="CD509" s="354"/>
      <c r="CE509" s="354"/>
      <c r="CF509" s="354"/>
      <c r="CG509" s="354"/>
      <c r="CH509" s="354"/>
      <c r="CI509" s="354"/>
      <c r="CJ509" s="354"/>
      <c r="CK509" s="354"/>
      <c r="CL509" s="354"/>
      <c r="CM509" s="354"/>
      <c r="CN509" s="354"/>
      <c r="CO509" s="354"/>
      <c r="CP509" s="354"/>
      <c r="CQ509" s="354"/>
      <c r="CR509" s="354"/>
    </row>
    <row r="510" spans="1:96" s="348" customFormat="1" ht="15.75" customHeight="1" x14ac:dyDescent="0.25">
      <c r="A510" s="343"/>
      <c r="B510" s="343"/>
      <c r="C510" s="343"/>
      <c r="D510" s="344"/>
      <c r="E510" s="344"/>
      <c r="F510" s="345"/>
      <c r="G510" s="346"/>
      <c r="H510" s="359"/>
      <c r="I510" s="360"/>
      <c r="J510" s="361"/>
      <c r="K510" s="347"/>
      <c r="L510" s="362"/>
      <c r="M510" s="363"/>
      <c r="O510" s="350"/>
      <c r="P510" s="350"/>
      <c r="Q510" s="350"/>
      <c r="S510" s="350"/>
      <c r="T510" s="350"/>
      <c r="V510" s="350"/>
      <c r="W510" s="350"/>
      <c r="AB510" s="370"/>
      <c r="AF510" s="350"/>
      <c r="AG510" s="350"/>
      <c r="AH510" s="354"/>
      <c r="AI510" s="354"/>
      <c r="AJ510" s="354"/>
      <c r="AK510" s="354"/>
      <c r="AL510" s="354"/>
      <c r="AM510" s="354"/>
      <c r="AN510" s="354"/>
      <c r="AO510" s="354"/>
      <c r="AP510" s="354"/>
      <c r="AQ510" s="354"/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/>
      <c r="BF510" s="354"/>
      <c r="BG510" s="354"/>
      <c r="BH510" s="354"/>
      <c r="BI510" s="354"/>
      <c r="BJ510" s="354"/>
      <c r="BK510" s="354"/>
      <c r="BL510" s="354"/>
      <c r="BM510" s="354"/>
      <c r="BN510" s="354"/>
      <c r="BO510" s="354"/>
      <c r="BP510" s="354"/>
      <c r="BQ510" s="354"/>
      <c r="BR510" s="354"/>
      <c r="BS510" s="354"/>
      <c r="BT510" s="354"/>
      <c r="BU510" s="354"/>
      <c r="BV510" s="354"/>
      <c r="BW510" s="354"/>
      <c r="BX510" s="354"/>
      <c r="BY510" s="354"/>
      <c r="BZ510" s="354"/>
      <c r="CA510" s="354"/>
      <c r="CB510" s="354"/>
      <c r="CC510" s="354"/>
      <c r="CD510" s="354"/>
      <c r="CE510" s="354"/>
      <c r="CF510" s="354"/>
      <c r="CG510" s="354"/>
      <c r="CH510" s="354"/>
      <c r="CI510" s="354"/>
      <c r="CJ510" s="354"/>
      <c r="CK510" s="354"/>
      <c r="CL510" s="354"/>
      <c r="CM510" s="354"/>
      <c r="CN510" s="354"/>
      <c r="CO510" s="354"/>
      <c r="CP510" s="354"/>
      <c r="CQ510" s="354"/>
      <c r="CR510" s="354"/>
    </row>
    <row r="511" spans="1:96" s="348" customFormat="1" ht="15.75" customHeight="1" x14ac:dyDescent="0.25">
      <c r="A511" s="343"/>
      <c r="B511" s="343"/>
      <c r="C511" s="343"/>
      <c r="D511" s="344"/>
      <c r="E511" s="344"/>
      <c r="F511" s="345"/>
      <c r="G511" s="346"/>
      <c r="H511" s="359"/>
      <c r="I511" s="360"/>
      <c r="J511" s="361"/>
      <c r="K511" s="347"/>
      <c r="L511" s="362"/>
      <c r="M511" s="363"/>
      <c r="O511" s="350"/>
      <c r="P511" s="350"/>
      <c r="Q511" s="350"/>
      <c r="S511" s="350"/>
      <c r="T511" s="350"/>
      <c r="V511" s="350"/>
      <c r="W511" s="350"/>
      <c r="AB511" s="370"/>
      <c r="AF511" s="350"/>
      <c r="AG511" s="350"/>
      <c r="AH511" s="354"/>
      <c r="AI511" s="354"/>
      <c r="AJ511" s="354"/>
      <c r="AK511" s="354"/>
      <c r="AL511" s="354"/>
      <c r="AM511" s="354"/>
      <c r="AN511" s="354"/>
      <c r="AO511" s="354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4"/>
      <c r="BH511" s="354"/>
      <c r="BI511" s="354"/>
      <c r="BJ511" s="354"/>
      <c r="BK511" s="354"/>
      <c r="BL511" s="354"/>
      <c r="BM511" s="354"/>
      <c r="BN511" s="354"/>
      <c r="BO511" s="354"/>
      <c r="BP511" s="354"/>
      <c r="BQ511" s="354"/>
      <c r="BR511" s="354"/>
      <c r="BS511" s="354"/>
      <c r="BT511" s="354"/>
      <c r="BU511" s="354"/>
      <c r="BV511" s="354"/>
      <c r="BW511" s="354"/>
      <c r="BX511" s="354"/>
      <c r="BY511" s="354"/>
      <c r="BZ511" s="354"/>
      <c r="CA511" s="354"/>
      <c r="CB511" s="354"/>
      <c r="CC511" s="354"/>
      <c r="CD511" s="354"/>
      <c r="CE511" s="354"/>
      <c r="CF511" s="354"/>
      <c r="CG511" s="354"/>
      <c r="CH511" s="354"/>
      <c r="CI511" s="354"/>
      <c r="CJ511" s="354"/>
      <c r="CK511" s="354"/>
      <c r="CL511" s="354"/>
      <c r="CM511" s="354"/>
      <c r="CN511" s="354"/>
      <c r="CO511" s="354"/>
      <c r="CP511" s="354"/>
      <c r="CQ511" s="354"/>
      <c r="CR511" s="354"/>
    </row>
    <row r="512" spans="1:96" s="348" customFormat="1" ht="15.75" customHeight="1" x14ac:dyDescent="0.25">
      <c r="A512" s="343"/>
      <c r="B512" s="343"/>
      <c r="C512" s="343"/>
      <c r="D512" s="344"/>
      <c r="E512" s="344"/>
      <c r="F512" s="345"/>
      <c r="G512" s="346"/>
      <c r="H512" s="359"/>
      <c r="I512" s="360"/>
      <c r="J512" s="361"/>
      <c r="K512" s="347"/>
      <c r="L512" s="362"/>
      <c r="M512" s="363"/>
      <c r="O512" s="350"/>
      <c r="P512" s="350"/>
      <c r="Q512" s="350"/>
      <c r="S512" s="350"/>
      <c r="T512" s="350"/>
      <c r="V512" s="350"/>
      <c r="W512" s="350"/>
      <c r="AB512" s="370"/>
      <c r="AF512" s="350"/>
      <c r="AG512" s="350"/>
      <c r="AH512" s="354"/>
      <c r="AI512" s="354"/>
      <c r="AJ512" s="354"/>
      <c r="AK512" s="354"/>
      <c r="AL512" s="354"/>
      <c r="AM512" s="354"/>
      <c r="AN512" s="354"/>
      <c r="AO512" s="354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/>
      <c r="BF512" s="354"/>
      <c r="BG512" s="354"/>
      <c r="BH512" s="354"/>
      <c r="BI512" s="354"/>
      <c r="BJ512" s="354"/>
      <c r="BK512" s="354"/>
      <c r="BL512" s="354"/>
      <c r="BM512" s="354"/>
      <c r="BN512" s="354"/>
      <c r="BO512" s="354"/>
      <c r="BP512" s="354"/>
      <c r="BQ512" s="354"/>
      <c r="BR512" s="354"/>
      <c r="BS512" s="354"/>
      <c r="BT512" s="354"/>
      <c r="BU512" s="354"/>
      <c r="BV512" s="354"/>
      <c r="BW512" s="354"/>
      <c r="BX512" s="354"/>
      <c r="BY512" s="354"/>
      <c r="BZ512" s="354"/>
      <c r="CA512" s="354"/>
      <c r="CB512" s="354"/>
      <c r="CC512" s="354"/>
      <c r="CD512" s="354"/>
      <c r="CE512" s="354"/>
      <c r="CF512" s="354"/>
      <c r="CG512" s="354"/>
      <c r="CH512" s="354"/>
      <c r="CI512" s="354"/>
      <c r="CJ512" s="354"/>
      <c r="CK512" s="354"/>
      <c r="CL512" s="354"/>
      <c r="CM512" s="354"/>
      <c r="CN512" s="354"/>
      <c r="CO512" s="354"/>
      <c r="CP512" s="354"/>
      <c r="CQ512" s="354"/>
      <c r="CR512" s="354"/>
    </row>
    <row r="513" spans="1:96" s="348" customFormat="1" ht="15.75" customHeight="1" x14ac:dyDescent="0.25">
      <c r="A513" s="343"/>
      <c r="B513" s="343"/>
      <c r="C513" s="343"/>
      <c r="D513" s="344"/>
      <c r="E513" s="344"/>
      <c r="F513" s="345"/>
      <c r="G513" s="346"/>
      <c r="H513" s="359"/>
      <c r="I513" s="360"/>
      <c r="J513" s="361"/>
      <c r="K513" s="347"/>
      <c r="L513" s="362"/>
      <c r="M513" s="363"/>
      <c r="O513" s="350"/>
      <c r="P513" s="350"/>
      <c r="Q513" s="350"/>
      <c r="S513" s="350"/>
      <c r="T513" s="350"/>
      <c r="V513" s="350"/>
      <c r="W513" s="350"/>
      <c r="AB513" s="370"/>
      <c r="AF513" s="350"/>
      <c r="AG513" s="350"/>
      <c r="AH513" s="354"/>
      <c r="AI513" s="354"/>
      <c r="AJ513" s="354"/>
      <c r="AK513" s="354"/>
      <c r="AL513" s="354"/>
      <c r="AM513" s="354"/>
      <c r="AN513" s="354"/>
      <c r="AO513" s="354"/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4"/>
      <c r="BH513" s="354"/>
      <c r="BI513" s="354"/>
      <c r="BJ513" s="354"/>
      <c r="BK513" s="354"/>
      <c r="BL513" s="354"/>
      <c r="BM513" s="354"/>
      <c r="BN513" s="354"/>
      <c r="BO513" s="354"/>
      <c r="BP513" s="354"/>
      <c r="BQ513" s="354"/>
      <c r="BR513" s="354"/>
      <c r="BS513" s="354"/>
      <c r="BT513" s="354"/>
      <c r="BU513" s="354"/>
      <c r="BV513" s="354"/>
      <c r="BW513" s="354"/>
      <c r="BX513" s="354"/>
      <c r="BY513" s="354"/>
      <c r="BZ513" s="354"/>
      <c r="CA513" s="354"/>
      <c r="CB513" s="354"/>
      <c r="CC513" s="354"/>
      <c r="CD513" s="354"/>
      <c r="CE513" s="354"/>
      <c r="CF513" s="354"/>
      <c r="CG513" s="354"/>
      <c r="CH513" s="354"/>
      <c r="CI513" s="354"/>
      <c r="CJ513" s="354"/>
      <c r="CK513" s="354"/>
      <c r="CL513" s="354"/>
      <c r="CM513" s="354"/>
      <c r="CN513" s="354"/>
      <c r="CO513" s="354"/>
      <c r="CP513" s="354"/>
      <c r="CQ513" s="354"/>
      <c r="CR513" s="354"/>
    </row>
    <row r="514" spans="1:96" s="348" customFormat="1" ht="15.75" customHeight="1" x14ac:dyDescent="0.25">
      <c r="A514" s="343"/>
      <c r="B514" s="343"/>
      <c r="C514" s="343"/>
      <c r="D514" s="344"/>
      <c r="E514" s="344"/>
      <c r="F514" s="345"/>
      <c r="G514" s="346"/>
      <c r="H514" s="359"/>
      <c r="I514" s="360"/>
      <c r="J514" s="361"/>
      <c r="K514" s="347"/>
      <c r="L514" s="362"/>
      <c r="M514" s="363"/>
      <c r="O514" s="350"/>
      <c r="P514" s="350"/>
      <c r="Q514" s="350"/>
      <c r="S514" s="350"/>
      <c r="T514" s="350"/>
      <c r="V514" s="350"/>
      <c r="W514" s="350"/>
      <c r="AB514" s="370"/>
      <c r="AF514" s="350"/>
      <c r="AG514" s="350"/>
      <c r="AH514" s="354"/>
      <c r="AI514" s="354"/>
      <c r="AJ514" s="354"/>
      <c r="AK514" s="354"/>
      <c r="AL514" s="354"/>
      <c r="AM514" s="354"/>
      <c r="AN514" s="354"/>
      <c r="AO514" s="354"/>
      <c r="AP514" s="354"/>
      <c r="AQ514" s="354"/>
      <c r="AR514" s="354"/>
      <c r="AS514" s="354"/>
      <c r="AT514" s="354"/>
      <c r="AU514" s="354"/>
      <c r="AV514" s="354"/>
      <c r="AW514" s="354"/>
      <c r="AX514" s="354"/>
      <c r="AY514" s="354"/>
      <c r="AZ514" s="354"/>
      <c r="BA514" s="354"/>
      <c r="BB514" s="354"/>
      <c r="BC514" s="354"/>
      <c r="BD514" s="354"/>
      <c r="BE514" s="354"/>
      <c r="BF514" s="354"/>
      <c r="BG514" s="354"/>
      <c r="BH514" s="354"/>
      <c r="BI514" s="354"/>
      <c r="BJ514" s="354"/>
      <c r="BK514" s="354"/>
      <c r="BL514" s="354"/>
      <c r="BM514" s="354"/>
      <c r="BN514" s="354"/>
      <c r="BO514" s="354"/>
      <c r="BP514" s="354"/>
      <c r="BQ514" s="354"/>
      <c r="BR514" s="354"/>
      <c r="BS514" s="354"/>
      <c r="BT514" s="354"/>
      <c r="BU514" s="354"/>
      <c r="BV514" s="354"/>
      <c r="BW514" s="354"/>
      <c r="BX514" s="354"/>
      <c r="BY514" s="354"/>
      <c r="BZ514" s="354"/>
      <c r="CA514" s="354"/>
      <c r="CB514" s="354"/>
      <c r="CC514" s="354"/>
      <c r="CD514" s="354"/>
      <c r="CE514" s="354"/>
      <c r="CF514" s="354"/>
      <c r="CG514" s="354"/>
      <c r="CH514" s="354"/>
      <c r="CI514" s="354"/>
      <c r="CJ514" s="354"/>
      <c r="CK514" s="354"/>
      <c r="CL514" s="354"/>
      <c r="CM514" s="354"/>
      <c r="CN514" s="354"/>
      <c r="CO514" s="354"/>
      <c r="CP514" s="354"/>
      <c r="CQ514" s="354"/>
      <c r="CR514" s="354"/>
    </row>
    <row r="515" spans="1:96" s="348" customFormat="1" ht="15.75" customHeight="1" x14ac:dyDescent="0.25">
      <c r="A515" s="343"/>
      <c r="B515" s="343"/>
      <c r="C515" s="343"/>
      <c r="D515" s="344"/>
      <c r="E515" s="344"/>
      <c r="F515" s="345"/>
      <c r="G515" s="346"/>
      <c r="H515" s="359"/>
      <c r="I515" s="360"/>
      <c r="J515" s="361"/>
      <c r="K515" s="347"/>
      <c r="L515" s="362"/>
      <c r="M515" s="363"/>
      <c r="O515" s="350"/>
      <c r="P515" s="350"/>
      <c r="Q515" s="350"/>
      <c r="S515" s="350"/>
      <c r="T515" s="350"/>
      <c r="V515" s="350"/>
      <c r="W515" s="350"/>
      <c r="AB515" s="370"/>
      <c r="AF515" s="350"/>
      <c r="AG515" s="350"/>
      <c r="AH515" s="354"/>
      <c r="AI515" s="354"/>
      <c r="AJ515" s="354"/>
      <c r="AK515" s="354"/>
      <c r="AL515" s="354"/>
      <c r="AM515" s="354"/>
      <c r="AN515" s="354"/>
      <c r="AO515" s="354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4"/>
      <c r="BH515" s="354"/>
      <c r="BI515" s="354"/>
      <c r="BJ515" s="354"/>
      <c r="BK515" s="354"/>
      <c r="BL515" s="354"/>
      <c r="BM515" s="354"/>
      <c r="BN515" s="354"/>
      <c r="BO515" s="354"/>
      <c r="BP515" s="354"/>
      <c r="BQ515" s="354"/>
      <c r="BR515" s="354"/>
      <c r="BS515" s="354"/>
      <c r="BT515" s="354"/>
      <c r="BU515" s="354"/>
      <c r="BV515" s="354"/>
      <c r="BW515" s="354"/>
      <c r="BX515" s="354"/>
      <c r="BY515" s="354"/>
      <c r="BZ515" s="354"/>
      <c r="CA515" s="354"/>
      <c r="CB515" s="354"/>
      <c r="CC515" s="354"/>
      <c r="CD515" s="354"/>
      <c r="CE515" s="354"/>
      <c r="CF515" s="354"/>
      <c r="CG515" s="354"/>
      <c r="CH515" s="354"/>
      <c r="CI515" s="354"/>
      <c r="CJ515" s="354"/>
      <c r="CK515" s="354"/>
      <c r="CL515" s="354"/>
      <c r="CM515" s="354"/>
      <c r="CN515" s="354"/>
      <c r="CO515" s="354"/>
      <c r="CP515" s="354"/>
      <c r="CQ515" s="354"/>
      <c r="CR515" s="354"/>
    </row>
    <row r="516" spans="1:96" s="348" customFormat="1" ht="15.75" customHeight="1" x14ac:dyDescent="0.25">
      <c r="A516" s="343"/>
      <c r="B516" s="343"/>
      <c r="C516" s="343"/>
      <c r="D516" s="344"/>
      <c r="E516" s="344"/>
      <c r="F516" s="345"/>
      <c r="G516" s="346"/>
      <c r="H516" s="359"/>
      <c r="I516" s="360"/>
      <c r="J516" s="361"/>
      <c r="K516" s="347"/>
      <c r="L516" s="362"/>
      <c r="M516" s="363"/>
      <c r="O516" s="350"/>
      <c r="P516" s="350"/>
      <c r="Q516" s="350"/>
      <c r="S516" s="350"/>
      <c r="T516" s="350"/>
      <c r="V516" s="350"/>
      <c r="W516" s="350"/>
      <c r="AB516" s="370"/>
      <c r="AF516" s="350"/>
      <c r="AG516" s="350"/>
      <c r="AH516" s="354"/>
      <c r="AI516" s="354"/>
      <c r="AJ516" s="354"/>
      <c r="AK516" s="354"/>
      <c r="AL516" s="354"/>
      <c r="AM516" s="354"/>
      <c r="AN516" s="354"/>
      <c r="AO516" s="354"/>
      <c r="AP516" s="354"/>
      <c r="AQ516" s="354"/>
      <c r="AR516" s="354"/>
      <c r="AS516" s="354"/>
      <c r="AT516" s="354"/>
      <c r="AU516" s="354"/>
      <c r="AV516" s="354"/>
      <c r="AW516" s="354"/>
      <c r="AX516" s="354"/>
      <c r="AY516" s="354"/>
      <c r="AZ516" s="354"/>
      <c r="BA516" s="354"/>
      <c r="BB516" s="354"/>
      <c r="BC516" s="354"/>
      <c r="BD516" s="354"/>
      <c r="BE516" s="354"/>
      <c r="BF516" s="354"/>
      <c r="BG516" s="354"/>
      <c r="BH516" s="354"/>
      <c r="BI516" s="354"/>
      <c r="BJ516" s="354"/>
      <c r="BK516" s="354"/>
      <c r="BL516" s="354"/>
      <c r="BM516" s="354"/>
      <c r="BN516" s="354"/>
      <c r="BO516" s="354"/>
      <c r="BP516" s="354"/>
      <c r="BQ516" s="354"/>
      <c r="BR516" s="354"/>
      <c r="BS516" s="354"/>
      <c r="BT516" s="354"/>
      <c r="BU516" s="354"/>
      <c r="BV516" s="354"/>
      <c r="BW516" s="354"/>
      <c r="BX516" s="354"/>
      <c r="BY516" s="354"/>
      <c r="BZ516" s="354"/>
      <c r="CA516" s="354"/>
      <c r="CB516" s="354"/>
      <c r="CC516" s="354"/>
      <c r="CD516" s="354"/>
      <c r="CE516" s="354"/>
      <c r="CF516" s="354"/>
      <c r="CG516" s="354"/>
      <c r="CH516" s="354"/>
      <c r="CI516" s="354"/>
      <c r="CJ516" s="354"/>
      <c r="CK516" s="354"/>
      <c r="CL516" s="354"/>
      <c r="CM516" s="354"/>
      <c r="CN516" s="354"/>
      <c r="CO516" s="354"/>
      <c r="CP516" s="354"/>
      <c r="CQ516" s="354"/>
      <c r="CR516" s="354"/>
    </row>
    <row r="517" spans="1:96" s="348" customFormat="1" ht="15.75" customHeight="1" x14ac:dyDescent="0.25">
      <c r="A517" s="343"/>
      <c r="B517" s="343"/>
      <c r="C517" s="343"/>
      <c r="D517" s="344"/>
      <c r="E517" s="344"/>
      <c r="F517" s="345"/>
      <c r="G517" s="346"/>
      <c r="H517" s="359"/>
      <c r="I517" s="360"/>
      <c r="J517" s="361"/>
      <c r="K517" s="347"/>
      <c r="L517" s="362"/>
      <c r="M517" s="363"/>
      <c r="O517" s="350"/>
      <c r="P517" s="350"/>
      <c r="Q517" s="350"/>
      <c r="S517" s="350"/>
      <c r="T517" s="350"/>
      <c r="V517" s="350"/>
      <c r="W517" s="350"/>
      <c r="AB517" s="370"/>
      <c r="AF517" s="350"/>
      <c r="AG517" s="350"/>
      <c r="AH517" s="354"/>
      <c r="AI517" s="354"/>
      <c r="AJ517" s="354"/>
      <c r="AK517" s="354"/>
      <c r="AL517" s="354"/>
      <c r="AM517" s="354"/>
      <c r="AN517" s="354"/>
      <c r="AO517" s="354"/>
      <c r="AP517" s="354"/>
      <c r="AQ517" s="354"/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4"/>
      <c r="BH517" s="354"/>
      <c r="BI517" s="354"/>
      <c r="BJ517" s="354"/>
      <c r="BK517" s="354"/>
      <c r="BL517" s="354"/>
      <c r="BM517" s="354"/>
      <c r="BN517" s="354"/>
      <c r="BO517" s="354"/>
      <c r="BP517" s="354"/>
      <c r="BQ517" s="354"/>
      <c r="BR517" s="354"/>
      <c r="BS517" s="354"/>
      <c r="BT517" s="354"/>
      <c r="BU517" s="354"/>
      <c r="BV517" s="354"/>
      <c r="BW517" s="354"/>
      <c r="BX517" s="354"/>
      <c r="BY517" s="354"/>
      <c r="BZ517" s="354"/>
      <c r="CA517" s="354"/>
      <c r="CB517" s="354"/>
      <c r="CC517" s="354"/>
      <c r="CD517" s="354"/>
      <c r="CE517" s="354"/>
      <c r="CF517" s="354"/>
      <c r="CG517" s="354"/>
      <c r="CH517" s="354"/>
      <c r="CI517" s="354"/>
      <c r="CJ517" s="354"/>
      <c r="CK517" s="354"/>
      <c r="CL517" s="354"/>
      <c r="CM517" s="354"/>
      <c r="CN517" s="354"/>
      <c r="CO517" s="354"/>
      <c r="CP517" s="354"/>
      <c r="CQ517" s="354"/>
      <c r="CR517" s="354"/>
    </row>
    <row r="518" spans="1:96" s="348" customFormat="1" ht="15.75" customHeight="1" x14ac:dyDescent="0.25">
      <c r="A518" s="343"/>
      <c r="B518" s="343"/>
      <c r="C518" s="343"/>
      <c r="D518" s="344"/>
      <c r="E518" s="344"/>
      <c r="F518" s="345"/>
      <c r="G518" s="346"/>
      <c r="H518" s="359"/>
      <c r="I518" s="360"/>
      <c r="J518" s="361"/>
      <c r="K518" s="347"/>
      <c r="L518" s="362"/>
      <c r="M518" s="363"/>
      <c r="O518" s="350"/>
      <c r="P518" s="350"/>
      <c r="Q518" s="350"/>
      <c r="S518" s="350"/>
      <c r="T518" s="350"/>
      <c r="V518" s="350"/>
      <c r="W518" s="350"/>
      <c r="AB518" s="370"/>
      <c r="AF518" s="350"/>
      <c r="AG518" s="350"/>
      <c r="AH518" s="354"/>
      <c r="AI518" s="354"/>
      <c r="AJ518" s="354"/>
      <c r="AK518" s="354"/>
      <c r="AL518" s="354"/>
      <c r="AM518" s="354"/>
      <c r="AN518" s="354"/>
      <c r="AO518" s="354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4"/>
      <c r="BH518" s="354"/>
      <c r="BI518" s="354"/>
      <c r="BJ518" s="354"/>
      <c r="BK518" s="354"/>
      <c r="BL518" s="354"/>
      <c r="BM518" s="354"/>
      <c r="BN518" s="354"/>
      <c r="BO518" s="354"/>
      <c r="BP518" s="354"/>
      <c r="BQ518" s="354"/>
      <c r="BR518" s="354"/>
      <c r="BS518" s="354"/>
      <c r="BT518" s="354"/>
      <c r="BU518" s="354"/>
      <c r="BV518" s="354"/>
      <c r="BW518" s="354"/>
      <c r="BX518" s="354"/>
      <c r="BY518" s="354"/>
      <c r="BZ518" s="354"/>
      <c r="CA518" s="354"/>
      <c r="CB518" s="354"/>
      <c r="CC518" s="354"/>
      <c r="CD518" s="354"/>
      <c r="CE518" s="354"/>
      <c r="CF518" s="354"/>
      <c r="CG518" s="354"/>
      <c r="CH518" s="354"/>
      <c r="CI518" s="354"/>
      <c r="CJ518" s="354"/>
      <c r="CK518" s="354"/>
      <c r="CL518" s="354"/>
      <c r="CM518" s="354"/>
      <c r="CN518" s="354"/>
      <c r="CO518" s="354"/>
      <c r="CP518" s="354"/>
      <c r="CQ518" s="354"/>
      <c r="CR518" s="354"/>
    </row>
    <row r="519" spans="1:96" s="348" customFormat="1" ht="15.75" customHeight="1" x14ac:dyDescent="0.25">
      <c r="A519" s="343"/>
      <c r="B519" s="343"/>
      <c r="C519" s="343"/>
      <c r="D519" s="344"/>
      <c r="E519" s="344"/>
      <c r="F519" s="345"/>
      <c r="G519" s="346"/>
      <c r="H519" s="359"/>
      <c r="I519" s="360"/>
      <c r="J519" s="361"/>
      <c r="K519" s="347"/>
      <c r="L519" s="362"/>
      <c r="M519" s="363"/>
      <c r="O519" s="350"/>
      <c r="P519" s="350"/>
      <c r="Q519" s="350"/>
      <c r="S519" s="350"/>
      <c r="T519" s="350"/>
      <c r="V519" s="350"/>
      <c r="W519" s="350"/>
      <c r="AB519" s="370"/>
      <c r="AF519" s="350"/>
      <c r="AG519" s="350"/>
      <c r="AH519" s="354"/>
      <c r="AI519" s="354"/>
      <c r="AJ519" s="354"/>
      <c r="AK519" s="354"/>
      <c r="AL519" s="354"/>
      <c r="AM519" s="354"/>
      <c r="AN519" s="354"/>
      <c r="AO519" s="354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4"/>
      <c r="BH519" s="354"/>
      <c r="BI519" s="354"/>
      <c r="BJ519" s="354"/>
      <c r="BK519" s="354"/>
      <c r="BL519" s="354"/>
      <c r="BM519" s="354"/>
      <c r="BN519" s="354"/>
      <c r="BO519" s="354"/>
      <c r="BP519" s="354"/>
      <c r="BQ519" s="354"/>
      <c r="BR519" s="354"/>
      <c r="BS519" s="354"/>
      <c r="BT519" s="354"/>
      <c r="BU519" s="354"/>
      <c r="BV519" s="354"/>
      <c r="BW519" s="354"/>
      <c r="BX519" s="354"/>
      <c r="BY519" s="354"/>
      <c r="BZ519" s="354"/>
      <c r="CA519" s="354"/>
      <c r="CB519" s="354"/>
      <c r="CC519" s="354"/>
      <c r="CD519" s="354"/>
      <c r="CE519" s="354"/>
      <c r="CF519" s="354"/>
      <c r="CG519" s="354"/>
      <c r="CH519" s="354"/>
      <c r="CI519" s="354"/>
      <c r="CJ519" s="354"/>
      <c r="CK519" s="354"/>
      <c r="CL519" s="354"/>
      <c r="CM519" s="354"/>
      <c r="CN519" s="354"/>
      <c r="CO519" s="354"/>
      <c r="CP519" s="354"/>
      <c r="CQ519" s="354"/>
      <c r="CR519" s="354"/>
    </row>
    <row r="520" spans="1:96" s="348" customFormat="1" ht="15.75" customHeight="1" x14ac:dyDescent="0.25">
      <c r="A520" s="343"/>
      <c r="B520" s="343"/>
      <c r="C520" s="343"/>
      <c r="D520" s="344"/>
      <c r="E520" s="344"/>
      <c r="F520" s="345"/>
      <c r="G520" s="346"/>
      <c r="H520" s="359"/>
      <c r="I520" s="360"/>
      <c r="J520" s="361"/>
      <c r="K520" s="347"/>
      <c r="L520" s="362"/>
      <c r="M520" s="363"/>
      <c r="O520" s="350"/>
      <c r="P520" s="350"/>
      <c r="Q520" s="350"/>
      <c r="S520" s="350"/>
      <c r="T520" s="350"/>
      <c r="V520" s="350"/>
      <c r="W520" s="350"/>
      <c r="AB520" s="370"/>
      <c r="AF520" s="350"/>
      <c r="AG520" s="350"/>
      <c r="AH520" s="354"/>
      <c r="AI520" s="354"/>
      <c r="AJ520" s="354"/>
      <c r="AK520" s="354"/>
      <c r="AL520" s="354"/>
      <c r="AM520" s="354"/>
      <c r="AN520" s="354"/>
      <c r="AO520" s="354"/>
      <c r="AP520" s="354"/>
      <c r="AQ520" s="354"/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/>
      <c r="BD520" s="354"/>
      <c r="BE520" s="354"/>
      <c r="BF520" s="354"/>
      <c r="BG520" s="354"/>
      <c r="BH520" s="354"/>
      <c r="BI520" s="354"/>
      <c r="BJ520" s="354"/>
      <c r="BK520" s="354"/>
      <c r="BL520" s="354"/>
      <c r="BM520" s="354"/>
      <c r="BN520" s="354"/>
      <c r="BO520" s="354"/>
      <c r="BP520" s="354"/>
      <c r="BQ520" s="354"/>
      <c r="BR520" s="354"/>
      <c r="BS520" s="354"/>
      <c r="BT520" s="354"/>
      <c r="BU520" s="354"/>
      <c r="BV520" s="354"/>
      <c r="BW520" s="354"/>
      <c r="BX520" s="354"/>
      <c r="BY520" s="354"/>
      <c r="BZ520" s="354"/>
      <c r="CA520" s="354"/>
      <c r="CB520" s="354"/>
      <c r="CC520" s="354"/>
      <c r="CD520" s="354"/>
      <c r="CE520" s="354"/>
      <c r="CF520" s="354"/>
      <c r="CG520" s="354"/>
      <c r="CH520" s="354"/>
      <c r="CI520" s="354"/>
      <c r="CJ520" s="354"/>
      <c r="CK520" s="354"/>
      <c r="CL520" s="354"/>
      <c r="CM520" s="354"/>
      <c r="CN520" s="354"/>
      <c r="CO520" s="354"/>
      <c r="CP520" s="354"/>
      <c r="CQ520" s="354"/>
      <c r="CR520" s="354"/>
    </row>
    <row r="521" spans="1:96" s="348" customFormat="1" ht="15.75" customHeight="1" x14ac:dyDescent="0.25">
      <c r="A521" s="343"/>
      <c r="B521" s="343"/>
      <c r="C521" s="343"/>
      <c r="D521" s="344"/>
      <c r="E521" s="344"/>
      <c r="F521" s="345"/>
      <c r="G521" s="346"/>
      <c r="H521" s="359"/>
      <c r="I521" s="360"/>
      <c r="J521" s="361"/>
      <c r="K521" s="347"/>
      <c r="L521" s="362"/>
      <c r="M521" s="363"/>
      <c r="O521" s="350"/>
      <c r="P521" s="350"/>
      <c r="Q521" s="350"/>
      <c r="S521" s="350"/>
      <c r="T521" s="350"/>
      <c r="V521" s="350"/>
      <c r="W521" s="350"/>
      <c r="AB521" s="370"/>
      <c r="AF521" s="350"/>
      <c r="AG521" s="350"/>
      <c r="AH521" s="354"/>
      <c r="AI521" s="354"/>
      <c r="AJ521" s="354"/>
      <c r="AK521" s="354"/>
      <c r="AL521" s="354"/>
      <c r="AM521" s="354"/>
      <c r="AN521" s="354"/>
      <c r="AO521" s="354"/>
      <c r="AP521" s="354"/>
      <c r="AQ521" s="354"/>
      <c r="AR521" s="354"/>
      <c r="AS521" s="354"/>
      <c r="AT521" s="354"/>
      <c r="AU521" s="354"/>
      <c r="AV521" s="354"/>
      <c r="AW521" s="354"/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4"/>
      <c r="BH521" s="354"/>
      <c r="BI521" s="354"/>
      <c r="BJ521" s="354"/>
      <c r="BK521" s="354"/>
      <c r="BL521" s="354"/>
      <c r="BM521" s="354"/>
      <c r="BN521" s="354"/>
      <c r="BO521" s="354"/>
      <c r="BP521" s="354"/>
      <c r="BQ521" s="354"/>
      <c r="BR521" s="354"/>
      <c r="BS521" s="354"/>
      <c r="BT521" s="354"/>
      <c r="BU521" s="354"/>
      <c r="BV521" s="354"/>
      <c r="BW521" s="354"/>
      <c r="BX521" s="354"/>
      <c r="BY521" s="354"/>
      <c r="BZ521" s="354"/>
      <c r="CA521" s="354"/>
      <c r="CB521" s="354"/>
      <c r="CC521" s="354"/>
      <c r="CD521" s="354"/>
      <c r="CE521" s="354"/>
      <c r="CF521" s="354"/>
      <c r="CG521" s="354"/>
      <c r="CH521" s="354"/>
      <c r="CI521" s="354"/>
      <c r="CJ521" s="354"/>
      <c r="CK521" s="354"/>
      <c r="CL521" s="354"/>
      <c r="CM521" s="354"/>
      <c r="CN521" s="354"/>
      <c r="CO521" s="354"/>
      <c r="CP521" s="354"/>
      <c r="CQ521" s="354"/>
      <c r="CR521" s="354"/>
    </row>
    <row r="522" spans="1:96" s="348" customFormat="1" ht="15.75" customHeight="1" x14ac:dyDescent="0.25">
      <c r="A522" s="343"/>
      <c r="B522" s="343"/>
      <c r="C522" s="343"/>
      <c r="D522" s="344"/>
      <c r="E522" s="344"/>
      <c r="F522" s="345"/>
      <c r="G522" s="346"/>
      <c r="H522" s="359"/>
      <c r="I522" s="360"/>
      <c r="J522" s="361"/>
      <c r="K522" s="347"/>
      <c r="L522" s="362"/>
      <c r="M522" s="363"/>
      <c r="O522" s="350"/>
      <c r="P522" s="350"/>
      <c r="Q522" s="350"/>
      <c r="S522" s="350"/>
      <c r="T522" s="350"/>
      <c r="V522" s="350"/>
      <c r="W522" s="350"/>
      <c r="AB522" s="370"/>
      <c r="AF522" s="350"/>
      <c r="AG522" s="350"/>
      <c r="AH522" s="354"/>
      <c r="AI522" s="354"/>
      <c r="AJ522" s="354"/>
      <c r="AK522" s="354"/>
      <c r="AL522" s="354"/>
      <c r="AM522" s="354"/>
      <c r="AN522" s="354"/>
      <c r="AO522" s="354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4"/>
      <c r="BH522" s="354"/>
      <c r="BI522" s="354"/>
      <c r="BJ522" s="354"/>
      <c r="BK522" s="354"/>
      <c r="BL522" s="354"/>
      <c r="BM522" s="354"/>
      <c r="BN522" s="354"/>
      <c r="BO522" s="354"/>
      <c r="BP522" s="354"/>
      <c r="BQ522" s="354"/>
      <c r="BR522" s="354"/>
      <c r="BS522" s="354"/>
      <c r="BT522" s="354"/>
      <c r="BU522" s="354"/>
      <c r="BV522" s="354"/>
      <c r="BW522" s="354"/>
      <c r="BX522" s="354"/>
      <c r="BY522" s="354"/>
      <c r="BZ522" s="354"/>
      <c r="CA522" s="354"/>
      <c r="CB522" s="354"/>
      <c r="CC522" s="354"/>
      <c r="CD522" s="354"/>
      <c r="CE522" s="354"/>
      <c r="CF522" s="354"/>
      <c r="CG522" s="354"/>
      <c r="CH522" s="354"/>
      <c r="CI522" s="354"/>
      <c r="CJ522" s="354"/>
      <c r="CK522" s="354"/>
      <c r="CL522" s="354"/>
      <c r="CM522" s="354"/>
      <c r="CN522" s="354"/>
      <c r="CO522" s="354"/>
      <c r="CP522" s="354"/>
      <c r="CQ522" s="354"/>
      <c r="CR522" s="354"/>
    </row>
    <row r="523" spans="1:96" s="348" customFormat="1" ht="15.75" customHeight="1" x14ac:dyDescent="0.25">
      <c r="A523" s="343"/>
      <c r="B523" s="343"/>
      <c r="C523" s="343"/>
      <c r="D523" s="344"/>
      <c r="E523" s="344"/>
      <c r="F523" s="345"/>
      <c r="G523" s="346"/>
      <c r="H523" s="359"/>
      <c r="I523" s="360"/>
      <c r="J523" s="361"/>
      <c r="K523" s="347"/>
      <c r="L523" s="362"/>
      <c r="M523" s="363"/>
      <c r="O523" s="350"/>
      <c r="P523" s="350"/>
      <c r="Q523" s="350"/>
      <c r="S523" s="350"/>
      <c r="T523" s="350"/>
      <c r="V523" s="350"/>
      <c r="W523" s="350"/>
      <c r="AB523" s="370"/>
      <c r="AF523" s="350"/>
      <c r="AG523" s="350"/>
      <c r="AH523" s="354"/>
      <c r="AI523" s="354"/>
      <c r="AJ523" s="354"/>
      <c r="AK523" s="354"/>
      <c r="AL523" s="354"/>
      <c r="AM523" s="354"/>
      <c r="AN523" s="354"/>
      <c r="AO523" s="354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/>
      <c r="BD523" s="354"/>
      <c r="BE523" s="354"/>
      <c r="BF523" s="354"/>
      <c r="BG523" s="354"/>
      <c r="BH523" s="354"/>
      <c r="BI523" s="354"/>
      <c r="BJ523" s="354"/>
      <c r="BK523" s="354"/>
      <c r="BL523" s="354"/>
      <c r="BM523" s="354"/>
      <c r="BN523" s="354"/>
      <c r="BO523" s="354"/>
      <c r="BP523" s="354"/>
      <c r="BQ523" s="354"/>
      <c r="BR523" s="354"/>
      <c r="BS523" s="354"/>
      <c r="BT523" s="354"/>
      <c r="BU523" s="354"/>
      <c r="BV523" s="354"/>
      <c r="BW523" s="354"/>
      <c r="BX523" s="354"/>
      <c r="BY523" s="354"/>
      <c r="BZ523" s="354"/>
      <c r="CA523" s="354"/>
      <c r="CB523" s="354"/>
      <c r="CC523" s="354"/>
      <c r="CD523" s="354"/>
      <c r="CE523" s="354"/>
      <c r="CF523" s="354"/>
      <c r="CG523" s="354"/>
      <c r="CH523" s="354"/>
      <c r="CI523" s="354"/>
      <c r="CJ523" s="354"/>
      <c r="CK523" s="354"/>
      <c r="CL523" s="354"/>
      <c r="CM523" s="354"/>
      <c r="CN523" s="354"/>
      <c r="CO523" s="354"/>
      <c r="CP523" s="354"/>
      <c r="CQ523" s="354"/>
      <c r="CR523" s="354"/>
    </row>
    <row r="524" spans="1:96" s="348" customFormat="1" ht="15.75" customHeight="1" x14ac:dyDescent="0.25">
      <c r="A524" s="343"/>
      <c r="B524" s="343"/>
      <c r="C524" s="343"/>
      <c r="D524" s="344"/>
      <c r="E524" s="344"/>
      <c r="F524" s="345"/>
      <c r="G524" s="346"/>
      <c r="H524" s="359"/>
      <c r="I524" s="360"/>
      <c r="J524" s="361"/>
      <c r="K524" s="347"/>
      <c r="L524" s="362"/>
      <c r="M524" s="363"/>
      <c r="O524" s="350"/>
      <c r="P524" s="350"/>
      <c r="Q524" s="350"/>
      <c r="S524" s="350"/>
      <c r="T524" s="350"/>
      <c r="V524" s="350"/>
      <c r="W524" s="350"/>
      <c r="AB524" s="370"/>
      <c r="AF524" s="350"/>
      <c r="AG524" s="350"/>
      <c r="AH524" s="354"/>
      <c r="AI524" s="354"/>
      <c r="AJ524" s="354"/>
      <c r="AK524" s="354"/>
      <c r="AL524" s="354"/>
      <c r="AM524" s="354"/>
      <c r="AN524" s="354"/>
      <c r="AO524" s="354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4"/>
      <c r="BH524" s="354"/>
      <c r="BI524" s="354"/>
      <c r="BJ524" s="354"/>
      <c r="BK524" s="354"/>
      <c r="BL524" s="354"/>
      <c r="BM524" s="354"/>
      <c r="BN524" s="354"/>
      <c r="BO524" s="354"/>
      <c r="BP524" s="354"/>
      <c r="BQ524" s="354"/>
      <c r="BR524" s="354"/>
      <c r="BS524" s="354"/>
      <c r="BT524" s="354"/>
      <c r="BU524" s="354"/>
      <c r="BV524" s="354"/>
      <c r="BW524" s="354"/>
      <c r="BX524" s="354"/>
      <c r="BY524" s="354"/>
      <c r="BZ524" s="354"/>
      <c r="CA524" s="354"/>
      <c r="CB524" s="354"/>
      <c r="CC524" s="354"/>
      <c r="CD524" s="354"/>
      <c r="CE524" s="354"/>
      <c r="CF524" s="354"/>
      <c r="CG524" s="354"/>
      <c r="CH524" s="354"/>
      <c r="CI524" s="354"/>
      <c r="CJ524" s="354"/>
      <c r="CK524" s="354"/>
      <c r="CL524" s="354"/>
      <c r="CM524" s="354"/>
      <c r="CN524" s="354"/>
      <c r="CO524" s="354"/>
      <c r="CP524" s="354"/>
      <c r="CQ524" s="354"/>
      <c r="CR524" s="354"/>
    </row>
    <row r="525" spans="1:96" s="348" customFormat="1" ht="15.75" customHeight="1" x14ac:dyDescent="0.25">
      <c r="A525" s="343"/>
      <c r="B525" s="343"/>
      <c r="C525" s="343"/>
      <c r="D525" s="344"/>
      <c r="E525" s="344"/>
      <c r="F525" s="345"/>
      <c r="G525" s="346"/>
      <c r="H525" s="359"/>
      <c r="I525" s="360"/>
      <c r="J525" s="361"/>
      <c r="K525" s="347"/>
      <c r="L525" s="362"/>
      <c r="M525" s="363"/>
      <c r="O525" s="350"/>
      <c r="P525" s="350"/>
      <c r="Q525" s="350"/>
      <c r="S525" s="350"/>
      <c r="T525" s="350"/>
      <c r="V525" s="350"/>
      <c r="W525" s="350"/>
      <c r="AB525" s="370"/>
      <c r="AF525" s="350"/>
      <c r="AG525" s="350"/>
      <c r="AH525" s="354"/>
      <c r="AI525" s="354"/>
      <c r="AJ525" s="354"/>
      <c r="AK525" s="354"/>
      <c r="AL525" s="354"/>
      <c r="AM525" s="354"/>
      <c r="AN525" s="354"/>
      <c r="AO525" s="354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4"/>
      <c r="BH525" s="354"/>
      <c r="BI525" s="354"/>
      <c r="BJ525" s="354"/>
      <c r="BK525" s="354"/>
      <c r="BL525" s="354"/>
      <c r="BM525" s="354"/>
      <c r="BN525" s="354"/>
      <c r="BO525" s="354"/>
      <c r="BP525" s="354"/>
      <c r="BQ525" s="354"/>
      <c r="BR525" s="354"/>
      <c r="BS525" s="354"/>
      <c r="BT525" s="354"/>
      <c r="BU525" s="354"/>
      <c r="BV525" s="354"/>
      <c r="BW525" s="354"/>
      <c r="BX525" s="354"/>
      <c r="BY525" s="354"/>
      <c r="BZ525" s="354"/>
      <c r="CA525" s="354"/>
      <c r="CB525" s="354"/>
      <c r="CC525" s="354"/>
      <c r="CD525" s="354"/>
      <c r="CE525" s="354"/>
      <c r="CF525" s="354"/>
      <c r="CG525" s="354"/>
      <c r="CH525" s="354"/>
      <c r="CI525" s="354"/>
      <c r="CJ525" s="354"/>
      <c r="CK525" s="354"/>
      <c r="CL525" s="354"/>
      <c r="CM525" s="354"/>
      <c r="CN525" s="354"/>
      <c r="CO525" s="354"/>
      <c r="CP525" s="354"/>
      <c r="CQ525" s="354"/>
      <c r="CR525" s="354"/>
    </row>
    <row r="526" spans="1:96" s="348" customFormat="1" ht="15.75" customHeight="1" x14ac:dyDescent="0.25">
      <c r="A526" s="343"/>
      <c r="B526" s="343"/>
      <c r="C526" s="343"/>
      <c r="D526" s="344"/>
      <c r="E526" s="344"/>
      <c r="F526" s="345"/>
      <c r="G526" s="346"/>
      <c r="H526" s="359"/>
      <c r="I526" s="360"/>
      <c r="J526" s="361"/>
      <c r="K526" s="347"/>
      <c r="L526" s="362"/>
      <c r="M526" s="363"/>
      <c r="O526" s="350"/>
      <c r="P526" s="350"/>
      <c r="Q526" s="350"/>
      <c r="S526" s="350"/>
      <c r="T526" s="350"/>
      <c r="V526" s="350"/>
      <c r="W526" s="350"/>
      <c r="AB526" s="370"/>
      <c r="AF526" s="350"/>
      <c r="AG526" s="350"/>
      <c r="AH526" s="354"/>
      <c r="AI526" s="354"/>
      <c r="AJ526" s="354"/>
      <c r="AK526" s="354"/>
      <c r="AL526" s="354"/>
      <c r="AM526" s="354"/>
      <c r="AN526" s="354"/>
      <c r="AO526" s="354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4"/>
      <c r="BH526" s="354"/>
      <c r="BI526" s="354"/>
      <c r="BJ526" s="354"/>
      <c r="BK526" s="354"/>
      <c r="BL526" s="354"/>
      <c r="BM526" s="354"/>
      <c r="BN526" s="354"/>
      <c r="BO526" s="354"/>
      <c r="BP526" s="354"/>
      <c r="BQ526" s="354"/>
      <c r="BR526" s="354"/>
      <c r="BS526" s="354"/>
      <c r="BT526" s="354"/>
      <c r="BU526" s="354"/>
      <c r="BV526" s="354"/>
      <c r="BW526" s="354"/>
      <c r="BX526" s="354"/>
      <c r="BY526" s="354"/>
      <c r="BZ526" s="354"/>
      <c r="CA526" s="354"/>
      <c r="CB526" s="354"/>
      <c r="CC526" s="354"/>
      <c r="CD526" s="354"/>
      <c r="CE526" s="354"/>
      <c r="CF526" s="354"/>
      <c r="CG526" s="354"/>
      <c r="CH526" s="354"/>
      <c r="CI526" s="354"/>
      <c r="CJ526" s="354"/>
      <c r="CK526" s="354"/>
      <c r="CL526" s="354"/>
      <c r="CM526" s="354"/>
      <c r="CN526" s="354"/>
      <c r="CO526" s="354"/>
      <c r="CP526" s="354"/>
      <c r="CQ526" s="354"/>
      <c r="CR526" s="354"/>
    </row>
    <row r="527" spans="1:96" s="348" customFormat="1" ht="15.75" customHeight="1" x14ac:dyDescent="0.25">
      <c r="A527" s="343"/>
      <c r="B527" s="343"/>
      <c r="C527" s="343"/>
      <c r="D527" s="344"/>
      <c r="E527" s="344"/>
      <c r="F527" s="345"/>
      <c r="G527" s="346"/>
      <c r="H527" s="359"/>
      <c r="I527" s="360"/>
      <c r="J527" s="361"/>
      <c r="K527" s="347"/>
      <c r="L527" s="362"/>
      <c r="M527" s="363"/>
      <c r="O527" s="350"/>
      <c r="P527" s="350"/>
      <c r="Q527" s="350"/>
      <c r="S527" s="350"/>
      <c r="T527" s="350"/>
      <c r="V527" s="350"/>
      <c r="W527" s="350"/>
      <c r="AB527" s="370"/>
      <c r="AF527" s="350"/>
      <c r="AG527" s="350"/>
      <c r="AH527" s="354"/>
      <c r="AI527" s="354"/>
      <c r="AJ527" s="354"/>
      <c r="AK527" s="354"/>
      <c r="AL527" s="354"/>
      <c r="AM527" s="354"/>
      <c r="AN527" s="354"/>
      <c r="AO527" s="354"/>
      <c r="AP527" s="354"/>
      <c r="AQ527" s="354"/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4"/>
      <c r="BH527" s="354"/>
      <c r="BI527" s="354"/>
      <c r="BJ527" s="354"/>
      <c r="BK527" s="354"/>
      <c r="BL527" s="354"/>
      <c r="BM527" s="354"/>
      <c r="BN527" s="354"/>
      <c r="BO527" s="354"/>
      <c r="BP527" s="354"/>
      <c r="BQ527" s="354"/>
      <c r="BR527" s="354"/>
      <c r="BS527" s="354"/>
      <c r="BT527" s="354"/>
      <c r="BU527" s="354"/>
      <c r="BV527" s="354"/>
      <c r="BW527" s="354"/>
      <c r="BX527" s="354"/>
      <c r="BY527" s="354"/>
      <c r="BZ527" s="354"/>
      <c r="CA527" s="354"/>
      <c r="CB527" s="354"/>
      <c r="CC527" s="354"/>
      <c r="CD527" s="354"/>
      <c r="CE527" s="354"/>
      <c r="CF527" s="354"/>
      <c r="CG527" s="354"/>
      <c r="CH527" s="354"/>
      <c r="CI527" s="354"/>
      <c r="CJ527" s="354"/>
      <c r="CK527" s="354"/>
      <c r="CL527" s="354"/>
      <c r="CM527" s="354"/>
      <c r="CN527" s="354"/>
      <c r="CO527" s="354"/>
      <c r="CP527" s="354"/>
      <c r="CQ527" s="354"/>
      <c r="CR527" s="354"/>
    </row>
    <row r="528" spans="1:96" s="348" customFormat="1" ht="15.75" customHeight="1" x14ac:dyDescent="0.25">
      <c r="A528" s="343"/>
      <c r="B528" s="343"/>
      <c r="C528" s="343"/>
      <c r="D528" s="344"/>
      <c r="E528" s="344"/>
      <c r="F528" s="345"/>
      <c r="G528" s="346"/>
      <c r="H528" s="359"/>
      <c r="I528" s="360"/>
      <c r="J528" s="361"/>
      <c r="K528" s="347"/>
      <c r="L528" s="362"/>
      <c r="M528" s="363"/>
      <c r="O528" s="350"/>
      <c r="P528" s="350"/>
      <c r="Q528" s="350"/>
      <c r="S528" s="350"/>
      <c r="T528" s="350"/>
      <c r="V528" s="350"/>
      <c r="W528" s="350"/>
      <c r="AB528" s="370"/>
      <c r="AF528" s="350"/>
      <c r="AG528" s="350"/>
      <c r="AH528" s="354"/>
      <c r="AI528" s="354"/>
      <c r="AJ528" s="354"/>
      <c r="AK528" s="354"/>
      <c r="AL528" s="354"/>
      <c r="AM528" s="354"/>
      <c r="AN528" s="354"/>
      <c r="AO528" s="354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4"/>
      <c r="BH528" s="354"/>
      <c r="BI528" s="354"/>
      <c r="BJ528" s="354"/>
      <c r="BK528" s="354"/>
      <c r="BL528" s="354"/>
      <c r="BM528" s="354"/>
      <c r="BN528" s="354"/>
      <c r="BO528" s="354"/>
      <c r="BP528" s="354"/>
      <c r="BQ528" s="354"/>
      <c r="BR528" s="354"/>
      <c r="BS528" s="354"/>
      <c r="BT528" s="354"/>
      <c r="BU528" s="354"/>
      <c r="BV528" s="354"/>
      <c r="BW528" s="354"/>
      <c r="BX528" s="354"/>
      <c r="BY528" s="354"/>
      <c r="BZ528" s="354"/>
      <c r="CA528" s="354"/>
      <c r="CB528" s="354"/>
      <c r="CC528" s="354"/>
      <c r="CD528" s="354"/>
      <c r="CE528" s="354"/>
      <c r="CF528" s="354"/>
      <c r="CG528" s="354"/>
      <c r="CH528" s="354"/>
      <c r="CI528" s="354"/>
      <c r="CJ528" s="354"/>
      <c r="CK528" s="354"/>
      <c r="CL528" s="354"/>
      <c r="CM528" s="354"/>
      <c r="CN528" s="354"/>
      <c r="CO528" s="354"/>
      <c r="CP528" s="354"/>
      <c r="CQ528" s="354"/>
      <c r="CR528" s="354"/>
    </row>
    <row r="529" spans="1:96" s="348" customFormat="1" ht="15.75" customHeight="1" x14ac:dyDescent="0.25">
      <c r="A529" s="343"/>
      <c r="B529" s="343"/>
      <c r="C529" s="343"/>
      <c r="D529" s="344"/>
      <c r="E529" s="344"/>
      <c r="F529" s="345"/>
      <c r="G529" s="346"/>
      <c r="H529" s="359"/>
      <c r="I529" s="360"/>
      <c r="J529" s="361"/>
      <c r="K529" s="347"/>
      <c r="L529" s="362"/>
      <c r="M529" s="363"/>
      <c r="O529" s="350"/>
      <c r="P529" s="350"/>
      <c r="Q529" s="350"/>
      <c r="S529" s="350"/>
      <c r="T529" s="350"/>
      <c r="V529" s="350"/>
      <c r="W529" s="350"/>
      <c r="AB529" s="370"/>
      <c r="AF529" s="350"/>
      <c r="AG529" s="350"/>
      <c r="AH529" s="354"/>
      <c r="AI529" s="354"/>
      <c r="AJ529" s="354"/>
      <c r="AK529" s="354"/>
      <c r="AL529" s="354"/>
      <c r="AM529" s="354"/>
      <c r="AN529" s="354"/>
      <c r="AO529" s="354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/>
      <c r="BF529" s="354"/>
      <c r="BG529" s="354"/>
      <c r="BH529" s="354"/>
      <c r="BI529" s="354"/>
      <c r="BJ529" s="354"/>
      <c r="BK529" s="354"/>
      <c r="BL529" s="354"/>
      <c r="BM529" s="354"/>
      <c r="BN529" s="354"/>
      <c r="BO529" s="354"/>
      <c r="BP529" s="354"/>
      <c r="BQ529" s="354"/>
      <c r="BR529" s="354"/>
      <c r="BS529" s="354"/>
      <c r="BT529" s="354"/>
      <c r="BU529" s="354"/>
      <c r="BV529" s="354"/>
      <c r="BW529" s="354"/>
      <c r="BX529" s="354"/>
      <c r="BY529" s="354"/>
      <c r="BZ529" s="354"/>
      <c r="CA529" s="354"/>
      <c r="CB529" s="354"/>
      <c r="CC529" s="354"/>
      <c r="CD529" s="354"/>
      <c r="CE529" s="354"/>
      <c r="CF529" s="354"/>
      <c r="CG529" s="354"/>
      <c r="CH529" s="354"/>
      <c r="CI529" s="354"/>
      <c r="CJ529" s="354"/>
      <c r="CK529" s="354"/>
      <c r="CL529" s="354"/>
      <c r="CM529" s="354"/>
      <c r="CN529" s="354"/>
      <c r="CO529" s="354"/>
      <c r="CP529" s="354"/>
      <c r="CQ529" s="354"/>
      <c r="CR529" s="354"/>
    </row>
    <row r="530" spans="1:96" s="348" customFormat="1" ht="15.75" customHeight="1" x14ac:dyDescent="0.25">
      <c r="A530" s="343"/>
      <c r="B530" s="343"/>
      <c r="C530" s="343"/>
      <c r="D530" s="344"/>
      <c r="E530" s="344"/>
      <c r="F530" s="345"/>
      <c r="G530" s="346"/>
      <c r="H530" s="359"/>
      <c r="I530" s="360"/>
      <c r="J530" s="361"/>
      <c r="K530" s="347"/>
      <c r="L530" s="362"/>
      <c r="M530" s="363"/>
      <c r="O530" s="350"/>
      <c r="P530" s="350"/>
      <c r="Q530" s="350"/>
      <c r="S530" s="350"/>
      <c r="T530" s="350"/>
      <c r="V530" s="350"/>
      <c r="W530" s="350"/>
      <c r="AB530" s="370"/>
      <c r="AF530" s="350"/>
      <c r="AG530" s="350"/>
      <c r="AH530" s="354"/>
      <c r="AI530" s="354"/>
      <c r="AJ530" s="354"/>
      <c r="AK530" s="354"/>
      <c r="AL530" s="354"/>
      <c r="AM530" s="354"/>
      <c r="AN530" s="354"/>
      <c r="AO530" s="354"/>
      <c r="AP530" s="354"/>
      <c r="AQ530" s="354"/>
      <c r="AR530" s="354"/>
      <c r="AS530" s="354"/>
      <c r="AT530" s="354"/>
      <c r="AU530" s="354"/>
      <c r="AV530" s="354"/>
      <c r="AW530" s="354"/>
      <c r="AX530" s="354"/>
      <c r="AY530" s="354"/>
      <c r="AZ530" s="354"/>
      <c r="BA530" s="354"/>
      <c r="BB530" s="354"/>
      <c r="BC530" s="354"/>
      <c r="BD530" s="354"/>
      <c r="BE530" s="354"/>
      <c r="BF530" s="354"/>
      <c r="BG530" s="354"/>
      <c r="BH530" s="354"/>
      <c r="BI530" s="354"/>
      <c r="BJ530" s="354"/>
      <c r="BK530" s="354"/>
      <c r="BL530" s="354"/>
      <c r="BM530" s="354"/>
      <c r="BN530" s="354"/>
      <c r="BO530" s="354"/>
      <c r="BP530" s="354"/>
      <c r="BQ530" s="354"/>
      <c r="BR530" s="354"/>
      <c r="BS530" s="354"/>
      <c r="BT530" s="354"/>
      <c r="BU530" s="354"/>
      <c r="BV530" s="354"/>
      <c r="BW530" s="354"/>
      <c r="BX530" s="354"/>
      <c r="BY530" s="354"/>
      <c r="BZ530" s="354"/>
      <c r="CA530" s="354"/>
      <c r="CB530" s="354"/>
      <c r="CC530" s="354"/>
      <c r="CD530" s="354"/>
      <c r="CE530" s="354"/>
      <c r="CF530" s="354"/>
      <c r="CG530" s="354"/>
      <c r="CH530" s="354"/>
      <c r="CI530" s="354"/>
      <c r="CJ530" s="354"/>
      <c r="CK530" s="354"/>
      <c r="CL530" s="354"/>
      <c r="CM530" s="354"/>
      <c r="CN530" s="354"/>
      <c r="CO530" s="354"/>
      <c r="CP530" s="354"/>
      <c r="CQ530" s="354"/>
      <c r="CR530" s="354"/>
    </row>
    <row r="531" spans="1:96" s="348" customFormat="1" ht="15.75" customHeight="1" x14ac:dyDescent="0.25">
      <c r="A531" s="343"/>
      <c r="B531" s="343"/>
      <c r="C531" s="343"/>
      <c r="D531" s="344"/>
      <c r="E531" s="344"/>
      <c r="F531" s="345"/>
      <c r="G531" s="346"/>
      <c r="H531" s="359"/>
      <c r="I531" s="360"/>
      <c r="J531" s="361"/>
      <c r="K531" s="347"/>
      <c r="L531" s="362"/>
      <c r="M531" s="363"/>
      <c r="O531" s="350"/>
      <c r="P531" s="350"/>
      <c r="Q531" s="350"/>
      <c r="S531" s="350"/>
      <c r="T531" s="350"/>
      <c r="V531" s="350"/>
      <c r="W531" s="350"/>
      <c r="AB531" s="370"/>
      <c r="AF531" s="350"/>
      <c r="AG531" s="350"/>
      <c r="AH531" s="354"/>
      <c r="AI531" s="354"/>
      <c r="AJ531" s="354"/>
      <c r="AK531" s="354"/>
      <c r="AL531" s="354"/>
      <c r="AM531" s="354"/>
      <c r="AN531" s="354"/>
      <c r="AO531" s="354"/>
      <c r="AP531" s="354"/>
      <c r="AQ531" s="354"/>
      <c r="AR531" s="354"/>
      <c r="AS531" s="354"/>
      <c r="AT531" s="354"/>
      <c r="AU531" s="354"/>
      <c r="AV531" s="354"/>
      <c r="AW531" s="354"/>
      <c r="AX531" s="354"/>
      <c r="AY531" s="354"/>
      <c r="AZ531" s="354"/>
      <c r="BA531" s="354"/>
      <c r="BB531" s="354"/>
      <c r="BC531" s="354"/>
      <c r="BD531" s="354"/>
      <c r="BE531" s="354"/>
      <c r="BF531" s="354"/>
      <c r="BG531" s="354"/>
      <c r="BH531" s="354"/>
      <c r="BI531" s="354"/>
      <c r="BJ531" s="354"/>
      <c r="BK531" s="354"/>
      <c r="BL531" s="354"/>
      <c r="BM531" s="354"/>
      <c r="BN531" s="354"/>
      <c r="BO531" s="354"/>
      <c r="BP531" s="354"/>
      <c r="BQ531" s="354"/>
      <c r="BR531" s="354"/>
      <c r="BS531" s="354"/>
      <c r="BT531" s="354"/>
      <c r="BU531" s="354"/>
      <c r="BV531" s="354"/>
      <c r="BW531" s="354"/>
      <c r="BX531" s="354"/>
      <c r="BY531" s="354"/>
      <c r="BZ531" s="354"/>
      <c r="CA531" s="354"/>
      <c r="CB531" s="354"/>
      <c r="CC531" s="354"/>
      <c r="CD531" s="354"/>
      <c r="CE531" s="354"/>
      <c r="CF531" s="354"/>
      <c r="CG531" s="354"/>
      <c r="CH531" s="354"/>
      <c r="CI531" s="354"/>
      <c r="CJ531" s="354"/>
      <c r="CK531" s="354"/>
      <c r="CL531" s="354"/>
      <c r="CM531" s="354"/>
      <c r="CN531" s="354"/>
      <c r="CO531" s="354"/>
      <c r="CP531" s="354"/>
      <c r="CQ531" s="354"/>
      <c r="CR531" s="354"/>
    </row>
    <row r="532" spans="1:96" s="348" customFormat="1" ht="15.75" customHeight="1" x14ac:dyDescent="0.25">
      <c r="A532" s="343"/>
      <c r="B532" s="343"/>
      <c r="C532" s="343"/>
      <c r="D532" s="344"/>
      <c r="E532" s="344"/>
      <c r="F532" s="345"/>
      <c r="G532" s="346"/>
      <c r="H532" s="359"/>
      <c r="I532" s="360"/>
      <c r="J532" s="361"/>
      <c r="K532" s="347"/>
      <c r="L532" s="362"/>
      <c r="M532" s="363"/>
      <c r="O532" s="350"/>
      <c r="P532" s="350"/>
      <c r="Q532" s="350"/>
      <c r="S532" s="350"/>
      <c r="T532" s="350"/>
      <c r="V532" s="350"/>
      <c r="W532" s="350"/>
      <c r="AB532" s="370"/>
      <c r="AF532" s="350"/>
      <c r="AG532" s="350"/>
      <c r="AH532" s="354"/>
      <c r="AI532" s="354"/>
      <c r="AJ532" s="354"/>
      <c r="AK532" s="354"/>
      <c r="AL532" s="354"/>
      <c r="AM532" s="354"/>
      <c r="AN532" s="354"/>
      <c r="AO532" s="354"/>
      <c r="AP532" s="354"/>
      <c r="AQ532" s="354"/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4"/>
      <c r="BH532" s="354"/>
      <c r="BI532" s="354"/>
      <c r="BJ532" s="354"/>
      <c r="BK532" s="354"/>
      <c r="BL532" s="354"/>
      <c r="BM532" s="354"/>
      <c r="BN532" s="354"/>
      <c r="BO532" s="354"/>
      <c r="BP532" s="354"/>
      <c r="BQ532" s="354"/>
      <c r="BR532" s="354"/>
      <c r="BS532" s="354"/>
      <c r="BT532" s="354"/>
      <c r="BU532" s="354"/>
      <c r="BV532" s="354"/>
      <c r="BW532" s="354"/>
      <c r="BX532" s="354"/>
      <c r="BY532" s="354"/>
      <c r="BZ532" s="354"/>
      <c r="CA532" s="354"/>
      <c r="CB532" s="354"/>
      <c r="CC532" s="354"/>
      <c r="CD532" s="354"/>
      <c r="CE532" s="354"/>
      <c r="CF532" s="354"/>
      <c r="CG532" s="354"/>
      <c r="CH532" s="354"/>
      <c r="CI532" s="354"/>
      <c r="CJ532" s="354"/>
      <c r="CK532" s="354"/>
      <c r="CL532" s="354"/>
      <c r="CM532" s="354"/>
      <c r="CN532" s="354"/>
      <c r="CO532" s="354"/>
      <c r="CP532" s="354"/>
      <c r="CQ532" s="354"/>
      <c r="CR532" s="354"/>
    </row>
    <row r="533" spans="1:96" s="348" customFormat="1" ht="15.75" customHeight="1" x14ac:dyDescent="0.25">
      <c r="A533" s="343"/>
      <c r="B533" s="343"/>
      <c r="C533" s="343"/>
      <c r="D533" s="344"/>
      <c r="E533" s="344"/>
      <c r="F533" s="345"/>
      <c r="G533" s="346"/>
      <c r="H533" s="359"/>
      <c r="I533" s="360"/>
      <c r="J533" s="361"/>
      <c r="K533" s="347"/>
      <c r="L533" s="362"/>
      <c r="M533" s="363"/>
      <c r="O533" s="350"/>
      <c r="P533" s="350"/>
      <c r="Q533" s="350"/>
      <c r="S533" s="350"/>
      <c r="T533" s="350"/>
      <c r="V533" s="350"/>
      <c r="W533" s="350"/>
      <c r="AB533" s="370"/>
      <c r="AF533" s="350"/>
      <c r="AG533" s="350"/>
      <c r="AH533" s="354"/>
      <c r="AI533" s="354"/>
      <c r="AJ533" s="354"/>
      <c r="AK533" s="354"/>
      <c r="AL533" s="354"/>
      <c r="AM533" s="354"/>
      <c r="AN533" s="354"/>
      <c r="AO533" s="354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4"/>
      <c r="BH533" s="354"/>
      <c r="BI533" s="354"/>
      <c r="BJ533" s="354"/>
      <c r="BK533" s="354"/>
      <c r="BL533" s="354"/>
      <c r="BM533" s="354"/>
      <c r="BN533" s="354"/>
      <c r="BO533" s="354"/>
      <c r="BP533" s="354"/>
      <c r="BQ533" s="354"/>
      <c r="BR533" s="354"/>
      <c r="BS533" s="354"/>
      <c r="BT533" s="354"/>
      <c r="BU533" s="354"/>
      <c r="BV533" s="354"/>
      <c r="BW533" s="354"/>
      <c r="BX533" s="354"/>
      <c r="BY533" s="354"/>
      <c r="BZ533" s="354"/>
      <c r="CA533" s="354"/>
      <c r="CB533" s="354"/>
      <c r="CC533" s="354"/>
      <c r="CD533" s="354"/>
      <c r="CE533" s="354"/>
      <c r="CF533" s="354"/>
      <c r="CG533" s="354"/>
      <c r="CH533" s="354"/>
      <c r="CI533" s="354"/>
      <c r="CJ533" s="354"/>
      <c r="CK533" s="354"/>
      <c r="CL533" s="354"/>
      <c r="CM533" s="354"/>
      <c r="CN533" s="354"/>
      <c r="CO533" s="354"/>
      <c r="CP533" s="354"/>
      <c r="CQ533" s="354"/>
      <c r="CR533" s="354"/>
    </row>
    <row r="534" spans="1:96" s="348" customFormat="1" ht="15.75" customHeight="1" x14ac:dyDescent="0.25">
      <c r="A534" s="343"/>
      <c r="B534" s="343"/>
      <c r="C534" s="343"/>
      <c r="D534" s="344"/>
      <c r="E534" s="344"/>
      <c r="F534" s="345"/>
      <c r="G534" s="346"/>
      <c r="H534" s="359"/>
      <c r="I534" s="360"/>
      <c r="J534" s="361"/>
      <c r="K534" s="347"/>
      <c r="L534" s="362"/>
      <c r="M534" s="363"/>
      <c r="O534" s="350"/>
      <c r="P534" s="350"/>
      <c r="Q534" s="350"/>
      <c r="S534" s="350"/>
      <c r="T534" s="350"/>
      <c r="V534" s="350"/>
      <c r="W534" s="350"/>
      <c r="AB534" s="370"/>
      <c r="AF534" s="350"/>
      <c r="AG534" s="350"/>
      <c r="AH534" s="354"/>
      <c r="AI534" s="354"/>
      <c r="AJ534" s="354"/>
      <c r="AK534" s="354"/>
      <c r="AL534" s="354"/>
      <c r="AM534" s="354"/>
      <c r="AN534" s="354"/>
      <c r="AO534" s="354"/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4"/>
      <c r="BH534" s="354"/>
      <c r="BI534" s="354"/>
      <c r="BJ534" s="354"/>
      <c r="BK534" s="354"/>
      <c r="BL534" s="354"/>
      <c r="BM534" s="354"/>
      <c r="BN534" s="354"/>
      <c r="BO534" s="354"/>
      <c r="BP534" s="354"/>
      <c r="BQ534" s="354"/>
      <c r="BR534" s="354"/>
      <c r="BS534" s="354"/>
      <c r="BT534" s="354"/>
      <c r="BU534" s="354"/>
      <c r="BV534" s="354"/>
      <c r="BW534" s="354"/>
      <c r="BX534" s="354"/>
      <c r="BY534" s="354"/>
      <c r="BZ534" s="354"/>
      <c r="CA534" s="354"/>
      <c r="CB534" s="354"/>
      <c r="CC534" s="354"/>
      <c r="CD534" s="354"/>
      <c r="CE534" s="354"/>
      <c r="CF534" s="354"/>
      <c r="CG534" s="354"/>
      <c r="CH534" s="354"/>
      <c r="CI534" s="354"/>
      <c r="CJ534" s="354"/>
      <c r="CK534" s="354"/>
      <c r="CL534" s="354"/>
      <c r="CM534" s="354"/>
      <c r="CN534" s="354"/>
      <c r="CO534" s="354"/>
      <c r="CP534" s="354"/>
      <c r="CQ534" s="354"/>
      <c r="CR534" s="354"/>
    </row>
    <row r="535" spans="1:96" s="348" customFormat="1" ht="15.75" customHeight="1" x14ac:dyDescent="0.25">
      <c r="A535" s="343"/>
      <c r="B535" s="343"/>
      <c r="C535" s="343"/>
      <c r="D535" s="344"/>
      <c r="E535" s="344"/>
      <c r="F535" s="345"/>
      <c r="G535" s="346"/>
      <c r="H535" s="359"/>
      <c r="I535" s="360"/>
      <c r="J535" s="361"/>
      <c r="K535" s="347"/>
      <c r="L535" s="362"/>
      <c r="M535" s="363"/>
      <c r="O535" s="350"/>
      <c r="P535" s="350"/>
      <c r="Q535" s="350"/>
      <c r="S535" s="350"/>
      <c r="T535" s="350"/>
      <c r="V535" s="350"/>
      <c r="W535" s="350"/>
      <c r="AB535" s="370"/>
      <c r="AF535" s="350"/>
      <c r="AG535" s="350"/>
      <c r="AH535" s="354"/>
      <c r="AI535" s="354"/>
      <c r="AJ535" s="354"/>
      <c r="AK535" s="354"/>
      <c r="AL535" s="354"/>
      <c r="AM535" s="354"/>
      <c r="AN535" s="354"/>
      <c r="AO535" s="354"/>
      <c r="AP535" s="354"/>
      <c r="AQ535" s="354"/>
      <c r="AR535" s="354"/>
      <c r="AS535" s="354"/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4"/>
      <c r="BH535" s="354"/>
      <c r="BI535" s="354"/>
      <c r="BJ535" s="354"/>
      <c r="BK535" s="354"/>
      <c r="BL535" s="354"/>
      <c r="BM535" s="354"/>
      <c r="BN535" s="354"/>
      <c r="BO535" s="354"/>
      <c r="BP535" s="354"/>
      <c r="BQ535" s="354"/>
      <c r="BR535" s="354"/>
      <c r="BS535" s="354"/>
      <c r="BT535" s="354"/>
      <c r="BU535" s="354"/>
      <c r="BV535" s="354"/>
      <c r="BW535" s="354"/>
      <c r="BX535" s="354"/>
      <c r="BY535" s="354"/>
      <c r="BZ535" s="354"/>
      <c r="CA535" s="354"/>
      <c r="CB535" s="354"/>
      <c r="CC535" s="354"/>
      <c r="CD535" s="354"/>
      <c r="CE535" s="354"/>
      <c r="CF535" s="354"/>
      <c r="CG535" s="354"/>
      <c r="CH535" s="354"/>
      <c r="CI535" s="354"/>
      <c r="CJ535" s="354"/>
      <c r="CK535" s="354"/>
      <c r="CL535" s="354"/>
      <c r="CM535" s="354"/>
      <c r="CN535" s="354"/>
      <c r="CO535" s="354"/>
      <c r="CP535" s="354"/>
      <c r="CQ535" s="354"/>
      <c r="CR535" s="354"/>
    </row>
    <row r="536" spans="1:96" s="348" customFormat="1" ht="15.75" customHeight="1" x14ac:dyDescent="0.25">
      <c r="A536" s="343"/>
      <c r="B536" s="343"/>
      <c r="C536" s="343"/>
      <c r="D536" s="344"/>
      <c r="E536" s="344"/>
      <c r="F536" s="345"/>
      <c r="G536" s="346"/>
      <c r="H536" s="359"/>
      <c r="I536" s="360"/>
      <c r="J536" s="361"/>
      <c r="K536" s="347"/>
      <c r="L536" s="362"/>
      <c r="M536" s="363"/>
      <c r="O536" s="350"/>
      <c r="P536" s="350"/>
      <c r="Q536" s="350"/>
      <c r="S536" s="350"/>
      <c r="T536" s="350"/>
      <c r="V536" s="350"/>
      <c r="W536" s="350"/>
      <c r="AB536" s="370"/>
      <c r="AF536" s="350"/>
      <c r="AG536" s="350"/>
      <c r="AH536" s="354"/>
      <c r="AI536" s="354"/>
      <c r="AJ536" s="354"/>
      <c r="AK536" s="354"/>
      <c r="AL536" s="354"/>
      <c r="AM536" s="354"/>
      <c r="AN536" s="354"/>
      <c r="AO536" s="354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/>
      <c r="AZ536" s="354"/>
      <c r="BA536" s="354"/>
      <c r="BB536" s="354"/>
      <c r="BC536" s="354"/>
      <c r="BD536" s="354"/>
      <c r="BE536" s="354"/>
      <c r="BF536" s="354"/>
      <c r="BG536" s="354"/>
      <c r="BH536" s="354"/>
      <c r="BI536" s="354"/>
      <c r="BJ536" s="354"/>
      <c r="BK536" s="354"/>
      <c r="BL536" s="354"/>
      <c r="BM536" s="354"/>
      <c r="BN536" s="354"/>
      <c r="BO536" s="354"/>
      <c r="BP536" s="354"/>
      <c r="BQ536" s="354"/>
      <c r="BR536" s="354"/>
      <c r="BS536" s="354"/>
      <c r="BT536" s="354"/>
      <c r="BU536" s="354"/>
      <c r="BV536" s="354"/>
      <c r="BW536" s="354"/>
      <c r="BX536" s="354"/>
      <c r="BY536" s="354"/>
      <c r="BZ536" s="354"/>
      <c r="CA536" s="354"/>
      <c r="CB536" s="354"/>
      <c r="CC536" s="354"/>
      <c r="CD536" s="354"/>
      <c r="CE536" s="354"/>
      <c r="CF536" s="354"/>
      <c r="CG536" s="354"/>
      <c r="CH536" s="354"/>
      <c r="CI536" s="354"/>
      <c r="CJ536" s="354"/>
      <c r="CK536" s="354"/>
      <c r="CL536" s="354"/>
      <c r="CM536" s="354"/>
      <c r="CN536" s="354"/>
      <c r="CO536" s="354"/>
      <c r="CP536" s="354"/>
      <c r="CQ536" s="354"/>
      <c r="CR536" s="354"/>
    </row>
    <row r="537" spans="1:96" ht="15.75" customHeight="1" x14ac:dyDescent="0.25">
      <c r="D537" s="344"/>
      <c r="E537" s="344"/>
      <c r="F537" s="345"/>
      <c r="AB537" s="370"/>
    </row>
    <row r="538" spans="1:96" ht="15.75" customHeight="1" x14ac:dyDescent="0.25">
      <c r="D538" s="344"/>
      <c r="E538" s="344"/>
      <c r="F538" s="345"/>
      <c r="AB538" s="370"/>
    </row>
    <row r="539" spans="1:96" ht="15.75" customHeight="1" x14ac:dyDescent="0.25">
      <c r="D539" s="344"/>
      <c r="E539" s="344"/>
      <c r="F539" s="345"/>
      <c r="AB539" s="370"/>
    </row>
    <row r="540" spans="1:96" ht="15.75" customHeight="1" x14ac:dyDescent="0.25">
      <c r="D540" s="344"/>
      <c r="E540" s="344"/>
      <c r="F540" s="345"/>
      <c r="AB540" s="370"/>
    </row>
    <row r="541" spans="1:96" ht="15.75" customHeight="1" x14ac:dyDescent="0.25">
      <c r="D541" s="344"/>
      <c r="E541" s="344"/>
      <c r="F541" s="345"/>
      <c r="AB541" s="370"/>
    </row>
    <row r="542" spans="1:96" ht="15.75" customHeight="1" x14ac:dyDescent="0.25">
      <c r="D542" s="344"/>
      <c r="E542" s="344"/>
      <c r="F542" s="345"/>
      <c r="AB542" s="370"/>
    </row>
    <row r="543" spans="1:96" ht="15.75" customHeight="1" x14ac:dyDescent="0.25">
      <c r="D543" s="344"/>
      <c r="E543" s="344"/>
      <c r="F543" s="345"/>
      <c r="AB543" s="370"/>
    </row>
    <row r="544" spans="1:96" ht="15.75" customHeight="1" x14ac:dyDescent="0.25">
      <c r="D544" s="344"/>
      <c r="E544" s="344"/>
      <c r="F544" s="345"/>
      <c r="AB544" s="370"/>
    </row>
    <row r="545" spans="1:96" ht="15.75" customHeight="1" x14ac:dyDescent="0.25">
      <c r="D545" s="344"/>
      <c r="E545" s="344"/>
      <c r="F545" s="345"/>
      <c r="AB545" s="370"/>
    </row>
    <row r="546" spans="1:96" ht="15.75" customHeight="1" x14ac:dyDescent="0.25">
      <c r="D546" s="344"/>
      <c r="E546" s="344"/>
      <c r="F546" s="345"/>
      <c r="AB546" s="370"/>
    </row>
    <row r="547" spans="1:96" ht="15.75" customHeight="1" x14ac:dyDescent="0.25">
      <c r="D547" s="344"/>
      <c r="E547" s="344"/>
      <c r="F547" s="345"/>
      <c r="AB547" s="370"/>
    </row>
    <row r="548" spans="1:96" ht="15.75" customHeight="1" x14ac:dyDescent="0.25">
      <c r="D548" s="344"/>
      <c r="E548" s="344"/>
      <c r="F548" s="345"/>
      <c r="AB548" s="370"/>
    </row>
    <row r="549" spans="1:96" ht="15.75" customHeight="1" x14ac:dyDescent="0.25">
      <c r="D549" s="344"/>
      <c r="E549" s="344"/>
      <c r="F549" s="345"/>
      <c r="AB549" s="370"/>
    </row>
    <row r="550" spans="1:96" s="373" customFormat="1" ht="15" customHeight="1" x14ac:dyDescent="0.25">
      <c r="A550" s="343"/>
      <c r="B550" s="343"/>
      <c r="C550" s="343"/>
      <c r="D550" s="343"/>
      <c r="E550" s="344"/>
      <c r="F550" s="371"/>
      <c r="G550" s="346"/>
      <c r="H550" s="359"/>
      <c r="I550" s="360"/>
      <c r="J550" s="361"/>
      <c r="K550" s="347"/>
      <c r="L550" s="362"/>
      <c r="M550" s="363"/>
      <c r="N550" s="348"/>
      <c r="O550" s="350"/>
      <c r="P550" s="350"/>
      <c r="Q550" s="350"/>
      <c r="R550" s="348"/>
      <c r="S550" s="350"/>
      <c r="T550" s="350"/>
      <c r="U550" s="348"/>
      <c r="V550" s="350"/>
      <c r="W550" s="350"/>
      <c r="X550" s="348"/>
      <c r="Y550" s="348"/>
      <c r="Z550" s="348"/>
      <c r="AA550" s="348"/>
      <c r="AB550" s="370"/>
      <c r="AC550" s="348"/>
      <c r="AD550" s="348"/>
      <c r="AE550" s="348"/>
      <c r="AF550" s="350"/>
      <c r="AG550" s="350"/>
      <c r="AH550" s="372"/>
      <c r="AI550" s="372"/>
      <c r="AJ550" s="372"/>
      <c r="AK550" s="372"/>
      <c r="AL550" s="372"/>
      <c r="AM550" s="372"/>
      <c r="AN550" s="372"/>
      <c r="AO550" s="372"/>
      <c r="AP550" s="372"/>
      <c r="AQ550" s="372"/>
      <c r="AR550" s="372"/>
      <c r="AS550" s="372"/>
      <c r="AT550" s="372"/>
      <c r="AU550" s="372"/>
      <c r="AV550" s="372"/>
      <c r="AW550" s="372"/>
      <c r="AX550" s="372"/>
      <c r="AY550" s="372"/>
      <c r="AZ550" s="372"/>
      <c r="BA550" s="372"/>
      <c r="BB550" s="372"/>
      <c r="BC550" s="372"/>
      <c r="BD550" s="372"/>
      <c r="BE550" s="372"/>
      <c r="BF550" s="372"/>
      <c r="BG550" s="372"/>
      <c r="BH550" s="372"/>
      <c r="BI550" s="372"/>
      <c r="BJ550" s="372"/>
      <c r="BK550" s="372"/>
      <c r="BL550" s="372"/>
      <c r="BM550" s="372"/>
      <c r="BN550" s="372"/>
      <c r="BO550" s="372"/>
      <c r="BP550" s="372"/>
      <c r="BQ550" s="372"/>
      <c r="BR550" s="372"/>
      <c r="BS550" s="372"/>
      <c r="BT550" s="372"/>
      <c r="BU550" s="372"/>
      <c r="BV550" s="372"/>
      <c r="BW550" s="372"/>
      <c r="BX550" s="372"/>
      <c r="BY550" s="372"/>
      <c r="BZ550" s="372"/>
      <c r="CA550" s="372"/>
      <c r="CB550" s="372"/>
      <c r="CC550" s="372"/>
      <c r="CD550" s="372"/>
      <c r="CE550" s="372"/>
      <c r="CF550" s="372"/>
      <c r="CG550" s="372"/>
      <c r="CH550" s="372"/>
      <c r="CI550" s="372"/>
      <c r="CJ550" s="372"/>
      <c r="CK550" s="372"/>
      <c r="CL550" s="372"/>
      <c r="CM550" s="372"/>
      <c r="CN550" s="372"/>
      <c r="CO550" s="372"/>
      <c r="CP550" s="372"/>
      <c r="CQ550" s="372"/>
      <c r="CR550" s="372"/>
    </row>
    <row r="551" spans="1:96" s="373" customFormat="1" ht="15" customHeight="1" x14ac:dyDescent="0.25">
      <c r="A551" s="343"/>
      <c r="B551" s="343"/>
      <c r="C551" s="343"/>
      <c r="D551" s="343"/>
      <c r="E551" s="344"/>
      <c r="F551" s="371"/>
      <c r="G551" s="346"/>
      <c r="H551" s="359"/>
      <c r="I551" s="360"/>
      <c r="J551" s="361"/>
      <c r="K551" s="347"/>
      <c r="L551" s="362"/>
      <c r="M551" s="363"/>
      <c r="N551" s="348"/>
      <c r="O551" s="350"/>
      <c r="P551" s="350"/>
      <c r="Q551" s="350"/>
      <c r="R551" s="348"/>
      <c r="S551" s="350"/>
      <c r="T551" s="350"/>
      <c r="U551" s="348"/>
      <c r="V551" s="350"/>
      <c r="W551" s="350"/>
      <c r="X551" s="348"/>
      <c r="Y551" s="348"/>
      <c r="Z551" s="348"/>
      <c r="AA551" s="348"/>
      <c r="AB551" s="370"/>
      <c r="AC551" s="348"/>
      <c r="AD551" s="348"/>
      <c r="AE551" s="348"/>
      <c r="AF551" s="350"/>
      <c r="AG551" s="350"/>
      <c r="AH551" s="372"/>
      <c r="AI551" s="372"/>
      <c r="AJ551" s="372"/>
      <c r="AK551" s="372"/>
      <c r="AL551" s="372"/>
      <c r="AM551" s="372"/>
      <c r="AN551" s="372"/>
      <c r="AO551" s="372"/>
      <c r="AP551" s="372"/>
      <c r="AQ551" s="372"/>
      <c r="AR551" s="372"/>
      <c r="AS551" s="372"/>
      <c r="AT551" s="372"/>
      <c r="AU551" s="372"/>
      <c r="AV551" s="372"/>
      <c r="AW551" s="372"/>
      <c r="AX551" s="372"/>
      <c r="AY551" s="372"/>
      <c r="AZ551" s="372"/>
      <c r="BA551" s="372"/>
      <c r="BB551" s="372"/>
      <c r="BC551" s="372"/>
      <c r="BD551" s="372"/>
      <c r="BE551" s="372"/>
      <c r="BF551" s="372"/>
      <c r="BG551" s="372"/>
      <c r="BH551" s="372"/>
      <c r="BI551" s="372"/>
      <c r="BJ551" s="372"/>
      <c r="BK551" s="372"/>
      <c r="BL551" s="372"/>
      <c r="BM551" s="372"/>
      <c r="BN551" s="372"/>
      <c r="BO551" s="372"/>
      <c r="BP551" s="372"/>
      <c r="BQ551" s="372"/>
      <c r="BR551" s="372"/>
      <c r="BS551" s="372"/>
      <c r="BT551" s="372"/>
      <c r="BU551" s="372"/>
      <c r="BV551" s="372"/>
      <c r="BW551" s="372"/>
      <c r="BX551" s="372"/>
      <c r="BY551" s="372"/>
      <c r="BZ551" s="372"/>
      <c r="CA551" s="372"/>
      <c r="CB551" s="372"/>
      <c r="CC551" s="372"/>
      <c r="CD551" s="372"/>
      <c r="CE551" s="372"/>
      <c r="CF551" s="372"/>
      <c r="CG551" s="372"/>
      <c r="CH551" s="372"/>
      <c r="CI551" s="372"/>
      <c r="CJ551" s="372"/>
      <c r="CK551" s="372"/>
      <c r="CL551" s="372"/>
      <c r="CM551" s="372"/>
      <c r="CN551" s="372"/>
      <c r="CO551" s="372"/>
      <c r="CP551" s="372"/>
      <c r="CQ551" s="372"/>
      <c r="CR551" s="372"/>
    </row>
    <row r="552" spans="1:96" ht="15" customHeight="1" x14ac:dyDescent="0.25">
      <c r="AB552" s="370"/>
    </row>
    <row r="553" spans="1:96" s="348" customFormat="1" ht="15" customHeight="1" x14ac:dyDescent="0.25">
      <c r="A553" s="343"/>
      <c r="B553" s="343"/>
      <c r="C553" s="343"/>
      <c r="D553" s="343"/>
      <c r="E553" s="354"/>
      <c r="F553" s="371"/>
      <c r="G553" s="346"/>
      <c r="H553" s="359"/>
      <c r="I553" s="360"/>
      <c r="J553" s="361"/>
      <c r="K553" s="347"/>
      <c r="L553" s="362"/>
      <c r="M553" s="363"/>
      <c r="O553" s="350"/>
      <c r="P553" s="350"/>
      <c r="Q553" s="350"/>
      <c r="S553" s="350"/>
      <c r="T553" s="350"/>
      <c r="V553" s="350"/>
      <c r="W553" s="350"/>
      <c r="AB553" s="370"/>
      <c r="AF553" s="350"/>
      <c r="AG553" s="350"/>
      <c r="AH553" s="354"/>
      <c r="AI553" s="354"/>
      <c r="AJ553" s="354"/>
      <c r="AK553" s="354"/>
      <c r="AL553" s="354"/>
      <c r="AM553" s="354"/>
      <c r="AN553" s="354"/>
      <c r="AO553" s="354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4"/>
      <c r="BH553" s="354"/>
      <c r="BI553" s="354"/>
      <c r="BJ553" s="354"/>
      <c r="BK553" s="354"/>
      <c r="BL553" s="354"/>
      <c r="BM553" s="354"/>
      <c r="BN553" s="354"/>
      <c r="BO553" s="354"/>
      <c r="BP553" s="354"/>
      <c r="BQ553" s="354"/>
      <c r="BR553" s="354"/>
      <c r="BS553" s="354"/>
      <c r="BT553" s="354"/>
      <c r="BU553" s="354"/>
      <c r="BV553" s="354"/>
      <c r="BW553" s="354"/>
      <c r="BX553" s="354"/>
      <c r="BY553" s="354"/>
      <c r="BZ553" s="354"/>
      <c r="CA553" s="354"/>
      <c r="CB553" s="354"/>
      <c r="CC553" s="354"/>
      <c r="CD553" s="354"/>
      <c r="CE553" s="354"/>
      <c r="CF553" s="354"/>
      <c r="CG553" s="354"/>
      <c r="CH553" s="354"/>
      <c r="CI553" s="354"/>
      <c r="CJ553" s="354"/>
      <c r="CK553" s="354"/>
      <c r="CL553" s="354"/>
      <c r="CM553" s="354"/>
      <c r="CN553" s="354"/>
      <c r="CO553" s="354"/>
      <c r="CP553" s="354"/>
      <c r="CQ553" s="354"/>
      <c r="CR553" s="354"/>
    </row>
    <row r="554" spans="1:96" s="348" customFormat="1" ht="15" customHeight="1" x14ac:dyDescent="0.25">
      <c r="A554" s="343"/>
      <c r="B554" s="343"/>
      <c r="C554" s="343"/>
      <c r="D554" s="343"/>
      <c r="E554" s="354"/>
      <c r="F554" s="371"/>
      <c r="G554" s="346"/>
      <c r="H554" s="359"/>
      <c r="I554" s="360"/>
      <c r="J554" s="361"/>
      <c r="K554" s="347"/>
      <c r="L554" s="362"/>
      <c r="M554" s="363"/>
      <c r="O554" s="350"/>
      <c r="P554" s="350"/>
      <c r="Q554" s="350"/>
      <c r="S554" s="350"/>
      <c r="T554" s="350"/>
      <c r="V554" s="350"/>
      <c r="W554" s="350"/>
      <c r="AB554" s="370"/>
      <c r="AF554" s="350"/>
      <c r="AG554" s="350"/>
      <c r="AH554" s="354"/>
      <c r="AI554" s="354"/>
      <c r="AJ554" s="354"/>
      <c r="AK554" s="354"/>
      <c r="AL554" s="354"/>
      <c r="AM554" s="354"/>
      <c r="AN554" s="354"/>
      <c r="AO554" s="354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4"/>
      <c r="BH554" s="354"/>
      <c r="BI554" s="354"/>
      <c r="BJ554" s="354"/>
      <c r="BK554" s="354"/>
      <c r="BL554" s="354"/>
      <c r="BM554" s="354"/>
      <c r="BN554" s="354"/>
      <c r="BO554" s="354"/>
      <c r="BP554" s="354"/>
      <c r="BQ554" s="354"/>
      <c r="BR554" s="354"/>
      <c r="BS554" s="354"/>
      <c r="BT554" s="354"/>
      <c r="BU554" s="354"/>
      <c r="BV554" s="354"/>
      <c r="BW554" s="354"/>
      <c r="BX554" s="354"/>
      <c r="BY554" s="354"/>
      <c r="BZ554" s="354"/>
      <c r="CA554" s="354"/>
      <c r="CB554" s="354"/>
      <c r="CC554" s="354"/>
      <c r="CD554" s="354"/>
      <c r="CE554" s="354"/>
      <c r="CF554" s="354"/>
      <c r="CG554" s="354"/>
      <c r="CH554" s="354"/>
      <c r="CI554" s="354"/>
      <c r="CJ554" s="354"/>
      <c r="CK554" s="354"/>
      <c r="CL554" s="354"/>
      <c r="CM554" s="354"/>
      <c r="CN554" s="354"/>
      <c r="CO554" s="354"/>
      <c r="CP554" s="354"/>
      <c r="CQ554" s="354"/>
      <c r="CR554" s="354"/>
    </row>
    <row r="555" spans="1:96" s="348" customFormat="1" ht="15" customHeight="1" x14ac:dyDescent="0.25">
      <c r="A555" s="343"/>
      <c r="B555" s="343"/>
      <c r="C555" s="343"/>
      <c r="D555" s="343"/>
      <c r="E555" s="354"/>
      <c r="F555" s="371"/>
      <c r="G555" s="346"/>
      <c r="H555" s="359"/>
      <c r="I555" s="360"/>
      <c r="J555" s="361"/>
      <c r="K555" s="347"/>
      <c r="L555" s="362"/>
      <c r="M555" s="363"/>
      <c r="O555" s="350"/>
      <c r="P555" s="350"/>
      <c r="Q555" s="350"/>
      <c r="S555" s="350"/>
      <c r="T555" s="350"/>
      <c r="V555" s="350"/>
      <c r="W555" s="350"/>
      <c r="AB555" s="370"/>
      <c r="AF555" s="350"/>
      <c r="AG555" s="350"/>
      <c r="AH555" s="354"/>
      <c r="AI555" s="354"/>
      <c r="AJ555" s="354"/>
      <c r="AK555" s="354"/>
      <c r="AL555" s="354"/>
      <c r="AM555" s="354"/>
      <c r="AN555" s="354"/>
      <c r="AO555" s="354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4"/>
      <c r="BH555" s="354"/>
      <c r="BI555" s="354"/>
      <c r="BJ555" s="354"/>
      <c r="BK555" s="354"/>
      <c r="BL555" s="354"/>
      <c r="BM555" s="354"/>
      <c r="BN555" s="354"/>
      <c r="BO555" s="354"/>
      <c r="BP555" s="354"/>
      <c r="BQ555" s="354"/>
      <c r="BR555" s="354"/>
      <c r="BS555" s="354"/>
      <c r="BT555" s="354"/>
      <c r="BU555" s="354"/>
      <c r="BV555" s="354"/>
      <c r="BW555" s="354"/>
      <c r="BX555" s="354"/>
      <c r="BY555" s="354"/>
      <c r="BZ555" s="354"/>
      <c r="CA555" s="354"/>
      <c r="CB555" s="354"/>
      <c r="CC555" s="354"/>
      <c r="CD555" s="354"/>
      <c r="CE555" s="354"/>
      <c r="CF555" s="354"/>
      <c r="CG555" s="354"/>
      <c r="CH555" s="354"/>
      <c r="CI555" s="354"/>
      <c r="CJ555" s="354"/>
      <c r="CK555" s="354"/>
      <c r="CL555" s="354"/>
      <c r="CM555" s="354"/>
      <c r="CN555" s="354"/>
      <c r="CO555" s="354"/>
      <c r="CP555" s="354"/>
      <c r="CQ555" s="354"/>
      <c r="CR555" s="354"/>
    </row>
    <row r="556" spans="1:96" s="348" customFormat="1" ht="15" customHeight="1" x14ac:dyDescent="0.25">
      <c r="A556" s="343"/>
      <c r="B556" s="343"/>
      <c r="C556" s="343"/>
      <c r="D556" s="343"/>
      <c r="E556" s="354"/>
      <c r="F556" s="371"/>
      <c r="G556" s="346"/>
      <c r="H556" s="359"/>
      <c r="I556" s="360"/>
      <c r="J556" s="361"/>
      <c r="K556" s="347"/>
      <c r="L556" s="362"/>
      <c r="M556" s="363"/>
      <c r="O556" s="350"/>
      <c r="P556" s="350"/>
      <c r="Q556" s="350"/>
      <c r="S556" s="350"/>
      <c r="T556" s="350"/>
      <c r="V556" s="350"/>
      <c r="W556" s="350"/>
      <c r="AB556" s="370"/>
      <c r="AF556" s="350"/>
      <c r="AG556" s="350"/>
      <c r="AH556" s="354"/>
      <c r="AI556" s="354"/>
      <c r="AJ556" s="354"/>
      <c r="AK556" s="354"/>
      <c r="AL556" s="354"/>
      <c r="AM556" s="354"/>
      <c r="AN556" s="354"/>
      <c r="AO556" s="354"/>
      <c r="AP556" s="354"/>
      <c r="AQ556" s="354"/>
      <c r="AR556" s="354"/>
      <c r="AS556" s="354"/>
      <c r="AT556" s="354"/>
      <c r="AU556" s="354"/>
      <c r="AV556" s="354"/>
      <c r="AW556" s="354"/>
      <c r="AX556" s="354"/>
      <c r="AY556" s="354"/>
      <c r="AZ556" s="354"/>
      <c r="BA556" s="354"/>
      <c r="BB556" s="354"/>
      <c r="BC556" s="354"/>
      <c r="BD556" s="354"/>
      <c r="BE556" s="354"/>
      <c r="BF556" s="354"/>
      <c r="BG556" s="354"/>
      <c r="BH556" s="354"/>
      <c r="BI556" s="354"/>
      <c r="BJ556" s="354"/>
      <c r="BK556" s="354"/>
      <c r="BL556" s="354"/>
      <c r="BM556" s="354"/>
      <c r="BN556" s="354"/>
      <c r="BO556" s="354"/>
      <c r="BP556" s="354"/>
      <c r="BQ556" s="354"/>
      <c r="BR556" s="354"/>
      <c r="BS556" s="354"/>
      <c r="BT556" s="354"/>
      <c r="BU556" s="354"/>
      <c r="BV556" s="354"/>
      <c r="BW556" s="354"/>
      <c r="BX556" s="354"/>
      <c r="BY556" s="354"/>
      <c r="BZ556" s="354"/>
      <c r="CA556" s="354"/>
      <c r="CB556" s="354"/>
      <c r="CC556" s="354"/>
      <c r="CD556" s="354"/>
      <c r="CE556" s="354"/>
      <c r="CF556" s="354"/>
      <c r="CG556" s="354"/>
      <c r="CH556" s="354"/>
      <c r="CI556" s="354"/>
      <c r="CJ556" s="354"/>
      <c r="CK556" s="354"/>
      <c r="CL556" s="354"/>
      <c r="CM556" s="354"/>
      <c r="CN556" s="354"/>
      <c r="CO556" s="354"/>
      <c r="CP556" s="354"/>
      <c r="CQ556" s="354"/>
      <c r="CR556" s="354"/>
    </row>
    <row r="557" spans="1:96" s="348" customFormat="1" ht="15" customHeight="1" x14ac:dyDescent="0.25">
      <c r="A557" s="343"/>
      <c r="B557" s="343"/>
      <c r="C557" s="343"/>
      <c r="D557" s="343"/>
      <c r="E557" s="354"/>
      <c r="F557" s="371"/>
      <c r="G557" s="346"/>
      <c r="H557" s="359"/>
      <c r="I557" s="360"/>
      <c r="J557" s="361"/>
      <c r="K557" s="347"/>
      <c r="L557" s="362"/>
      <c r="M557" s="363"/>
      <c r="O557" s="350"/>
      <c r="P557" s="350"/>
      <c r="Q557" s="350"/>
      <c r="S557" s="350"/>
      <c r="T557" s="350"/>
      <c r="V557" s="350"/>
      <c r="W557" s="350"/>
      <c r="AB557" s="370"/>
      <c r="AF557" s="350"/>
      <c r="AG557" s="350"/>
      <c r="AH557" s="354"/>
      <c r="AI557" s="354"/>
      <c r="AJ557" s="354"/>
      <c r="AK557" s="354"/>
      <c r="AL557" s="354"/>
      <c r="AM557" s="354"/>
      <c r="AN557" s="354"/>
      <c r="AO557" s="354"/>
      <c r="AP557" s="354"/>
      <c r="AQ557" s="354"/>
      <c r="AR557" s="354"/>
      <c r="AS557" s="354"/>
      <c r="AT557" s="354"/>
      <c r="AU557" s="354"/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4"/>
      <c r="BH557" s="354"/>
      <c r="BI557" s="354"/>
      <c r="BJ557" s="354"/>
      <c r="BK557" s="354"/>
      <c r="BL557" s="354"/>
      <c r="BM557" s="354"/>
      <c r="BN557" s="354"/>
      <c r="BO557" s="354"/>
      <c r="BP557" s="354"/>
      <c r="BQ557" s="354"/>
      <c r="BR557" s="354"/>
      <c r="BS557" s="354"/>
      <c r="BT557" s="354"/>
      <c r="BU557" s="354"/>
      <c r="BV557" s="354"/>
      <c r="BW557" s="354"/>
      <c r="BX557" s="354"/>
      <c r="BY557" s="354"/>
      <c r="BZ557" s="354"/>
      <c r="CA557" s="354"/>
      <c r="CB557" s="354"/>
      <c r="CC557" s="354"/>
      <c r="CD557" s="354"/>
      <c r="CE557" s="354"/>
      <c r="CF557" s="354"/>
      <c r="CG557" s="354"/>
      <c r="CH557" s="354"/>
      <c r="CI557" s="354"/>
      <c r="CJ557" s="354"/>
      <c r="CK557" s="354"/>
      <c r="CL557" s="354"/>
      <c r="CM557" s="354"/>
      <c r="CN557" s="354"/>
      <c r="CO557" s="354"/>
      <c r="CP557" s="354"/>
      <c r="CQ557" s="354"/>
      <c r="CR557" s="354"/>
    </row>
    <row r="558" spans="1:96" s="348" customFormat="1" ht="15" customHeight="1" x14ac:dyDescent="0.25">
      <c r="A558" s="343"/>
      <c r="B558" s="343"/>
      <c r="C558" s="343"/>
      <c r="D558" s="343"/>
      <c r="E558" s="354"/>
      <c r="F558" s="371"/>
      <c r="G558" s="346"/>
      <c r="H558" s="359"/>
      <c r="I558" s="360"/>
      <c r="J558" s="361"/>
      <c r="K558" s="347"/>
      <c r="L558" s="362"/>
      <c r="M558" s="363"/>
      <c r="O558" s="350"/>
      <c r="P558" s="350"/>
      <c r="Q558" s="350"/>
      <c r="S558" s="350"/>
      <c r="T558" s="350"/>
      <c r="V558" s="350"/>
      <c r="W558" s="350"/>
      <c r="AB558" s="370"/>
      <c r="AF558" s="350"/>
      <c r="AG558" s="350"/>
      <c r="AH558" s="354"/>
      <c r="AI558" s="354"/>
      <c r="AJ558" s="354"/>
      <c r="AK558" s="354"/>
      <c r="AL558" s="354"/>
      <c r="AM558" s="354"/>
      <c r="AN558" s="354"/>
      <c r="AO558" s="354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4"/>
      <c r="BH558" s="354"/>
      <c r="BI558" s="354"/>
      <c r="BJ558" s="354"/>
      <c r="BK558" s="354"/>
      <c r="BL558" s="354"/>
      <c r="BM558" s="354"/>
      <c r="BN558" s="354"/>
      <c r="BO558" s="354"/>
      <c r="BP558" s="354"/>
      <c r="BQ558" s="354"/>
      <c r="BR558" s="354"/>
      <c r="BS558" s="354"/>
      <c r="BT558" s="354"/>
      <c r="BU558" s="354"/>
      <c r="BV558" s="354"/>
      <c r="BW558" s="354"/>
      <c r="BX558" s="354"/>
      <c r="BY558" s="354"/>
      <c r="BZ558" s="354"/>
      <c r="CA558" s="354"/>
      <c r="CB558" s="354"/>
      <c r="CC558" s="354"/>
      <c r="CD558" s="354"/>
      <c r="CE558" s="354"/>
      <c r="CF558" s="354"/>
      <c r="CG558" s="354"/>
      <c r="CH558" s="354"/>
      <c r="CI558" s="354"/>
      <c r="CJ558" s="354"/>
      <c r="CK558" s="354"/>
      <c r="CL558" s="354"/>
      <c r="CM558" s="354"/>
      <c r="CN558" s="354"/>
      <c r="CO558" s="354"/>
      <c r="CP558" s="354"/>
      <c r="CQ558" s="354"/>
      <c r="CR558" s="354"/>
    </row>
    <row r="559" spans="1:96" s="348" customFormat="1" ht="15" customHeight="1" x14ac:dyDescent="0.25">
      <c r="A559" s="343"/>
      <c r="B559" s="343"/>
      <c r="C559" s="343"/>
      <c r="D559" s="343"/>
      <c r="E559" s="354"/>
      <c r="F559" s="371"/>
      <c r="G559" s="346"/>
      <c r="H559" s="359"/>
      <c r="I559" s="360"/>
      <c r="J559" s="361"/>
      <c r="K559" s="347"/>
      <c r="L559" s="362"/>
      <c r="M559" s="363"/>
      <c r="O559" s="350"/>
      <c r="P559" s="350"/>
      <c r="Q559" s="350"/>
      <c r="S559" s="350"/>
      <c r="T559" s="350"/>
      <c r="V559" s="350"/>
      <c r="W559" s="350"/>
      <c r="AB559" s="370"/>
      <c r="AF559" s="350"/>
      <c r="AG559" s="350"/>
      <c r="AH559" s="354"/>
      <c r="AI559" s="354"/>
      <c r="AJ559" s="354"/>
      <c r="AK559" s="354"/>
      <c r="AL559" s="354"/>
      <c r="AM559" s="354"/>
      <c r="AN559" s="354"/>
      <c r="AO559" s="354"/>
      <c r="AP559" s="354"/>
      <c r="AQ559" s="354"/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4"/>
      <c r="BH559" s="354"/>
      <c r="BI559" s="354"/>
      <c r="BJ559" s="354"/>
      <c r="BK559" s="354"/>
      <c r="BL559" s="354"/>
      <c r="BM559" s="354"/>
      <c r="BN559" s="354"/>
      <c r="BO559" s="354"/>
      <c r="BP559" s="354"/>
      <c r="BQ559" s="354"/>
      <c r="BR559" s="354"/>
      <c r="BS559" s="354"/>
      <c r="BT559" s="354"/>
      <c r="BU559" s="354"/>
      <c r="BV559" s="354"/>
      <c r="BW559" s="354"/>
      <c r="BX559" s="354"/>
      <c r="BY559" s="354"/>
      <c r="BZ559" s="354"/>
      <c r="CA559" s="354"/>
      <c r="CB559" s="354"/>
      <c r="CC559" s="354"/>
      <c r="CD559" s="354"/>
      <c r="CE559" s="354"/>
      <c r="CF559" s="354"/>
      <c r="CG559" s="354"/>
      <c r="CH559" s="354"/>
      <c r="CI559" s="354"/>
      <c r="CJ559" s="354"/>
      <c r="CK559" s="354"/>
      <c r="CL559" s="354"/>
      <c r="CM559" s="354"/>
      <c r="CN559" s="354"/>
      <c r="CO559" s="354"/>
      <c r="CP559" s="354"/>
      <c r="CQ559" s="354"/>
      <c r="CR559" s="354"/>
    </row>
    <row r="560" spans="1:96" s="348" customFormat="1" ht="15" customHeight="1" x14ac:dyDescent="0.25">
      <c r="A560" s="343"/>
      <c r="B560" s="343"/>
      <c r="C560" s="343"/>
      <c r="D560" s="343"/>
      <c r="E560" s="354"/>
      <c r="F560" s="371"/>
      <c r="G560" s="346"/>
      <c r="H560" s="359"/>
      <c r="I560" s="360"/>
      <c r="J560" s="361"/>
      <c r="K560" s="347"/>
      <c r="L560" s="362"/>
      <c r="M560" s="363"/>
      <c r="O560" s="350"/>
      <c r="P560" s="350"/>
      <c r="Q560" s="350"/>
      <c r="S560" s="350"/>
      <c r="T560" s="350"/>
      <c r="V560" s="350"/>
      <c r="W560" s="350"/>
      <c r="AB560" s="370"/>
      <c r="AF560" s="350"/>
      <c r="AG560" s="350"/>
      <c r="AH560" s="354"/>
      <c r="AI560" s="354"/>
      <c r="AJ560" s="354"/>
      <c r="AK560" s="354"/>
      <c r="AL560" s="354"/>
      <c r="AM560" s="354"/>
      <c r="AN560" s="354"/>
      <c r="AO560" s="354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4"/>
      <c r="BH560" s="354"/>
      <c r="BI560" s="354"/>
      <c r="BJ560" s="354"/>
      <c r="BK560" s="354"/>
      <c r="BL560" s="354"/>
      <c r="BM560" s="354"/>
      <c r="BN560" s="354"/>
      <c r="BO560" s="354"/>
      <c r="BP560" s="354"/>
      <c r="BQ560" s="354"/>
      <c r="BR560" s="354"/>
      <c r="BS560" s="354"/>
      <c r="BT560" s="354"/>
      <c r="BU560" s="354"/>
      <c r="BV560" s="354"/>
      <c r="BW560" s="354"/>
      <c r="BX560" s="354"/>
      <c r="BY560" s="354"/>
      <c r="BZ560" s="354"/>
      <c r="CA560" s="354"/>
      <c r="CB560" s="354"/>
      <c r="CC560" s="354"/>
      <c r="CD560" s="354"/>
      <c r="CE560" s="354"/>
      <c r="CF560" s="354"/>
      <c r="CG560" s="354"/>
      <c r="CH560" s="354"/>
      <c r="CI560" s="354"/>
      <c r="CJ560" s="354"/>
      <c r="CK560" s="354"/>
      <c r="CL560" s="354"/>
      <c r="CM560" s="354"/>
      <c r="CN560" s="354"/>
      <c r="CO560" s="354"/>
      <c r="CP560" s="354"/>
      <c r="CQ560" s="354"/>
      <c r="CR560" s="354"/>
    </row>
    <row r="561" spans="1:96" s="348" customFormat="1" ht="15" customHeight="1" x14ac:dyDescent="0.25">
      <c r="A561" s="343"/>
      <c r="B561" s="343"/>
      <c r="C561" s="343"/>
      <c r="D561" s="343"/>
      <c r="E561" s="354"/>
      <c r="F561" s="371"/>
      <c r="G561" s="346"/>
      <c r="H561" s="359"/>
      <c r="I561" s="360"/>
      <c r="J561" s="361"/>
      <c r="K561" s="347"/>
      <c r="L561" s="362"/>
      <c r="M561" s="363"/>
      <c r="O561" s="350"/>
      <c r="P561" s="350"/>
      <c r="Q561" s="350"/>
      <c r="S561" s="350"/>
      <c r="T561" s="350"/>
      <c r="V561" s="350"/>
      <c r="W561" s="350"/>
      <c r="AB561" s="370"/>
      <c r="AF561" s="350"/>
      <c r="AG561" s="350"/>
      <c r="AH561" s="354"/>
      <c r="AI561" s="354"/>
      <c r="AJ561" s="354"/>
      <c r="AK561" s="354"/>
      <c r="AL561" s="354"/>
      <c r="AM561" s="354"/>
      <c r="AN561" s="354"/>
      <c r="AO561" s="354"/>
      <c r="AP561" s="354"/>
      <c r="AQ561" s="354"/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4"/>
      <c r="BH561" s="354"/>
      <c r="BI561" s="354"/>
      <c r="BJ561" s="354"/>
      <c r="BK561" s="354"/>
      <c r="BL561" s="354"/>
      <c r="BM561" s="354"/>
      <c r="BN561" s="354"/>
      <c r="BO561" s="354"/>
      <c r="BP561" s="354"/>
      <c r="BQ561" s="354"/>
      <c r="BR561" s="354"/>
      <c r="BS561" s="354"/>
      <c r="BT561" s="354"/>
      <c r="BU561" s="354"/>
      <c r="BV561" s="354"/>
      <c r="BW561" s="354"/>
      <c r="BX561" s="354"/>
      <c r="BY561" s="354"/>
      <c r="BZ561" s="354"/>
      <c r="CA561" s="354"/>
      <c r="CB561" s="354"/>
      <c r="CC561" s="354"/>
      <c r="CD561" s="354"/>
      <c r="CE561" s="354"/>
      <c r="CF561" s="354"/>
      <c r="CG561" s="354"/>
      <c r="CH561" s="354"/>
      <c r="CI561" s="354"/>
      <c r="CJ561" s="354"/>
      <c r="CK561" s="354"/>
      <c r="CL561" s="354"/>
      <c r="CM561" s="354"/>
      <c r="CN561" s="354"/>
      <c r="CO561" s="354"/>
      <c r="CP561" s="354"/>
      <c r="CQ561" s="354"/>
      <c r="CR561" s="354"/>
    </row>
    <row r="562" spans="1:96" s="348" customFormat="1" ht="15" customHeight="1" x14ac:dyDescent="0.25">
      <c r="A562" s="343"/>
      <c r="B562" s="343"/>
      <c r="C562" s="343"/>
      <c r="D562" s="343"/>
      <c r="E562" s="354"/>
      <c r="F562" s="371"/>
      <c r="G562" s="346"/>
      <c r="H562" s="359"/>
      <c r="I562" s="360"/>
      <c r="J562" s="361"/>
      <c r="K562" s="347"/>
      <c r="L562" s="362"/>
      <c r="M562" s="363"/>
      <c r="O562" s="350"/>
      <c r="P562" s="350"/>
      <c r="Q562" s="350"/>
      <c r="S562" s="350"/>
      <c r="T562" s="350"/>
      <c r="V562" s="350"/>
      <c r="W562" s="350"/>
      <c r="AB562" s="370"/>
      <c r="AF562" s="350"/>
      <c r="AG562" s="350"/>
      <c r="AH562" s="354"/>
      <c r="AI562" s="354"/>
      <c r="AJ562" s="354"/>
      <c r="AK562" s="354"/>
      <c r="AL562" s="354"/>
      <c r="AM562" s="354"/>
      <c r="AN562" s="354"/>
      <c r="AO562" s="354"/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4"/>
      <c r="BH562" s="354"/>
      <c r="BI562" s="354"/>
      <c r="BJ562" s="354"/>
      <c r="BK562" s="354"/>
      <c r="BL562" s="354"/>
      <c r="BM562" s="354"/>
      <c r="BN562" s="354"/>
      <c r="BO562" s="354"/>
      <c r="BP562" s="354"/>
      <c r="BQ562" s="354"/>
      <c r="BR562" s="354"/>
      <c r="BS562" s="354"/>
      <c r="BT562" s="354"/>
      <c r="BU562" s="354"/>
      <c r="BV562" s="354"/>
      <c r="BW562" s="354"/>
      <c r="BX562" s="354"/>
      <c r="BY562" s="354"/>
      <c r="BZ562" s="354"/>
      <c r="CA562" s="354"/>
      <c r="CB562" s="354"/>
      <c r="CC562" s="354"/>
      <c r="CD562" s="354"/>
      <c r="CE562" s="354"/>
      <c r="CF562" s="354"/>
      <c r="CG562" s="354"/>
      <c r="CH562" s="354"/>
      <c r="CI562" s="354"/>
      <c r="CJ562" s="354"/>
      <c r="CK562" s="354"/>
      <c r="CL562" s="354"/>
      <c r="CM562" s="354"/>
      <c r="CN562" s="354"/>
      <c r="CO562" s="354"/>
      <c r="CP562" s="354"/>
      <c r="CQ562" s="354"/>
      <c r="CR562" s="354"/>
    </row>
    <row r="563" spans="1:96" s="348" customFormat="1" ht="15" customHeight="1" x14ac:dyDescent="0.25">
      <c r="A563" s="343"/>
      <c r="B563" s="343"/>
      <c r="C563" s="343"/>
      <c r="D563" s="343"/>
      <c r="E563" s="354"/>
      <c r="F563" s="371"/>
      <c r="G563" s="346"/>
      <c r="H563" s="359"/>
      <c r="I563" s="360"/>
      <c r="J563" s="361"/>
      <c r="K563" s="347"/>
      <c r="L563" s="362"/>
      <c r="M563" s="363"/>
      <c r="O563" s="350"/>
      <c r="P563" s="350"/>
      <c r="Q563" s="350"/>
      <c r="S563" s="350"/>
      <c r="T563" s="350"/>
      <c r="V563" s="350"/>
      <c r="W563" s="350"/>
      <c r="AB563" s="370"/>
      <c r="AF563" s="350"/>
      <c r="AG563" s="350"/>
      <c r="AH563" s="354"/>
      <c r="AI563" s="354"/>
      <c r="AJ563" s="354"/>
      <c r="AK563" s="354"/>
      <c r="AL563" s="354"/>
      <c r="AM563" s="354"/>
      <c r="AN563" s="354"/>
      <c r="AO563" s="354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/>
      <c r="BF563" s="354"/>
      <c r="BG563" s="354"/>
      <c r="BH563" s="354"/>
      <c r="BI563" s="354"/>
      <c r="BJ563" s="354"/>
      <c r="BK563" s="354"/>
      <c r="BL563" s="354"/>
      <c r="BM563" s="354"/>
      <c r="BN563" s="354"/>
      <c r="BO563" s="354"/>
      <c r="BP563" s="354"/>
      <c r="BQ563" s="354"/>
      <c r="BR563" s="354"/>
      <c r="BS563" s="354"/>
      <c r="BT563" s="354"/>
      <c r="BU563" s="354"/>
      <c r="BV563" s="354"/>
      <c r="BW563" s="354"/>
      <c r="BX563" s="354"/>
      <c r="BY563" s="354"/>
      <c r="BZ563" s="354"/>
      <c r="CA563" s="354"/>
      <c r="CB563" s="354"/>
      <c r="CC563" s="354"/>
      <c r="CD563" s="354"/>
      <c r="CE563" s="354"/>
      <c r="CF563" s="354"/>
      <c r="CG563" s="354"/>
      <c r="CH563" s="354"/>
      <c r="CI563" s="354"/>
      <c r="CJ563" s="354"/>
      <c r="CK563" s="354"/>
      <c r="CL563" s="354"/>
      <c r="CM563" s="354"/>
      <c r="CN563" s="354"/>
      <c r="CO563" s="354"/>
      <c r="CP563" s="354"/>
      <c r="CQ563" s="354"/>
      <c r="CR563" s="354"/>
    </row>
    <row r="564" spans="1:96" s="348" customFormat="1" ht="15" customHeight="1" x14ac:dyDescent="0.25">
      <c r="A564" s="343"/>
      <c r="B564" s="343"/>
      <c r="C564" s="343"/>
      <c r="D564" s="343"/>
      <c r="E564" s="354"/>
      <c r="F564" s="371"/>
      <c r="G564" s="346"/>
      <c r="H564" s="359"/>
      <c r="I564" s="360"/>
      <c r="J564" s="361"/>
      <c r="K564" s="347"/>
      <c r="L564" s="362"/>
      <c r="M564" s="363"/>
      <c r="O564" s="350"/>
      <c r="P564" s="350"/>
      <c r="Q564" s="350"/>
      <c r="S564" s="350"/>
      <c r="T564" s="350"/>
      <c r="V564" s="350"/>
      <c r="W564" s="350"/>
      <c r="AB564" s="370"/>
      <c r="AF564" s="350"/>
      <c r="AG564" s="350"/>
      <c r="AH564" s="354"/>
      <c r="AI564" s="354"/>
      <c r="AJ564" s="354"/>
      <c r="AK564" s="354"/>
      <c r="AL564" s="354"/>
      <c r="AM564" s="354"/>
      <c r="AN564" s="354"/>
      <c r="AO564" s="354"/>
      <c r="AP564" s="354"/>
      <c r="AQ564" s="354"/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4"/>
      <c r="BH564" s="354"/>
      <c r="BI564" s="354"/>
      <c r="BJ564" s="354"/>
      <c r="BK564" s="354"/>
      <c r="BL564" s="354"/>
      <c r="BM564" s="354"/>
      <c r="BN564" s="354"/>
      <c r="BO564" s="354"/>
      <c r="BP564" s="354"/>
      <c r="BQ564" s="354"/>
      <c r="BR564" s="354"/>
      <c r="BS564" s="354"/>
      <c r="BT564" s="354"/>
      <c r="BU564" s="354"/>
      <c r="BV564" s="354"/>
      <c r="BW564" s="354"/>
      <c r="BX564" s="354"/>
      <c r="BY564" s="354"/>
      <c r="BZ564" s="354"/>
      <c r="CA564" s="354"/>
      <c r="CB564" s="354"/>
      <c r="CC564" s="354"/>
      <c r="CD564" s="354"/>
      <c r="CE564" s="354"/>
      <c r="CF564" s="354"/>
      <c r="CG564" s="354"/>
      <c r="CH564" s="354"/>
      <c r="CI564" s="354"/>
      <c r="CJ564" s="354"/>
      <c r="CK564" s="354"/>
      <c r="CL564" s="354"/>
      <c r="CM564" s="354"/>
      <c r="CN564" s="354"/>
      <c r="CO564" s="354"/>
      <c r="CP564" s="354"/>
      <c r="CQ564" s="354"/>
      <c r="CR564" s="354"/>
    </row>
    <row r="565" spans="1:96" s="348" customFormat="1" ht="15" customHeight="1" x14ac:dyDescent="0.25">
      <c r="A565" s="343"/>
      <c r="B565" s="343"/>
      <c r="C565" s="343"/>
      <c r="D565" s="343"/>
      <c r="E565" s="354"/>
      <c r="F565" s="371"/>
      <c r="G565" s="346"/>
      <c r="H565" s="359"/>
      <c r="I565" s="360"/>
      <c r="J565" s="361"/>
      <c r="K565" s="347"/>
      <c r="L565" s="362"/>
      <c r="M565" s="363"/>
      <c r="O565" s="350"/>
      <c r="P565" s="350"/>
      <c r="Q565" s="350"/>
      <c r="S565" s="350"/>
      <c r="T565" s="350"/>
      <c r="V565" s="350"/>
      <c r="W565" s="350"/>
      <c r="AB565" s="370"/>
      <c r="AF565" s="350"/>
      <c r="AG565" s="350"/>
      <c r="AH565" s="354"/>
      <c r="AI565" s="354"/>
      <c r="AJ565" s="354"/>
      <c r="AK565" s="354"/>
      <c r="AL565" s="354"/>
      <c r="AM565" s="354"/>
      <c r="AN565" s="354"/>
      <c r="AO565" s="354"/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4"/>
      <c r="BH565" s="354"/>
      <c r="BI565" s="354"/>
      <c r="BJ565" s="354"/>
      <c r="BK565" s="354"/>
      <c r="BL565" s="354"/>
      <c r="BM565" s="354"/>
      <c r="BN565" s="354"/>
      <c r="BO565" s="354"/>
      <c r="BP565" s="354"/>
      <c r="BQ565" s="354"/>
      <c r="BR565" s="354"/>
      <c r="BS565" s="354"/>
      <c r="BT565" s="354"/>
      <c r="BU565" s="354"/>
      <c r="BV565" s="354"/>
      <c r="BW565" s="354"/>
      <c r="BX565" s="354"/>
      <c r="BY565" s="354"/>
      <c r="BZ565" s="354"/>
      <c r="CA565" s="354"/>
      <c r="CB565" s="354"/>
      <c r="CC565" s="354"/>
      <c r="CD565" s="354"/>
      <c r="CE565" s="354"/>
      <c r="CF565" s="354"/>
      <c r="CG565" s="354"/>
      <c r="CH565" s="354"/>
      <c r="CI565" s="354"/>
      <c r="CJ565" s="354"/>
      <c r="CK565" s="354"/>
      <c r="CL565" s="354"/>
      <c r="CM565" s="354"/>
      <c r="CN565" s="354"/>
      <c r="CO565" s="354"/>
      <c r="CP565" s="354"/>
      <c r="CQ565" s="354"/>
      <c r="CR565" s="354"/>
    </row>
    <row r="566" spans="1:96" s="348" customFormat="1" ht="15" customHeight="1" x14ac:dyDescent="0.25">
      <c r="A566" s="343"/>
      <c r="B566" s="343"/>
      <c r="C566" s="343"/>
      <c r="D566" s="343"/>
      <c r="E566" s="354"/>
      <c r="F566" s="371"/>
      <c r="G566" s="346"/>
      <c r="H566" s="359"/>
      <c r="I566" s="360"/>
      <c r="J566" s="361"/>
      <c r="K566" s="347"/>
      <c r="L566" s="362"/>
      <c r="M566" s="363"/>
      <c r="O566" s="350"/>
      <c r="P566" s="350"/>
      <c r="Q566" s="350"/>
      <c r="S566" s="350"/>
      <c r="T566" s="350"/>
      <c r="V566" s="350"/>
      <c r="W566" s="350"/>
      <c r="AB566" s="370"/>
      <c r="AF566" s="350"/>
      <c r="AG566" s="350"/>
      <c r="AH566" s="354"/>
      <c r="AI566" s="354"/>
      <c r="AJ566" s="354"/>
      <c r="AK566" s="354"/>
      <c r="AL566" s="354"/>
      <c r="AM566" s="354"/>
      <c r="AN566" s="354"/>
      <c r="AO566" s="354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/>
      <c r="BF566" s="354"/>
      <c r="BG566" s="354"/>
      <c r="BH566" s="354"/>
      <c r="BI566" s="354"/>
      <c r="BJ566" s="354"/>
      <c r="BK566" s="354"/>
      <c r="BL566" s="354"/>
      <c r="BM566" s="354"/>
      <c r="BN566" s="354"/>
      <c r="BO566" s="354"/>
      <c r="BP566" s="354"/>
      <c r="BQ566" s="354"/>
      <c r="BR566" s="354"/>
      <c r="BS566" s="354"/>
      <c r="BT566" s="354"/>
      <c r="BU566" s="354"/>
      <c r="BV566" s="354"/>
      <c r="BW566" s="354"/>
      <c r="BX566" s="354"/>
      <c r="BY566" s="354"/>
      <c r="BZ566" s="354"/>
      <c r="CA566" s="354"/>
      <c r="CB566" s="354"/>
      <c r="CC566" s="354"/>
      <c r="CD566" s="354"/>
      <c r="CE566" s="354"/>
      <c r="CF566" s="354"/>
      <c r="CG566" s="354"/>
      <c r="CH566" s="354"/>
      <c r="CI566" s="354"/>
      <c r="CJ566" s="354"/>
      <c r="CK566" s="354"/>
      <c r="CL566" s="354"/>
      <c r="CM566" s="354"/>
      <c r="CN566" s="354"/>
      <c r="CO566" s="354"/>
      <c r="CP566" s="354"/>
      <c r="CQ566" s="354"/>
      <c r="CR566" s="354"/>
    </row>
    <row r="567" spans="1:96" s="348" customFormat="1" ht="15" customHeight="1" x14ac:dyDescent="0.25">
      <c r="A567" s="343"/>
      <c r="B567" s="343"/>
      <c r="C567" s="343"/>
      <c r="D567" s="343"/>
      <c r="E567" s="354"/>
      <c r="F567" s="371"/>
      <c r="G567" s="346"/>
      <c r="H567" s="359"/>
      <c r="I567" s="360"/>
      <c r="J567" s="361"/>
      <c r="K567" s="347"/>
      <c r="L567" s="362"/>
      <c r="M567" s="363"/>
      <c r="O567" s="350"/>
      <c r="P567" s="350"/>
      <c r="Q567" s="350"/>
      <c r="S567" s="350"/>
      <c r="T567" s="350"/>
      <c r="V567" s="350"/>
      <c r="W567" s="350"/>
      <c r="AB567" s="370"/>
      <c r="AF567" s="350"/>
      <c r="AG567" s="350"/>
      <c r="AH567" s="354"/>
      <c r="AI567" s="354"/>
      <c r="AJ567" s="354"/>
      <c r="AK567" s="354"/>
      <c r="AL567" s="354"/>
      <c r="AM567" s="354"/>
      <c r="AN567" s="354"/>
      <c r="AO567" s="354"/>
      <c r="AP567" s="354"/>
      <c r="AQ567" s="354"/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4"/>
      <c r="BH567" s="354"/>
      <c r="BI567" s="354"/>
      <c r="BJ567" s="354"/>
      <c r="BK567" s="354"/>
      <c r="BL567" s="354"/>
      <c r="BM567" s="354"/>
      <c r="BN567" s="354"/>
      <c r="BO567" s="354"/>
      <c r="BP567" s="354"/>
      <c r="BQ567" s="354"/>
      <c r="BR567" s="354"/>
      <c r="BS567" s="354"/>
      <c r="BT567" s="354"/>
      <c r="BU567" s="354"/>
      <c r="BV567" s="354"/>
      <c r="BW567" s="354"/>
      <c r="BX567" s="354"/>
      <c r="BY567" s="354"/>
      <c r="BZ567" s="354"/>
      <c r="CA567" s="354"/>
      <c r="CB567" s="354"/>
      <c r="CC567" s="354"/>
      <c r="CD567" s="354"/>
      <c r="CE567" s="354"/>
      <c r="CF567" s="354"/>
      <c r="CG567" s="354"/>
      <c r="CH567" s="354"/>
      <c r="CI567" s="354"/>
      <c r="CJ567" s="354"/>
      <c r="CK567" s="354"/>
      <c r="CL567" s="354"/>
      <c r="CM567" s="354"/>
      <c r="CN567" s="354"/>
      <c r="CO567" s="354"/>
      <c r="CP567" s="354"/>
      <c r="CQ567" s="354"/>
      <c r="CR567" s="354"/>
    </row>
    <row r="568" spans="1:96" s="348" customFormat="1" ht="15" customHeight="1" x14ac:dyDescent="0.25">
      <c r="A568" s="343"/>
      <c r="B568" s="343"/>
      <c r="C568" s="343"/>
      <c r="D568" s="343"/>
      <c r="E568" s="354"/>
      <c r="F568" s="371"/>
      <c r="G568" s="346"/>
      <c r="H568" s="359"/>
      <c r="I568" s="360"/>
      <c r="J568" s="361"/>
      <c r="K568" s="347"/>
      <c r="L568" s="362"/>
      <c r="M568" s="363"/>
      <c r="O568" s="350"/>
      <c r="P568" s="350"/>
      <c r="Q568" s="350"/>
      <c r="S568" s="350"/>
      <c r="T568" s="350"/>
      <c r="V568" s="350"/>
      <c r="W568" s="350"/>
      <c r="AB568" s="370"/>
      <c r="AF568" s="350"/>
      <c r="AG568" s="350"/>
      <c r="AH568" s="354"/>
      <c r="AI568" s="354"/>
      <c r="AJ568" s="354"/>
      <c r="AK568" s="354"/>
      <c r="AL568" s="354"/>
      <c r="AM568" s="354"/>
      <c r="AN568" s="354"/>
      <c r="AO568" s="354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4"/>
      <c r="BH568" s="354"/>
      <c r="BI568" s="354"/>
      <c r="BJ568" s="354"/>
      <c r="BK568" s="354"/>
      <c r="BL568" s="354"/>
      <c r="BM568" s="354"/>
      <c r="BN568" s="354"/>
      <c r="BO568" s="354"/>
      <c r="BP568" s="354"/>
      <c r="BQ568" s="354"/>
      <c r="BR568" s="354"/>
      <c r="BS568" s="354"/>
      <c r="BT568" s="354"/>
      <c r="BU568" s="354"/>
      <c r="BV568" s="354"/>
      <c r="BW568" s="354"/>
      <c r="BX568" s="354"/>
      <c r="BY568" s="354"/>
      <c r="BZ568" s="354"/>
      <c r="CA568" s="354"/>
      <c r="CB568" s="354"/>
      <c r="CC568" s="354"/>
      <c r="CD568" s="354"/>
      <c r="CE568" s="354"/>
      <c r="CF568" s="354"/>
      <c r="CG568" s="354"/>
      <c r="CH568" s="354"/>
      <c r="CI568" s="354"/>
      <c r="CJ568" s="354"/>
      <c r="CK568" s="354"/>
      <c r="CL568" s="354"/>
      <c r="CM568" s="354"/>
      <c r="CN568" s="354"/>
      <c r="CO568" s="354"/>
      <c r="CP568" s="354"/>
      <c r="CQ568" s="354"/>
      <c r="CR568" s="354"/>
    </row>
    <row r="569" spans="1:96" s="348" customFormat="1" ht="15" customHeight="1" x14ac:dyDescent="0.25">
      <c r="A569" s="343"/>
      <c r="B569" s="343"/>
      <c r="C569" s="343"/>
      <c r="D569" s="343"/>
      <c r="E569" s="354"/>
      <c r="F569" s="371"/>
      <c r="G569" s="346"/>
      <c r="H569" s="359"/>
      <c r="I569" s="360"/>
      <c r="J569" s="361"/>
      <c r="K569" s="347"/>
      <c r="L569" s="362"/>
      <c r="M569" s="363"/>
      <c r="O569" s="350"/>
      <c r="P569" s="350"/>
      <c r="Q569" s="350"/>
      <c r="S569" s="350"/>
      <c r="T569" s="350"/>
      <c r="V569" s="350"/>
      <c r="W569" s="350"/>
      <c r="AB569" s="370"/>
      <c r="AF569" s="350"/>
      <c r="AG569" s="350"/>
      <c r="AH569" s="354"/>
      <c r="AI569" s="354"/>
      <c r="AJ569" s="354"/>
      <c r="AK569" s="354"/>
      <c r="AL569" s="354"/>
      <c r="AM569" s="354"/>
      <c r="AN569" s="354"/>
      <c r="AO569" s="354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4"/>
      <c r="BH569" s="354"/>
      <c r="BI569" s="354"/>
      <c r="BJ569" s="354"/>
      <c r="BK569" s="354"/>
      <c r="BL569" s="354"/>
      <c r="BM569" s="354"/>
      <c r="BN569" s="354"/>
      <c r="BO569" s="354"/>
      <c r="BP569" s="354"/>
      <c r="BQ569" s="354"/>
      <c r="BR569" s="354"/>
      <c r="BS569" s="354"/>
      <c r="BT569" s="354"/>
      <c r="BU569" s="354"/>
      <c r="BV569" s="354"/>
      <c r="BW569" s="354"/>
      <c r="BX569" s="354"/>
      <c r="BY569" s="354"/>
      <c r="BZ569" s="354"/>
      <c r="CA569" s="354"/>
      <c r="CB569" s="354"/>
      <c r="CC569" s="354"/>
      <c r="CD569" s="354"/>
      <c r="CE569" s="354"/>
      <c r="CF569" s="354"/>
      <c r="CG569" s="354"/>
      <c r="CH569" s="354"/>
      <c r="CI569" s="354"/>
      <c r="CJ569" s="354"/>
      <c r="CK569" s="354"/>
      <c r="CL569" s="354"/>
      <c r="CM569" s="354"/>
      <c r="CN569" s="354"/>
      <c r="CO569" s="354"/>
      <c r="CP569" s="354"/>
      <c r="CQ569" s="354"/>
      <c r="CR569" s="354"/>
    </row>
    <row r="570" spans="1:96" s="348" customFormat="1" ht="15" customHeight="1" x14ac:dyDescent="0.25">
      <c r="A570" s="343"/>
      <c r="B570" s="343"/>
      <c r="C570" s="343"/>
      <c r="D570" s="343"/>
      <c r="E570" s="354"/>
      <c r="F570" s="371"/>
      <c r="G570" s="346"/>
      <c r="H570" s="359"/>
      <c r="I570" s="360"/>
      <c r="J570" s="361"/>
      <c r="K570" s="347"/>
      <c r="L570" s="362"/>
      <c r="M570" s="363"/>
      <c r="O570" s="350"/>
      <c r="P570" s="350"/>
      <c r="Q570" s="350"/>
      <c r="S570" s="350"/>
      <c r="T570" s="350"/>
      <c r="V570" s="350"/>
      <c r="W570" s="350"/>
      <c r="AB570" s="370"/>
      <c r="AF570" s="350"/>
      <c r="AG570" s="350"/>
      <c r="AH570" s="354"/>
      <c r="AI570" s="354"/>
      <c r="AJ570" s="354"/>
      <c r="AK570" s="354"/>
      <c r="AL570" s="354"/>
      <c r="AM570" s="354"/>
      <c r="AN570" s="354"/>
      <c r="AO570" s="354"/>
      <c r="AP570" s="354"/>
      <c r="AQ570" s="354"/>
      <c r="AR570" s="354"/>
      <c r="AS570" s="354"/>
      <c r="AT570" s="354"/>
      <c r="AU570" s="354"/>
      <c r="AV570" s="354"/>
      <c r="AW570" s="354"/>
      <c r="AX570" s="354"/>
      <c r="AY570" s="354"/>
      <c r="AZ570" s="354"/>
      <c r="BA570" s="354"/>
      <c r="BB570" s="354"/>
      <c r="BC570" s="354"/>
      <c r="BD570" s="354"/>
      <c r="BE570" s="354"/>
      <c r="BF570" s="354"/>
      <c r="BG570" s="354"/>
      <c r="BH570" s="354"/>
      <c r="BI570" s="354"/>
      <c r="BJ570" s="354"/>
      <c r="BK570" s="354"/>
      <c r="BL570" s="354"/>
      <c r="BM570" s="354"/>
      <c r="BN570" s="354"/>
      <c r="BO570" s="354"/>
      <c r="BP570" s="354"/>
      <c r="BQ570" s="354"/>
      <c r="BR570" s="354"/>
      <c r="BS570" s="354"/>
      <c r="BT570" s="354"/>
      <c r="BU570" s="354"/>
      <c r="BV570" s="354"/>
      <c r="BW570" s="354"/>
      <c r="BX570" s="354"/>
      <c r="BY570" s="354"/>
      <c r="BZ570" s="354"/>
      <c r="CA570" s="354"/>
      <c r="CB570" s="354"/>
      <c r="CC570" s="354"/>
      <c r="CD570" s="354"/>
      <c r="CE570" s="354"/>
      <c r="CF570" s="354"/>
      <c r="CG570" s="354"/>
      <c r="CH570" s="354"/>
      <c r="CI570" s="354"/>
      <c r="CJ570" s="354"/>
      <c r="CK570" s="354"/>
      <c r="CL570" s="354"/>
      <c r="CM570" s="354"/>
      <c r="CN570" s="354"/>
      <c r="CO570" s="354"/>
      <c r="CP570" s="354"/>
      <c r="CQ570" s="354"/>
      <c r="CR570" s="354"/>
    </row>
    <row r="571" spans="1:96" s="348" customFormat="1" ht="15" customHeight="1" x14ac:dyDescent="0.25">
      <c r="A571" s="343"/>
      <c r="B571" s="343"/>
      <c r="C571" s="343"/>
      <c r="D571" s="343"/>
      <c r="E571" s="354"/>
      <c r="F571" s="371"/>
      <c r="G571" s="346"/>
      <c r="H571" s="359"/>
      <c r="I571" s="360"/>
      <c r="J571" s="361"/>
      <c r="K571" s="347"/>
      <c r="L571" s="362"/>
      <c r="M571" s="363"/>
      <c r="O571" s="350"/>
      <c r="P571" s="350"/>
      <c r="Q571" s="350"/>
      <c r="S571" s="350"/>
      <c r="T571" s="350"/>
      <c r="V571" s="350"/>
      <c r="W571" s="350"/>
      <c r="AB571" s="370"/>
      <c r="AF571" s="350"/>
      <c r="AG571" s="350"/>
      <c r="AH571" s="354"/>
      <c r="AI571" s="354"/>
      <c r="AJ571" s="354"/>
      <c r="AK571" s="354"/>
      <c r="AL571" s="354"/>
      <c r="AM571" s="354"/>
      <c r="AN571" s="354"/>
      <c r="AO571" s="354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4"/>
      <c r="BH571" s="354"/>
      <c r="BI571" s="354"/>
      <c r="BJ571" s="354"/>
      <c r="BK571" s="354"/>
      <c r="BL571" s="354"/>
      <c r="BM571" s="354"/>
      <c r="BN571" s="354"/>
      <c r="BO571" s="354"/>
      <c r="BP571" s="354"/>
      <c r="BQ571" s="354"/>
      <c r="BR571" s="354"/>
      <c r="BS571" s="354"/>
      <c r="BT571" s="354"/>
      <c r="BU571" s="354"/>
      <c r="BV571" s="354"/>
      <c r="BW571" s="354"/>
      <c r="BX571" s="354"/>
      <c r="BY571" s="354"/>
      <c r="BZ571" s="354"/>
      <c r="CA571" s="354"/>
      <c r="CB571" s="354"/>
      <c r="CC571" s="354"/>
      <c r="CD571" s="354"/>
      <c r="CE571" s="354"/>
      <c r="CF571" s="354"/>
      <c r="CG571" s="354"/>
      <c r="CH571" s="354"/>
      <c r="CI571" s="354"/>
      <c r="CJ571" s="354"/>
      <c r="CK571" s="354"/>
      <c r="CL571" s="354"/>
      <c r="CM571" s="354"/>
      <c r="CN571" s="354"/>
      <c r="CO571" s="354"/>
      <c r="CP571" s="354"/>
      <c r="CQ571" s="354"/>
      <c r="CR571" s="354"/>
    </row>
    <row r="572" spans="1:96" s="348" customFormat="1" ht="15" customHeight="1" x14ac:dyDescent="0.25">
      <c r="A572" s="343"/>
      <c r="B572" s="343"/>
      <c r="C572" s="343"/>
      <c r="D572" s="343"/>
      <c r="E572" s="354"/>
      <c r="F572" s="371"/>
      <c r="G572" s="346"/>
      <c r="H572" s="359"/>
      <c r="I572" s="360"/>
      <c r="J572" s="361"/>
      <c r="K572" s="347"/>
      <c r="L572" s="362"/>
      <c r="M572" s="363"/>
      <c r="O572" s="350"/>
      <c r="P572" s="350"/>
      <c r="Q572" s="350"/>
      <c r="S572" s="350"/>
      <c r="T572" s="350"/>
      <c r="V572" s="350"/>
      <c r="W572" s="350"/>
      <c r="AB572" s="370"/>
      <c r="AF572" s="350"/>
      <c r="AG572" s="350"/>
      <c r="AH572" s="354"/>
      <c r="AI572" s="354"/>
      <c r="AJ572" s="354"/>
      <c r="AK572" s="354"/>
      <c r="AL572" s="354"/>
      <c r="AM572" s="354"/>
      <c r="AN572" s="354"/>
      <c r="AO572" s="354"/>
      <c r="AP572" s="354"/>
      <c r="AQ572" s="354"/>
      <c r="AR572" s="354"/>
      <c r="AS572" s="354"/>
      <c r="AT572" s="354"/>
      <c r="AU572" s="354"/>
      <c r="AV572" s="354"/>
      <c r="AW572" s="354"/>
      <c r="AX572" s="354"/>
      <c r="AY572" s="354"/>
      <c r="AZ572" s="354"/>
      <c r="BA572" s="354"/>
      <c r="BB572" s="354"/>
      <c r="BC572" s="354"/>
      <c r="BD572" s="354"/>
      <c r="BE572" s="354"/>
      <c r="BF572" s="354"/>
      <c r="BG572" s="354"/>
      <c r="BH572" s="354"/>
      <c r="BI572" s="354"/>
      <c r="BJ572" s="354"/>
      <c r="BK572" s="354"/>
      <c r="BL572" s="354"/>
      <c r="BM572" s="354"/>
      <c r="BN572" s="354"/>
      <c r="BO572" s="354"/>
      <c r="BP572" s="354"/>
      <c r="BQ572" s="354"/>
      <c r="BR572" s="354"/>
      <c r="BS572" s="354"/>
      <c r="BT572" s="354"/>
      <c r="BU572" s="354"/>
      <c r="BV572" s="354"/>
      <c r="BW572" s="354"/>
      <c r="BX572" s="354"/>
      <c r="BY572" s="354"/>
      <c r="BZ572" s="354"/>
      <c r="CA572" s="354"/>
      <c r="CB572" s="354"/>
      <c r="CC572" s="354"/>
      <c r="CD572" s="354"/>
      <c r="CE572" s="354"/>
      <c r="CF572" s="354"/>
      <c r="CG572" s="354"/>
      <c r="CH572" s="354"/>
      <c r="CI572" s="354"/>
      <c r="CJ572" s="354"/>
      <c r="CK572" s="354"/>
      <c r="CL572" s="354"/>
      <c r="CM572" s="354"/>
      <c r="CN572" s="354"/>
      <c r="CO572" s="354"/>
      <c r="CP572" s="354"/>
      <c r="CQ572" s="354"/>
      <c r="CR572" s="354"/>
    </row>
    <row r="573" spans="1:96" s="348" customFormat="1" ht="15" customHeight="1" x14ac:dyDescent="0.25">
      <c r="A573" s="343"/>
      <c r="B573" s="343"/>
      <c r="C573" s="343"/>
      <c r="D573" s="343"/>
      <c r="E573" s="354"/>
      <c r="F573" s="371"/>
      <c r="G573" s="346"/>
      <c r="H573" s="359"/>
      <c r="I573" s="360"/>
      <c r="J573" s="361"/>
      <c r="K573" s="347"/>
      <c r="L573" s="362"/>
      <c r="M573" s="363"/>
      <c r="O573" s="350"/>
      <c r="P573" s="350"/>
      <c r="Q573" s="350"/>
      <c r="S573" s="350"/>
      <c r="T573" s="350"/>
      <c r="V573" s="350"/>
      <c r="W573" s="350"/>
      <c r="AB573" s="370"/>
      <c r="AF573" s="350"/>
      <c r="AG573" s="350"/>
      <c r="AH573" s="354"/>
      <c r="AI573" s="354"/>
      <c r="AJ573" s="354"/>
      <c r="AK573" s="354"/>
      <c r="AL573" s="354"/>
      <c r="AM573" s="354"/>
      <c r="AN573" s="354"/>
      <c r="AO573" s="354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4"/>
      <c r="BH573" s="354"/>
      <c r="BI573" s="354"/>
      <c r="BJ573" s="354"/>
      <c r="BK573" s="354"/>
      <c r="BL573" s="354"/>
      <c r="BM573" s="354"/>
      <c r="BN573" s="354"/>
      <c r="BO573" s="354"/>
      <c r="BP573" s="354"/>
      <c r="BQ573" s="354"/>
      <c r="BR573" s="354"/>
      <c r="BS573" s="354"/>
      <c r="BT573" s="354"/>
      <c r="BU573" s="354"/>
      <c r="BV573" s="354"/>
      <c r="BW573" s="354"/>
      <c r="BX573" s="354"/>
      <c r="BY573" s="354"/>
      <c r="BZ573" s="354"/>
      <c r="CA573" s="354"/>
      <c r="CB573" s="354"/>
      <c r="CC573" s="354"/>
      <c r="CD573" s="354"/>
      <c r="CE573" s="354"/>
      <c r="CF573" s="354"/>
      <c r="CG573" s="354"/>
      <c r="CH573" s="354"/>
      <c r="CI573" s="354"/>
      <c r="CJ573" s="354"/>
      <c r="CK573" s="354"/>
      <c r="CL573" s="354"/>
      <c r="CM573" s="354"/>
      <c r="CN573" s="354"/>
      <c r="CO573" s="354"/>
      <c r="CP573" s="354"/>
      <c r="CQ573" s="354"/>
      <c r="CR573" s="354"/>
    </row>
    <row r="574" spans="1:96" s="348" customFormat="1" ht="15" customHeight="1" x14ac:dyDescent="0.25">
      <c r="A574" s="343"/>
      <c r="B574" s="343"/>
      <c r="C574" s="343"/>
      <c r="D574" s="343"/>
      <c r="E574" s="354"/>
      <c r="F574" s="371"/>
      <c r="G574" s="346"/>
      <c r="H574" s="359"/>
      <c r="I574" s="360"/>
      <c r="J574" s="361"/>
      <c r="K574" s="347"/>
      <c r="L574" s="362"/>
      <c r="M574" s="363"/>
      <c r="O574" s="350"/>
      <c r="P574" s="350"/>
      <c r="Q574" s="350"/>
      <c r="S574" s="350"/>
      <c r="T574" s="350"/>
      <c r="V574" s="350"/>
      <c r="W574" s="350"/>
      <c r="AB574" s="370"/>
      <c r="AF574" s="350"/>
      <c r="AG574" s="350"/>
      <c r="AH574" s="354"/>
      <c r="AI574" s="354"/>
      <c r="AJ574" s="354"/>
      <c r="AK574" s="354"/>
      <c r="AL574" s="354"/>
      <c r="AM574" s="354"/>
      <c r="AN574" s="354"/>
      <c r="AO574" s="354"/>
      <c r="AP574" s="354"/>
      <c r="AQ574" s="354"/>
      <c r="AR574" s="354"/>
      <c r="AS574" s="354"/>
      <c r="AT574" s="354"/>
      <c r="AU574" s="354"/>
      <c r="AV574" s="354"/>
      <c r="AW574" s="354"/>
      <c r="AX574" s="354"/>
      <c r="AY574" s="354"/>
      <c r="AZ574" s="354"/>
      <c r="BA574" s="354"/>
      <c r="BB574" s="354"/>
      <c r="BC574" s="354"/>
      <c r="BD574" s="354"/>
      <c r="BE574" s="354"/>
      <c r="BF574" s="354"/>
      <c r="BG574" s="354"/>
      <c r="BH574" s="354"/>
      <c r="BI574" s="354"/>
      <c r="BJ574" s="354"/>
      <c r="BK574" s="354"/>
      <c r="BL574" s="354"/>
      <c r="BM574" s="354"/>
      <c r="BN574" s="354"/>
      <c r="BO574" s="354"/>
      <c r="BP574" s="354"/>
      <c r="BQ574" s="354"/>
      <c r="BR574" s="354"/>
      <c r="BS574" s="354"/>
      <c r="BT574" s="354"/>
      <c r="BU574" s="354"/>
      <c r="BV574" s="354"/>
      <c r="BW574" s="354"/>
      <c r="BX574" s="354"/>
      <c r="BY574" s="354"/>
      <c r="BZ574" s="354"/>
      <c r="CA574" s="354"/>
      <c r="CB574" s="354"/>
      <c r="CC574" s="354"/>
      <c r="CD574" s="354"/>
      <c r="CE574" s="354"/>
      <c r="CF574" s="354"/>
      <c r="CG574" s="354"/>
      <c r="CH574" s="354"/>
      <c r="CI574" s="354"/>
      <c r="CJ574" s="354"/>
      <c r="CK574" s="354"/>
      <c r="CL574" s="354"/>
      <c r="CM574" s="354"/>
      <c r="CN574" s="354"/>
      <c r="CO574" s="354"/>
      <c r="CP574" s="354"/>
      <c r="CQ574" s="354"/>
      <c r="CR574" s="354"/>
    </row>
    <row r="575" spans="1:96" s="348" customFormat="1" ht="15" customHeight="1" x14ac:dyDescent="0.25">
      <c r="A575" s="343"/>
      <c r="B575" s="343"/>
      <c r="C575" s="343"/>
      <c r="D575" s="343"/>
      <c r="E575" s="354"/>
      <c r="F575" s="371"/>
      <c r="G575" s="346"/>
      <c r="H575" s="359"/>
      <c r="I575" s="360"/>
      <c r="J575" s="361"/>
      <c r="K575" s="347"/>
      <c r="L575" s="362"/>
      <c r="M575" s="363"/>
      <c r="O575" s="350"/>
      <c r="P575" s="350"/>
      <c r="Q575" s="350"/>
      <c r="S575" s="350"/>
      <c r="T575" s="350"/>
      <c r="V575" s="350"/>
      <c r="W575" s="350"/>
      <c r="AB575" s="370"/>
      <c r="AF575" s="350"/>
      <c r="AG575" s="350"/>
      <c r="AH575" s="354"/>
      <c r="AI575" s="354"/>
      <c r="AJ575" s="354"/>
      <c r="AK575" s="354"/>
      <c r="AL575" s="354"/>
      <c r="AM575" s="354"/>
      <c r="AN575" s="354"/>
      <c r="AO575" s="354"/>
      <c r="AP575" s="354"/>
      <c r="AQ575" s="354"/>
      <c r="AR575" s="354"/>
      <c r="AS575" s="354"/>
      <c r="AT575" s="354"/>
      <c r="AU575" s="354"/>
      <c r="AV575" s="354"/>
      <c r="AW575" s="354"/>
      <c r="AX575" s="354"/>
      <c r="AY575" s="354"/>
      <c r="AZ575" s="354"/>
      <c r="BA575" s="354"/>
      <c r="BB575" s="354"/>
      <c r="BC575" s="354"/>
      <c r="BD575" s="354"/>
      <c r="BE575" s="354"/>
      <c r="BF575" s="354"/>
      <c r="BG575" s="354"/>
      <c r="BH575" s="354"/>
      <c r="BI575" s="354"/>
      <c r="BJ575" s="354"/>
      <c r="BK575" s="354"/>
      <c r="BL575" s="354"/>
      <c r="BM575" s="354"/>
      <c r="BN575" s="354"/>
      <c r="BO575" s="354"/>
      <c r="BP575" s="354"/>
      <c r="BQ575" s="354"/>
      <c r="BR575" s="354"/>
      <c r="BS575" s="354"/>
      <c r="BT575" s="354"/>
      <c r="BU575" s="354"/>
      <c r="BV575" s="354"/>
      <c r="BW575" s="354"/>
      <c r="BX575" s="354"/>
      <c r="BY575" s="354"/>
      <c r="BZ575" s="354"/>
      <c r="CA575" s="354"/>
      <c r="CB575" s="354"/>
      <c r="CC575" s="354"/>
      <c r="CD575" s="354"/>
      <c r="CE575" s="354"/>
      <c r="CF575" s="354"/>
      <c r="CG575" s="354"/>
      <c r="CH575" s="354"/>
      <c r="CI575" s="354"/>
      <c r="CJ575" s="354"/>
      <c r="CK575" s="354"/>
      <c r="CL575" s="354"/>
      <c r="CM575" s="354"/>
      <c r="CN575" s="354"/>
      <c r="CO575" s="354"/>
      <c r="CP575" s="354"/>
      <c r="CQ575" s="354"/>
      <c r="CR575" s="354"/>
    </row>
    <row r="576" spans="1:96" s="348" customFormat="1" ht="15" customHeight="1" x14ac:dyDescent="0.25">
      <c r="A576" s="343"/>
      <c r="B576" s="343"/>
      <c r="C576" s="343"/>
      <c r="D576" s="343"/>
      <c r="E576" s="354"/>
      <c r="F576" s="371"/>
      <c r="G576" s="346"/>
      <c r="H576" s="359"/>
      <c r="I576" s="360"/>
      <c r="J576" s="361"/>
      <c r="K576" s="347"/>
      <c r="L576" s="362"/>
      <c r="M576" s="363"/>
      <c r="O576" s="350"/>
      <c r="P576" s="350"/>
      <c r="Q576" s="350"/>
      <c r="S576" s="350"/>
      <c r="T576" s="350"/>
      <c r="V576" s="350"/>
      <c r="W576" s="350"/>
      <c r="AB576" s="370"/>
      <c r="AF576" s="350"/>
      <c r="AG576" s="350"/>
      <c r="AH576" s="354"/>
      <c r="AI576" s="354"/>
      <c r="AJ576" s="354"/>
      <c r="AK576" s="354"/>
      <c r="AL576" s="354"/>
      <c r="AM576" s="354"/>
      <c r="AN576" s="354"/>
      <c r="AO576" s="354"/>
      <c r="AP576" s="354"/>
      <c r="AQ576" s="354"/>
      <c r="AR576" s="354"/>
      <c r="AS576" s="354"/>
      <c r="AT576" s="354"/>
      <c r="AU576" s="354"/>
      <c r="AV576" s="354"/>
      <c r="AW576" s="354"/>
      <c r="AX576" s="354"/>
      <c r="AY576" s="354"/>
      <c r="AZ576" s="354"/>
      <c r="BA576" s="354"/>
      <c r="BB576" s="354"/>
      <c r="BC576" s="354"/>
      <c r="BD576" s="354"/>
      <c r="BE576" s="354"/>
      <c r="BF576" s="354"/>
      <c r="BG576" s="354"/>
      <c r="BH576" s="354"/>
      <c r="BI576" s="354"/>
      <c r="BJ576" s="354"/>
      <c r="BK576" s="354"/>
      <c r="BL576" s="354"/>
      <c r="BM576" s="354"/>
      <c r="BN576" s="354"/>
      <c r="BO576" s="354"/>
      <c r="BP576" s="354"/>
      <c r="BQ576" s="354"/>
      <c r="BR576" s="354"/>
      <c r="BS576" s="354"/>
      <c r="BT576" s="354"/>
      <c r="BU576" s="354"/>
      <c r="BV576" s="354"/>
      <c r="BW576" s="354"/>
      <c r="BX576" s="354"/>
      <c r="BY576" s="354"/>
      <c r="BZ576" s="354"/>
      <c r="CA576" s="354"/>
      <c r="CB576" s="354"/>
      <c r="CC576" s="354"/>
      <c r="CD576" s="354"/>
      <c r="CE576" s="354"/>
      <c r="CF576" s="354"/>
      <c r="CG576" s="354"/>
      <c r="CH576" s="354"/>
      <c r="CI576" s="354"/>
      <c r="CJ576" s="354"/>
      <c r="CK576" s="354"/>
      <c r="CL576" s="354"/>
      <c r="CM576" s="354"/>
      <c r="CN576" s="354"/>
      <c r="CO576" s="354"/>
      <c r="CP576" s="354"/>
      <c r="CQ576" s="354"/>
      <c r="CR576" s="354"/>
    </row>
    <row r="577" spans="1:96" s="348" customFormat="1" ht="15" customHeight="1" x14ac:dyDescent="0.25">
      <c r="A577" s="343"/>
      <c r="B577" s="343"/>
      <c r="C577" s="343"/>
      <c r="D577" s="343"/>
      <c r="E577" s="354"/>
      <c r="F577" s="371"/>
      <c r="G577" s="346"/>
      <c r="H577" s="359"/>
      <c r="I577" s="360"/>
      <c r="J577" s="361"/>
      <c r="K577" s="347"/>
      <c r="L577" s="362"/>
      <c r="M577" s="363"/>
      <c r="O577" s="350"/>
      <c r="P577" s="350"/>
      <c r="Q577" s="350"/>
      <c r="S577" s="350"/>
      <c r="T577" s="350"/>
      <c r="V577" s="350"/>
      <c r="W577" s="350"/>
      <c r="AB577" s="370"/>
      <c r="AF577" s="350"/>
      <c r="AG577" s="350"/>
      <c r="AH577" s="354"/>
      <c r="AI577" s="354"/>
      <c r="AJ577" s="354"/>
      <c r="AK577" s="354"/>
      <c r="AL577" s="354"/>
      <c r="AM577" s="354"/>
      <c r="AN577" s="354"/>
      <c r="AO577" s="354"/>
      <c r="AP577" s="354"/>
      <c r="AQ577" s="354"/>
      <c r="AR577" s="354"/>
      <c r="AS577" s="354"/>
      <c r="AT577" s="354"/>
      <c r="AU577" s="354"/>
      <c r="AV577" s="354"/>
      <c r="AW577" s="354"/>
      <c r="AX577" s="354"/>
      <c r="AY577" s="354"/>
      <c r="AZ577" s="354"/>
      <c r="BA577" s="354"/>
      <c r="BB577" s="354"/>
      <c r="BC577" s="354"/>
      <c r="BD577" s="354"/>
      <c r="BE577" s="354"/>
      <c r="BF577" s="354"/>
      <c r="BG577" s="354"/>
      <c r="BH577" s="354"/>
      <c r="BI577" s="354"/>
      <c r="BJ577" s="354"/>
      <c r="BK577" s="354"/>
      <c r="BL577" s="354"/>
      <c r="BM577" s="354"/>
      <c r="BN577" s="354"/>
      <c r="BO577" s="354"/>
      <c r="BP577" s="354"/>
      <c r="BQ577" s="354"/>
      <c r="BR577" s="354"/>
      <c r="BS577" s="354"/>
      <c r="BT577" s="354"/>
      <c r="BU577" s="354"/>
      <c r="BV577" s="354"/>
      <c r="BW577" s="354"/>
      <c r="BX577" s="354"/>
      <c r="BY577" s="354"/>
      <c r="BZ577" s="354"/>
      <c r="CA577" s="354"/>
      <c r="CB577" s="354"/>
      <c r="CC577" s="354"/>
      <c r="CD577" s="354"/>
      <c r="CE577" s="354"/>
      <c r="CF577" s="354"/>
      <c r="CG577" s="354"/>
      <c r="CH577" s="354"/>
      <c r="CI577" s="354"/>
      <c r="CJ577" s="354"/>
      <c r="CK577" s="354"/>
      <c r="CL577" s="354"/>
      <c r="CM577" s="354"/>
      <c r="CN577" s="354"/>
      <c r="CO577" s="354"/>
      <c r="CP577" s="354"/>
      <c r="CQ577" s="354"/>
      <c r="CR577" s="354"/>
    </row>
    <row r="578" spans="1:96" s="348" customFormat="1" ht="15" customHeight="1" x14ac:dyDescent="0.25">
      <c r="A578" s="343"/>
      <c r="B578" s="343"/>
      <c r="C578" s="343"/>
      <c r="D578" s="343"/>
      <c r="E578" s="354"/>
      <c r="F578" s="371"/>
      <c r="G578" s="346"/>
      <c r="H578" s="359"/>
      <c r="I578" s="360"/>
      <c r="J578" s="361"/>
      <c r="K578" s="347"/>
      <c r="L578" s="362"/>
      <c r="M578" s="363"/>
      <c r="O578" s="350"/>
      <c r="P578" s="350"/>
      <c r="Q578" s="350"/>
      <c r="S578" s="350"/>
      <c r="T578" s="350"/>
      <c r="V578" s="350"/>
      <c r="W578" s="350"/>
      <c r="AB578" s="370"/>
      <c r="AF578" s="350"/>
      <c r="AG578" s="350"/>
      <c r="AH578" s="354"/>
      <c r="AI578" s="354"/>
      <c r="AJ578" s="354"/>
      <c r="AK578" s="354"/>
      <c r="AL578" s="354"/>
      <c r="AM578" s="354"/>
      <c r="AN578" s="354"/>
      <c r="AO578" s="354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4"/>
      <c r="BH578" s="354"/>
      <c r="BI578" s="354"/>
      <c r="BJ578" s="354"/>
      <c r="BK578" s="354"/>
      <c r="BL578" s="354"/>
      <c r="BM578" s="354"/>
      <c r="BN578" s="354"/>
      <c r="BO578" s="354"/>
      <c r="BP578" s="354"/>
      <c r="BQ578" s="354"/>
      <c r="BR578" s="354"/>
      <c r="BS578" s="354"/>
      <c r="BT578" s="354"/>
      <c r="BU578" s="354"/>
      <c r="BV578" s="354"/>
      <c r="BW578" s="354"/>
      <c r="BX578" s="354"/>
      <c r="BY578" s="354"/>
      <c r="BZ578" s="354"/>
      <c r="CA578" s="354"/>
      <c r="CB578" s="354"/>
      <c r="CC578" s="354"/>
      <c r="CD578" s="354"/>
      <c r="CE578" s="354"/>
      <c r="CF578" s="354"/>
      <c r="CG578" s="354"/>
      <c r="CH578" s="354"/>
      <c r="CI578" s="354"/>
      <c r="CJ578" s="354"/>
      <c r="CK578" s="354"/>
      <c r="CL578" s="354"/>
      <c r="CM578" s="354"/>
      <c r="CN578" s="354"/>
      <c r="CO578" s="354"/>
      <c r="CP578" s="354"/>
      <c r="CQ578" s="354"/>
      <c r="CR578" s="354"/>
    </row>
    <row r="579" spans="1:96" s="348" customFormat="1" ht="15" customHeight="1" x14ac:dyDescent="0.25">
      <c r="A579" s="343"/>
      <c r="B579" s="343"/>
      <c r="C579" s="343"/>
      <c r="D579" s="343"/>
      <c r="E579" s="354"/>
      <c r="F579" s="371"/>
      <c r="G579" s="346"/>
      <c r="H579" s="359"/>
      <c r="I579" s="360"/>
      <c r="J579" s="361"/>
      <c r="K579" s="347"/>
      <c r="L579" s="362"/>
      <c r="M579" s="363"/>
      <c r="O579" s="350"/>
      <c r="P579" s="350"/>
      <c r="Q579" s="350"/>
      <c r="S579" s="350"/>
      <c r="T579" s="350"/>
      <c r="V579" s="350"/>
      <c r="W579" s="350"/>
      <c r="AB579" s="370"/>
      <c r="AF579" s="350"/>
      <c r="AG579" s="350"/>
      <c r="AH579" s="354"/>
      <c r="AI579" s="354"/>
      <c r="AJ579" s="354"/>
      <c r="AK579" s="354"/>
      <c r="AL579" s="354"/>
      <c r="AM579" s="354"/>
      <c r="AN579" s="354"/>
      <c r="AO579" s="354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4"/>
      <c r="BH579" s="354"/>
      <c r="BI579" s="354"/>
      <c r="BJ579" s="354"/>
      <c r="BK579" s="354"/>
      <c r="BL579" s="354"/>
      <c r="BM579" s="354"/>
      <c r="BN579" s="354"/>
      <c r="BO579" s="354"/>
      <c r="BP579" s="354"/>
      <c r="BQ579" s="354"/>
      <c r="BR579" s="354"/>
      <c r="BS579" s="354"/>
      <c r="BT579" s="354"/>
      <c r="BU579" s="354"/>
      <c r="BV579" s="354"/>
      <c r="BW579" s="354"/>
      <c r="BX579" s="354"/>
      <c r="BY579" s="354"/>
      <c r="BZ579" s="354"/>
      <c r="CA579" s="354"/>
      <c r="CB579" s="354"/>
      <c r="CC579" s="354"/>
      <c r="CD579" s="354"/>
      <c r="CE579" s="354"/>
      <c r="CF579" s="354"/>
      <c r="CG579" s="354"/>
      <c r="CH579" s="354"/>
      <c r="CI579" s="354"/>
      <c r="CJ579" s="354"/>
      <c r="CK579" s="354"/>
      <c r="CL579" s="354"/>
      <c r="CM579" s="354"/>
      <c r="CN579" s="354"/>
      <c r="CO579" s="354"/>
      <c r="CP579" s="354"/>
      <c r="CQ579" s="354"/>
      <c r="CR579" s="354"/>
    </row>
    <row r="580" spans="1:96" s="348" customFormat="1" ht="15" customHeight="1" x14ac:dyDescent="0.25">
      <c r="A580" s="343"/>
      <c r="B580" s="343"/>
      <c r="C580" s="343"/>
      <c r="D580" s="343"/>
      <c r="E580" s="354"/>
      <c r="F580" s="371"/>
      <c r="G580" s="346"/>
      <c r="H580" s="359"/>
      <c r="I580" s="360"/>
      <c r="J580" s="361"/>
      <c r="K580" s="347"/>
      <c r="L580" s="362"/>
      <c r="M580" s="363"/>
      <c r="O580" s="350"/>
      <c r="P580" s="350"/>
      <c r="Q580" s="350"/>
      <c r="S580" s="350"/>
      <c r="T580" s="350"/>
      <c r="V580" s="350"/>
      <c r="W580" s="350"/>
      <c r="AB580" s="370"/>
      <c r="AF580" s="350"/>
      <c r="AG580" s="350"/>
      <c r="AH580" s="354"/>
      <c r="AI580" s="354"/>
      <c r="AJ580" s="354"/>
      <c r="AK580" s="354"/>
      <c r="AL580" s="354"/>
      <c r="AM580" s="354"/>
      <c r="AN580" s="354"/>
      <c r="AO580" s="354"/>
      <c r="AP580" s="354"/>
      <c r="AQ580" s="354"/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4"/>
      <c r="BH580" s="354"/>
      <c r="BI580" s="354"/>
      <c r="BJ580" s="354"/>
      <c r="BK580" s="354"/>
      <c r="BL580" s="354"/>
      <c r="BM580" s="354"/>
      <c r="BN580" s="354"/>
      <c r="BO580" s="354"/>
      <c r="BP580" s="354"/>
      <c r="BQ580" s="354"/>
      <c r="BR580" s="354"/>
      <c r="BS580" s="354"/>
      <c r="BT580" s="354"/>
      <c r="BU580" s="354"/>
      <c r="BV580" s="354"/>
      <c r="BW580" s="354"/>
      <c r="BX580" s="354"/>
      <c r="BY580" s="354"/>
      <c r="BZ580" s="354"/>
      <c r="CA580" s="354"/>
      <c r="CB580" s="354"/>
      <c r="CC580" s="354"/>
      <c r="CD580" s="354"/>
      <c r="CE580" s="354"/>
      <c r="CF580" s="354"/>
      <c r="CG580" s="354"/>
      <c r="CH580" s="354"/>
      <c r="CI580" s="354"/>
      <c r="CJ580" s="354"/>
      <c r="CK580" s="354"/>
      <c r="CL580" s="354"/>
      <c r="CM580" s="354"/>
      <c r="CN580" s="354"/>
      <c r="CO580" s="354"/>
      <c r="CP580" s="354"/>
      <c r="CQ580" s="354"/>
      <c r="CR580" s="354"/>
    </row>
    <row r="581" spans="1:96" s="348" customFormat="1" ht="15" customHeight="1" x14ac:dyDescent="0.25">
      <c r="A581" s="343"/>
      <c r="B581" s="343"/>
      <c r="C581" s="343"/>
      <c r="D581" s="343"/>
      <c r="E581" s="354"/>
      <c r="F581" s="371"/>
      <c r="G581" s="346"/>
      <c r="H581" s="359"/>
      <c r="I581" s="360"/>
      <c r="J581" s="361"/>
      <c r="K581" s="347"/>
      <c r="L581" s="362"/>
      <c r="M581" s="363"/>
      <c r="O581" s="350"/>
      <c r="P581" s="350"/>
      <c r="Q581" s="350"/>
      <c r="S581" s="350"/>
      <c r="T581" s="350"/>
      <c r="V581" s="350"/>
      <c r="W581" s="350"/>
      <c r="AB581" s="370"/>
      <c r="AF581" s="350"/>
      <c r="AG581" s="350"/>
      <c r="AH581" s="354"/>
      <c r="AI581" s="354"/>
      <c r="AJ581" s="354"/>
      <c r="AK581" s="354"/>
      <c r="AL581" s="354"/>
      <c r="AM581" s="354"/>
      <c r="AN581" s="354"/>
      <c r="AO581" s="354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4"/>
      <c r="BH581" s="354"/>
      <c r="BI581" s="354"/>
      <c r="BJ581" s="354"/>
      <c r="BK581" s="354"/>
      <c r="BL581" s="354"/>
      <c r="BM581" s="354"/>
      <c r="BN581" s="354"/>
      <c r="BO581" s="354"/>
      <c r="BP581" s="354"/>
      <c r="BQ581" s="354"/>
      <c r="BR581" s="354"/>
      <c r="BS581" s="354"/>
      <c r="BT581" s="354"/>
      <c r="BU581" s="354"/>
      <c r="BV581" s="354"/>
      <c r="BW581" s="354"/>
      <c r="BX581" s="354"/>
      <c r="BY581" s="354"/>
      <c r="BZ581" s="354"/>
      <c r="CA581" s="354"/>
      <c r="CB581" s="354"/>
      <c r="CC581" s="354"/>
      <c r="CD581" s="354"/>
      <c r="CE581" s="354"/>
      <c r="CF581" s="354"/>
      <c r="CG581" s="354"/>
      <c r="CH581" s="354"/>
      <c r="CI581" s="354"/>
      <c r="CJ581" s="354"/>
      <c r="CK581" s="354"/>
      <c r="CL581" s="354"/>
      <c r="CM581" s="354"/>
      <c r="CN581" s="354"/>
      <c r="CO581" s="354"/>
      <c r="CP581" s="354"/>
      <c r="CQ581" s="354"/>
      <c r="CR581" s="354"/>
    </row>
    <row r="582" spans="1:96" s="348" customFormat="1" ht="15" customHeight="1" x14ac:dyDescent="0.25">
      <c r="A582" s="343"/>
      <c r="B582" s="343"/>
      <c r="C582" s="343"/>
      <c r="D582" s="343"/>
      <c r="E582" s="354"/>
      <c r="F582" s="371"/>
      <c r="G582" s="346"/>
      <c r="H582" s="359"/>
      <c r="I582" s="360"/>
      <c r="J582" s="361"/>
      <c r="K582" s="347"/>
      <c r="L582" s="362"/>
      <c r="M582" s="363"/>
      <c r="O582" s="350"/>
      <c r="P582" s="350"/>
      <c r="Q582" s="350"/>
      <c r="S582" s="350"/>
      <c r="T582" s="350"/>
      <c r="V582" s="350"/>
      <c r="W582" s="350"/>
      <c r="AB582" s="370"/>
      <c r="AF582" s="350"/>
      <c r="AG582" s="350"/>
      <c r="AH582" s="354"/>
      <c r="AI582" s="354"/>
      <c r="AJ582" s="354"/>
      <c r="AK582" s="354"/>
      <c r="AL582" s="354"/>
      <c r="AM582" s="354"/>
      <c r="AN582" s="354"/>
      <c r="AO582" s="354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4"/>
      <c r="BH582" s="354"/>
      <c r="BI582" s="354"/>
      <c r="BJ582" s="354"/>
      <c r="BK582" s="354"/>
      <c r="BL582" s="354"/>
      <c r="BM582" s="354"/>
      <c r="BN582" s="354"/>
      <c r="BO582" s="354"/>
      <c r="BP582" s="354"/>
      <c r="BQ582" s="354"/>
      <c r="BR582" s="354"/>
      <c r="BS582" s="354"/>
      <c r="BT582" s="354"/>
      <c r="BU582" s="354"/>
      <c r="BV582" s="354"/>
      <c r="BW582" s="354"/>
      <c r="BX582" s="354"/>
      <c r="BY582" s="354"/>
      <c r="BZ582" s="354"/>
      <c r="CA582" s="354"/>
      <c r="CB582" s="354"/>
      <c r="CC582" s="354"/>
      <c r="CD582" s="354"/>
      <c r="CE582" s="354"/>
      <c r="CF582" s="354"/>
      <c r="CG582" s="354"/>
      <c r="CH582" s="354"/>
      <c r="CI582" s="354"/>
      <c r="CJ582" s="354"/>
      <c r="CK582" s="354"/>
      <c r="CL582" s="354"/>
      <c r="CM582" s="354"/>
      <c r="CN582" s="354"/>
      <c r="CO582" s="354"/>
      <c r="CP582" s="354"/>
      <c r="CQ582" s="354"/>
      <c r="CR582" s="354"/>
    </row>
    <row r="583" spans="1:96" s="348" customFormat="1" ht="15" customHeight="1" x14ac:dyDescent="0.25">
      <c r="A583" s="343"/>
      <c r="B583" s="343"/>
      <c r="C583" s="343"/>
      <c r="D583" s="343"/>
      <c r="E583" s="354"/>
      <c r="F583" s="371"/>
      <c r="G583" s="346"/>
      <c r="H583" s="359"/>
      <c r="I583" s="360"/>
      <c r="J583" s="361"/>
      <c r="K583" s="347"/>
      <c r="L583" s="362"/>
      <c r="M583" s="363"/>
      <c r="O583" s="350"/>
      <c r="P583" s="350"/>
      <c r="Q583" s="350"/>
      <c r="S583" s="350"/>
      <c r="T583" s="350"/>
      <c r="V583" s="350"/>
      <c r="W583" s="350"/>
      <c r="AB583" s="370"/>
      <c r="AF583" s="350"/>
      <c r="AG583" s="350"/>
      <c r="AH583" s="354"/>
      <c r="AI583" s="354"/>
      <c r="AJ583" s="354"/>
      <c r="AK583" s="354"/>
      <c r="AL583" s="354"/>
      <c r="AM583" s="354"/>
      <c r="AN583" s="354"/>
      <c r="AO583" s="354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4"/>
      <c r="BH583" s="354"/>
      <c r="BI583" s="354"/>
      <c r="BJ583" s="354"/>
      <c r="BK583" s="354"/>
      <c r="BL583" s="354"/>
      <c r="BM583" s="354"/>
      <c r="BN583" s="354"/>
      <c r="BO583" s="354"/>
      <c r="BP583" s="354"/>
      <c r="BQ583" s="354"/>
      <c r="BR583" s="354"/>
      <c r="BS583" s="354"/>
      <c r="BT583" s="354"/>
      <c r="BU583" s="354"/>
      <c r="BV583" s="354"/>
      <c r="BW583" s="354"/>
      <c r="BX583" s="354"/>
      <c r="BY583" s="354"/>
      <c r="BZ583" s="354"/>
      <c r="CA583" s="354"/>
      <c r="CB583" s="354"/>
      <c r="CC583" s="354"/>
      <c r="CD583" s="354"/>
      <c r="CE583" s="354"/>
      <c r="CF583" s="354"/>
      <c r="CG583" s="354"/>
      <c r="CH583" s="354"/>
      <c r="CI583" s="354"/>
      <c r="CJ583" s="354"/>
      <c r="CK583" s="354"/>
      <c r="CL583" s="354"/>
      <c r="CM583" s="354"/>
      <c r="CN583" s="354"/>
      <c r="CO583" s="354"/>
      <c r="CP583" s="354"/>
      <c r="CQ583" s="354"/>
      <c r="CR583" s="354"/>
    </row>
    <row r="584" spans="1:96" s="348" customFormat="1" ht="15" customHeight="1" x14ac:dyDescent="0.25">
      <c r="A584" s="343"/>
      <c r="B584" s="343"/>
      <c r="C584" s="343"/>
      <c r="D584" s="343"/>
      <c r="E584" s="354"/>
      <c r="F584" s="371"/>
      <c r="G584" s="346"/>
      <c r="H584" s="359"/>
      <c r="I584" s="360"/>
      <c r="J584" s="361"/>
      <c r="K584" s="347"/>
      <c r="L584" s="362"/>
      <c r="M584" s="363"/>
      <c r="O584" s="350"/>
      <c r="P584" s="350"/>
      <c r="Q584" s="350"/>
      <c r="S584" s="350"/>
      <c r="T584" s="350"/>
      <c r="V584" s="350"/>
      <c r="W584" s="350"/>
      <c r="AB584" s="370"/>
      <c r="AF584" s="350"/>
      <c r="AG584" s="350"/>
      <c r="AH584" s="354"/>
      <c r="AI584" s="354"/>
      <c r="AJ584" s="354"/>
      <c r="AK584" s="354"/>
      <c r="AL584" s="354"/>
      <c r="AM584" s="354"/>
      <c r="AN584" s="354"/>
      <c r="AO584" s="354"/>
      <c r="AP584" s="354"/>
      <c r="AQ584" s="354"/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4"/>
      <c r="BH584" s="354"/>
      <c r="BI584" s="354"/>
      <c r="BJ584" s="354"/>
      <c r="BK584" s="354"/>
      <c r="BL584" s="354"/>
      <c r="BM584" s="354"/>
      <c r="BN584" s="354"/>
      <c r="BO584" s="354"/>
      <c r="BP584" s="354"/>
      <c r="BQ584" s="354"/>
      <c r="BR584" s="354"/>
      <c r="BS584" s="354"/>
      <c r="BT584" s="354"/>
      <c r="BU584" s="354"/>
      <c r="BV584" s="354"/>
      <c r="BW584" s="354"/>
      <c r="BX584" s="354"/>
      <c r="BY584" s="354"/>
      <c r="BZ584" s="354"/>
      <c r="CA584" s="354"/>
      <c r="CB584" s="354"/>
      <c r="CC584" s="354"/>
      <c r="CD584" s="354"/>
      <c r="CE584" s="354"/>
      <c r="CF584" s="354"/>
      <c r="CG584" s="354"/>
      <c r="CH584" s="354"/>
      <c r="CI584" s="354"/>
      <c r="CJ584" s="354"/>
      <c r="CK584" s="354"/>
      <c r="CL584" s="354"/>
      <c r="CM584" s="354"/>
      <c r="CN584" s="354"/>
      <c r="CO584" s="354"/>
      <c r="CP584" s="354"/>
      <c r="CQ584" s="354"/>
      <c r="CR584" s="354"/>
    </row>
    <row r="585" spans="1:96" s="348" customFormat="1" ht="15" customHeight="1" x14ac:dyDescent="0.25">
      <c r="A585" s="343"/>
      <c r="B585" s="343"/>
      <c r="C585" s="343"/>
      <c r="D585" s="343"/>
      <c r="E585" s="354"/>
      <c r="F585" s="371"/>
      <c r="G585" s="346"/>
      <c r="H585" s="359"/>
      <c r="I585" s="360"/>
      <c r="J585" s="361"/>
      <c r="K585" s="347"/>
      <c r="L585" s="362"/>
      <c r="M585" s="363"/>
      <c r="O585" s="350"/>
      <c r="P585" s="350"/>
      <c r="Q585" s="350"/>
      <c r="S585" s="350"/>
      <c r="T585" s="350"/>
      <c r="V585" s="350"/>
      <c r="W585" s="350"/>
      <c r="AB585" s="370"/>
      <c r="AF585" s="350"/>
      <c r="AG585" s="350"/>
      <c r="AH585" s="354"/>
      <c r="AI585" s="354"/>
      <c r="AJ585" s="354"/>
      <c r="AK585" s="354"/>
      <c r="AL585" s="354"/>
      <c r="AM585" s="354"/>
      <c r="AN585" s="354"/>
      <c r="AO585" s="354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4"/>
      <c r="BH585" s="354"/>
      <c r="BI585" s="354"/>
      <c r="BJ585" s="354"/>
      <c r="BK585" s="354"/>
      <c r="BL585" s="354"/>
      <c r="BM585" s="354"/>
      <c r="BN585" s="354"/>
      <c r="BO585" s="354"/>
      <c r="BP585" s="354"/>
      <c r="BQ585" s="354"/>
      <c r="BR585" s="354"/>
      <c r="BS585" s="354"/>
      <c r="BT585" s="354"/>
      <c r="BU585" s="354"/>
      <c r="BV585" s="354"/>
      <c r="BW585" s="354"/>
      <c r="BX585" s="354"/>
      <c r="BY585" s="354"/>
      <c r="BZ585" s="354"/>
      <c r="CA585" s="354"/>
      <c r="CB585" s="354"/>
      <c r="CC585" s="354"/>
      <c r="CD585" s="354"/>
      <c r="CE585" s="354"/>
      <c r="CF585" s="354"/>
      <c r="CG585" s="354"/>
      <c r="CH585" s="354"/>
      <c r="CI585" s="354"/>
      <c r="CJ585" s="354"/>
      <c r="CK585" s="354"/>
      <c r="CL585" s="354"/>
      <c r="CM585" s="354"/>
      <c r="CN585" s="354"/>
      <c r="CO585" s="354"/>
      <c r="CP585" s="354"/>
      <c r="CQ585" s="354"/>
      <c r="CR585" s="354"/>
    </row>
    <row r="586" spans="1:96" s="348" customFormat="1" ht="15" customHeight="1" x14ac:dyDescent="0.25">
      <c r="A586" s="343"/>
      <c r="B586" s="343"/>
      <c r="C586" s="343"/>
      <c r="D586" s="343"/>
      <c r="E586" s="354"/>
      <c r="F586" s="371"/>
      <c r="G586" s="346"/>
      <c r="H586" s="359"/>
      <c r="I586" s="360"/>
      <c r="J586" s="361"/>
      <c r="K586" s="347"/>
      <c r="L586" s="362"/>
      <c r="M586" s="363"/>
      <c r="O586" s="350"/>
      <c r="P586" s="350"/>
      <c r="Q586" s="350"/>
      <c r="S586" s="350"/>
      <c r="T586" s="350"/>
      <c r="V586" s="350"/>
      <c r="W586" s="350"/>
      <c r="AB586" s="370"/>
      <c r="AF586" s="350"/>
      <c r="AG586" s="350"/>
      <c r="AH586" s="354"/>
      <c r="AI586" s="354"/>
      <c r="AJ586" s="354"/>
      <c r="AK586" s="354"/>
      <c r="AL586" s="354"/>
      <c r="AM586" s="354"/>
      <c r="AN586" s="354"/>
      <c r="AO586" s="354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4"/>
      <c r="BH586" s="354"/>
      <c r="BI586" s="354"/>
      <c r="BJ586" s="354"/>
      <c r="BK586" s="354"/>
      <c r="BL586" s="354"/>
      <c r="BM586" s="354"/>
      <c r="BN586" s="354"/>
      <c r="BO586" s="354"/>
      <c r="BP586" s="354"/>
      <c r="BQ586" s="354"/>
      <c r="BR586" s="354"/>
      <c r="BS586" s="354"/>
      <c r="BT586" s="354"/>
      <c r="BU586" s="354"/>
      <c r="BV586" s="354"/>
      <c r="BW586" s="354"/>
      <c r="BX586" s="354"/>
      <c r="BY586" s="354"/>
      <c r="BZ586" s="354"/>
      <c r="CA586" s="354"/>
      <c r="CB586" s="354"/>
      <c r="CC586" s="354"/>
      <c r="CD586" s="354"/>
      <c r="CE586" s="354"/>
      <c r="CF586" s="354"/>
      <c r="CG586" s="354"/>
      <c r="CH586" s="354"/>
      <c r="CI586" s="354"/>
      <c r="CJ586" s="354"/>
      <c r="CK586" s="354"/>
      <c r="CL586" s="354"/>
      <c r="CM586" s="354"/>
      <c r="CN586" s="354"/>
      <c r="CO586" s="354"/>
      <c r="CP586" s="354"/>
      <c r="CQ586" s="354"/>
      <c r="CR586" s="354"/>
    </row>
    <row r="587" spans="1:96" s="348" customFormat="1" ht="15" customHeight="1" x14ac:dyDescent="0.25">
      <c r="A587" s="343"/>
      <c r="B587" s="343"/>
      <c r="C587" s="343"/>
      <c r="D587" s="343"/>
      <c r="E587" s="354"/>
      <c r="F587" s="371"/>
      <c r="G587" s="346"/>
      <c r="H587" s="359"/>
      <c r="I587" s="360"/>
      <c r="J587" s="361"/>
      <c r="K587" s="347"/>
      <c r="L587" s="362"/>
      <c r="M587" s="363"/>
      <c r="O587" s="350"/>
      <c r="P587" s="350"/>
      <c r="Q587" s="350"/>
      <c r="S587" s="350"/>
      <c r="T587" s="350"/>
      <c r="V587" s="350"/>
      <c r="W587" s="350"/>
      <c r="AB587" s="370"/>
      <c r="AF587" s="350"/>
      <c r="AG587" s="350"/>
      <c r="AH587" s="354"/>
      <c r="AI587" s="354"/>
      <c r="AJ587" s="354"/>
      <c r="AK587" s="354"/>
      <c r="AL587" s="354"/>
      <c r="AM587" s="354"/>
      <c r="AN587" s="354"/>
      <c r="AO587" s="354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4"/>
      <c r="BH587" s="354"/>
      <c r="BI587" s="354"/>
      <c r="BJ587" s="354"/>
      <c r="BK587" s="354"/>
      <c r="BL587" s="354"/>
      <c r="BM587" s="354"/>
      <c r="BN587" s="354"/>
      <c r="BO587" s="354"/>
      <c r="BP587" s="354"/>
      <c r="BQ587" s="354"/>
      <c r="BR587" s="354"/>
      <c r="BS587" s="354"/>
      <c r="BT587" s="354"/>
      <c r="BU587" s="354"/>
      <c r="BV587" s="354"/>
      <c r="BW587" s="354"/>
      <c r="BX587" s="354"/>
      <c r="BY587" s="354"/>
      <c r="BZ587" s="354"/>
      <c r="CA587" s="354"/>
      <c r="CB587" s="354"/>
      <c r="CC587" s="354"/>
      <c r="CD587" s="354"/>
      <c r="CE587" s="354"/>
      <c r="CF587" s="354"/>
      <c r="CG587" s="354"/>
      <c r="CH587" s="354"/>
      <c r="CI587" s="354"/>
      <c r="CJ587" s="354"/>
      <c r="CK587" s="354"/>
      <c r="CL587" s="354"/>
      <c r="CM587" s="354"/>
      <c r="CN587" s="354"/>
      <c r="CO587" s="354"/>
      <c r="CP587" s="354"/>
      <c r="CQ587" s="354"/>
      <c r="CR587" s="354"/>
    </row>
    <row r="588" spans="1:96" s="348" customFormat="1" ht="15" customHeight="1" x14ac:dyDescent="0.25">
      <c r="A588" s="343"/>
      <c r="B588" s="343"/>
      <c r="C588" s="343"/>
      <c r="D588" s="343"/>
      <c r="E588" s="354"/>
      <c r="F588" s="371"/>
      <c r="G588" s="346"/>
      <c r="H588" s="359"/>
      <c r="I588" s="360"/>
      <c r="J588" s="361"/>
      <c r="K588" s="347"/>
      <c r="L588" s="362"/>
      <c r="M588" s="363"/>
      <c r="O588" s="350"/>
      <c r="P588" s="350"/>
      <c r="Q588" s="350"/>
      <c r="S588" s="350"/>
      <c r="T588" s="350"/>
      <c r="V588" s="350"/>
      <c r="W588" s="350"/>
      <c r="AB588" s="370"/>
      <c r="AF588" s="350"/>
      <c r="AG588" s="350"/>
      <c r="AH588" s="354"/>
      <c r="AI588" s="354"/>
      <c r="AJ588" s="354"/>
      <c r="AK588" s="354"/>
      <c r="AL588" s="354"/>
      <c r="AM588" s="354"/>
      <c r="AN588" s="354"/>
      <c r="AO588" s="354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4"/>
      <c r="BH588" s="354"/>
      <c r="BI588" s="354"/>
      <c r="BJ588" s="354"/>
      <c r="BK588" s="354"/>
      <c r="BL588" s="354"/>
      <c r="BM588" s="354"/>
      <c r="BN588" s="354"/>
      <c r="BO588" s="354"/>
      <c r="BP588" s="354"/>
      <c r="BQ588" s="354"/>
      <c r="BR588" s="354"/>
      <c r="BS588" s="354"/>
      <c r="BT588" s="354"/>
      <c r="BU588" s="354"/>
      <c r="BV588" s="354"/>
      <c r="BW588" s="354"/>
      <c r="BX588" s="354"/>
      <c r="BY588" s="354"/>
      <c r="BZ588" s="354"/>
      <c r="CA588" s="354"/>
      <c r="CB588" s="354"/>
      <c r="CC588" s="354"/>
      <c r="CD588" s="354"/>
      <c r="CE588" s="354"/>
      <c r="CF588" s="354"/>
      <c r="CG588" s="354"/>
      <c r="CH588" s="354"/>
      <c r="CI588" s="354"/>
      <c r="CJ588" s="354"/>
      <c r="CK588" s="354"/>
      <c r="CL588" s="354"/>
      <c r="CM588" s="354"/>
      <c r="CN588" s="354"/>
      <c r="CO588" s="354"/>
      <c r="CP588" s="354"/>
      <c r="CQ588" s="354"/>
      <c r="CR588" s="354"/>
    </row>
    <row r="589" spans="1:96" s="348" customFormat="1" ht="15" customHeight="1" x14ac:dyDescent="0.25">
      <c r="A589" s="343"/>
      <c r="B589" s="343"/>
      <c r="C589" s="343"/>
      <c r="D589" s="343"/>
      <c r="E589" s="354"/>
      <c r="F589" s="371"/>
      <c r="G589" s="346"/>
      <c r="H589" s="359"/>
      <c r="I589" s="360"/>
      <c r="J589" s="361"/>
      <c r="K589" s="347"/>
      <c r="L589" s="362"/>
      <c r="M589" s="363"/>
      <c r="O589" s="350"/>
      <c r="P589" s="350"/>
      <c r="Q589" s="350"/>
      <c r="S589" s="350"/>
      <c r="T589" s="350"/>
      <c r="V589" s="350"/>
      <c r="W589" s="350"/>
      <c r="AB589" s="370"/>
      <c r="AF589" s="350"/>
      <c r="AG589" s="350"/>
      <c r="AH589" s="354"/>
      <c r="AI589" s="354"/>
      <c r="AJ589" s="354"/>
      <c r="AK589" s="354"/>
      <c r="AL589" s="354"/>
      <c r="AM589" s="354"/>
      <c r="AN589" s="354"/>
      <c r="AO589" s="354"/>
      <c r="AP589" s="354"/>
      <c r="AQ589" s="354"/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4"/>
      <c r="BH589" s="354"/>
      <c r="BI589" s="354"/>
      <c r="BJ589" s="354"/>
      <c r="BK589" s="354"/>
      <c r="BL589" s="354"/>
      <c r="BM589" s="354"/>
      <c r="BN589" s="354"/>
      <c r="BO589" s="354"/>
      <c r="BP589" s="354"/>
      <c r="BQ589" s="354"/>
      <c r="BR589" s="354"/>
      <c r="BS589" s="354"/>
      <c r="BT589" s="354"/>
      <c r="BU589" s="354"/>
      <c r="BV589" s="354"/>
      <c r="BW589" s="354"/>
      <c r="BX589" s="354"/>
      <c r="BY589" s="354"/>
      <c r="BZ589" s="354"/>
      <c r="CA589" s="354"/>
      <c r="CB589" s="354"/>
      <c r="CC589" s="354"/>
      <c r="CD589" s="354"/>
      <c r="CE589" s="354"/>
      <c r="CF589" s="354"/>
      <c r="CG589" s="354"/>
      <c r="CH589" s="354"/>
      <c r="CI589" s="354"/>
      <c r="CJ589" s="354"/>
      <c r="CK589" s="354"/>
      <c r="CL589" s="354"/>
      <c r="CM589" s="354"/>
      <c r="CN589" s="354"/>
      <c r="CO589" s="354"/>
      <c r="CP589" s="354"/>
      <c r="CQ589" s="354"/>
      <c r="CR589" s="354"/>
    </row>
    <row r="590" spans="1:96" s="348" customFormat="1" ht="15" customHeight="1" x14ac:dyDescent="0.25">
      <c r="A590" s="343"/>
      <c r="B590" s="343"/>
      <c r="C590" s="343"/>
      <c r="D590" s="343"/>
      <c r="E590" s="354"/>
      <c r="F590" s="371"/>
      <c r="G590" s="346"/>
      <c r="H590" s="359"/>
      <c r="I590" s="360"/>
      <c r="J590" s="361"/>
      <c r="K590" s="347"/>
      <c r="L590" s="362"/>
      <c r="M590" s="363"/>
      <c r="O590" s="350"/>
      <c r="P590" s="350"/>
      <c r="Q590" s="350"/>
      <c r="S590" s="350"/>
      <c r="T590" s="350"/>
      <c r="V590" s="350"/>
      <c r="W590" s="350"/>
      <c r="AB590" s="370"/>
      <c r="AF590" s="350"/>
      <c r="AG590" s="350"/>
      <c r="AH590" s="354"/>
      <c r="AI590" s="354"/>
      <c r="AJ590" s="354"/>
      <c r="AK590" s="354"/>
      <c r="AL590" s="354"/>
      <c r="AM590" s="354"/>
      <c r="AN590" s="354"/>
      <c r="AO590" s="354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/>
      <c r="BB590" s="354"/>
      <c r="BC590" s="354"/>
      <c r="BD590" s="354"/>
      <c r="BE590" s="354"/>
      <c r="BF590" s="354"/>
      <c r="BG590" s="354"/>
      <c r="BH590" s="354"/>
      <c r="BI590" s="354"/>
      <c r="BJ590" s="354"/>
      <c r="BK590" s="354"/>
      <c r="BL590" s="354"/>
      <c r="BM590" s="354"/>
      <c r="BN590" s="354"/>
      <c r="BO590" s="354"/>
      <c r="BP590" s="354"/>
      <c r="BQ590" s="354"/>
      <c r="BR590" s="354"/>
      <c r="BS590" s="354"/>
      <c r="BT590" s="354"/>
      <c r="BU590" s="354"/>
      <c r="BV590" s="354"/>
      <c r="BW590" s="354"/>
      <c r="BX590" s="354"/>
      <c r="BY590" s="354"/>
      <c r="BZ590" s="354"/>
      <c r="CA590" s="354"/>
      <c r="CB590" s="354"/>
      <c r="CC590" s="354"/>
      <c r="CD590" s="354"/>
      <c r="CE590" s="354"/>
      <c r="CF590" s="354"/>
      <c r="CG590" s="354"/>
      <c r="CH590" s="354"/>
      <c r="CI590" s="354"/>
      <c r="CJ590" s="354"/>
      <c r="CK590" s="354"/>
      <c r="CL590" s="354"/>
      <c r="CM590" s="354"/>
      <c r="CN590" s="354"/>
      <c r="CO590" s="354"/>
      <c r="CP590" s="354"/>
      <c r="CQ590" s="354"/>
      <c r="CR590" s="354"/>
    </row>
    <row r="591" spans="1:96" s="348" customFormat="1" ht="15" customHeight="1" x14ac:dyDescent="0.25">
      <c r="A591" s="343"/>
      <c r="B591" s="343"/>
      <c r="C591" s="343"/>
      <c r="D591" s="343"/>
      <c r="E591" s="354"/>
      <c r="F591" s="371"/>
      <c r="G591" s="346"/>
      <c r="H591" s="359"/>
      <c r="I591" s="360"/>
      <c r="J591" s="361"/>
      <c r="K591" s="347"/>
      <c r="L591" s="362"/>
      <c r="M591" s="363"/>
      <c r="O591" s="350"/>
      <c r="P591" s="350"/>
      <c r="Q591" s="350"/>
      <c r="S591" s="350"/>
      <c r="T591" s="350"/>
      <c r="V591" s="350"/>
      <c r="W591" s="350"/>
      <c r="AB591" s="370"/>
      <c r="AF591" s="350"/>
      <c r="AG591" s="350"/>
      <c r="AH591" s="354"/>
      <c r="AI591" s="354"/>
      <c r="AJ591" s="354"/>
      <c r="AK591" s="354"/>
      <c r="AL591" s="354"/>
      <c r="AM591" s="354"/>
      <c r="AN591" s="354"/>
      <c r="AO591" s="354"/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4"/>
      <c r="BH591" s="354"/>
      <c r="BI591" s="354"/>
      <c r="BJ591" s="354"/>
      <c r="BK591" s="354"/>
      <c r="BL591" s="354"/>
      <c r="BM591" s="354"/>
      <c r="BN591" s="354"/>
      <c r="BO591" s="354"/>
      <c r="BP591" s="354"/>
      <c r="BQ591" s="354"/>
      <c r="BR591" s="354"/>
      <c r="BS591" s="354"/>
      <c r="BT591" s="354"/>
      <c r="BU591" s="354"/>
      <c r="BV591" s="354"/>
      <c r="BW591" s="354"/>
      <c r="BX591" s="354"/>
      <c r="BY591" s="354"/>
      <c r="BZ591" s="354"/>
      <c r="CA591" s="354"/>
      <c r="CB591" s="354"/>
      <c r="CC591" s="354"/>
      <c r="CD591" s="354"/>
      <c r="CE591" s="354"/>
      <c r="CF591" s="354"/>
      <c r="CG591" s="354"/>
      <c r="CH591" s="354"/>
      <c r="CI591" s="354"/>
      <c r="CJ591" s="354"/>
      <c r="CK591" s="354"/>
      <c r="CL591" s="354"/>
      <c r="CM591" s="354"/>
      <c r="CN591" s="354"/>
      <c r="CO591" s="354"/>
      <c r="CP591" s="354"/>
      <c r="CQ591" s="354"/>
      <c r="CR591" s="354"/>
    </row>
    <row r="592" spans="1:96" s="348" customFormat="1" ht="15" customHeight="1" x14ac:dyDescent="0.25">
      <c r="A592" s="343"/>
      <c r="B592" s="343"/>
      <c r="C592" s="343"/>
      <c r="D592" s="343"/>
      <c r="E592" s="354"/>
      <c r="F592" s="371"/>
      <c r="G592" s="346"/>
      <c r="H592" s="359"/>
      <c r="I592" s="360"/>
      <c r="J592" s="361"/>
      <c r="K592" s="347"/>
      <c r="L592" s="362"/>
      <c r="M592" s="363"/>
      <c r="O592" s="350"/>
      <c r="P592" s="350"/>
      <c r="Q592" s="350"/>
      <c r="S592" s="350"/>
      <c r="T592" s="350"/>
      <c r="V592" s="350"/>
      <c r="W592" s="350"/>
      <c r="AB592" s="370"/>
      <c r="AF592" s="350"/>
      <c r="AG592" s="350"/>
      <c r="AH592" s="354"/>
      <c r="AI592" s="354"/>
      <c r="AJ592" s="354"/>
      <c r="AK592" s="354"/>
      <c r="AL592" s="354"/>
      <c r="AM592" s="354"/>
      <c r="AN592" s="354"/>
      <c r="AO592" s="354"/>
      <c r="AP592" s="354"/>
      <c r="AQ592" s="354"/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4"/>
      <c r="BH592" s="354"/>
      <c r="BI592" s="354"/>
      <c r="BJ592" s="354"/>
      <c r="BK592" s="354"/>
      <c r="BL592" s="354"/>
      <c r="BM592" s="354"/>
      <c r="BN592" s="354"/>
      <c r="BO592" s="354"/>
      <c r="BP592" s="354"/>
      <c r="BQ592" s="354"/>
      <c r="BR592" s="354"/>
      <c r="BS592" s="354"/>
      <c r="BT592" s="354"/>
      <c r="BU592" s="354"/>
      <c r="BV592" s="354"/>
      <c r="BW592" s="354"/>
      <c r="BX592" s="354"/>
      <c r="BY592" s="354"/>
      <c r="BZ592" s="354"/>
      <c r="CA592" s="354"/>
      <c r="CB592" s="354"/>
      <c r="CC592" s="354"/>
      <c r="CD592" s="354"/>
      <c r="CE592" s="354"/>
      <c r="CF592" s="354"/>
      <c r="CG592" s="354"/>
      <c r="CH592" s="354"/>
      <c r="CI592" s="354"/>
      <c r="CJ592" s="354"/>
      <c r="CK592" s="354"/>
      <c r="CL592" s="354"/>
      <c r="CM592" s="354"/>
      <c r="CN592" s="354"/>
      <c r="CO592" s="354"/>
      <c r="CP592" s="354"/>
      <c r="CQ592" s="354"/>
      <c r="CR592" s="354"/>
    </row>
    <row r="593" spans="1:96" s="348" customFormat="1" ht="15" customHeight="1" x14ac:dyDescent="0.25">
      <c r="A593" s="343"/>
      <c r="B593" s="343"/>
      <c r="C593" s="343"/>
      <c r="D593" s="343"/>
      <c r="E593" s="354"/>
      <c r="F593" s="371"/>
      <c r="G593" s="346"/>
      <c r="H593" s="359"/>
      <c r="I593" s="360"/>
      <c r="J593" s="361"/>
      <c r="K593" s="347"/>
      <c r="L593" s="362"/>
      <c r="M593" s="363"/>
      <c r="O593" s="350"/>
      <c r="P593" s="350"/>
      <c r="Q593" s="350"/>
      <c r="S593" s="350"/>
      <c r="T593" s="350"/>
      <c r="V593" s="350"/>
      <c r="W593" s="350"/>
      <c r="AB593" s="370"/>
      <c r="AF593" s="350"/>
      <c r="AG593" s="350"/>
      <c r="AH593" s="354"/>
      <c r="AI593" s="354"/>
      <c r="AJ593" s="354"/>
      <c r="AK593" s="354"/>
      <c r="AL593" s="354"/>
      <c r="AM593" s="354"/>
      <c r="AN593" s="354"/>
      <c r="AO593" s="354"/>
      <c r="AP593" s="354"/>
      <c r="AQ593" s="354"/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4"/>
      <c r="BH593" s="354"/>
      <c r="BI593" s="354"/>
      <c r="BJ593" s="354"/>
      <c r="BK593" s="354"/>
      <c r="BL593" s="354"/>
      <c r="BM593" s="354"/>
      <c r="BN593" s="354"/>
      <c r="BO593" s="354"/>
      <c r="BP593" s="354"/>
      <c r="BQ593" s="354"/>
      <c r="BR593" s="354"/>
      <c r="BS593" s="354"/>
      <c r="BT593" s="354"/>
      <c r="BU593" s="354"/>
      <c r="BV593" s="354"/>
      <c r="BW593" s="354"/>
      <c r="BX593" s="354"/>
      <c r="BY593" s="354"/>
      <c r="BZ593" s="354"/>
      <c r="CA593" s="354"/>
      <c r="CB593" s="354"/>
      <c r="CC593" s="354"/>
      <c r="CD593" s="354"/>
      <c r="CE593" s="354"/>
      <c r="CF593" s="354"/>
      <c r="CG593" s="354"/>
      <c r="CH593" s="354"/>
      <c r="CI593" s="354"/>
      <c r="CJ593" s="354"/>
      <c r="CK593" s="354"/>
      <c r="CL593" s="354"/>
      <c r="CM593" s="354"/>
      <c r="CN593" s="354"/>
      <c r="CO593" s="354"/>
      <c r="CP593" s="354"/>
      <c r="CQ593" s="354"/>
      <c r="CR593" s="354"/>
    </row>
    <row r="594" spans="1:96" s="348" customFormat="1" ht="15" customHeight="1" x14ac:dyDescent="0.25">
      <c r="A594" s="343"/>
      <c r="B594" s="343"/>
      <c r="C594" s="343"/>
      <c r="D594" s="343"/>
      <c r="E594" s="354"/>
      <c r="F594" s="371"/>
      <c r="G594" s="346"/>
      <c r="H594" s="359"/>
      <c r="I594" s="360"/>
      <c r="J594" s="361"/>
      <c r="K594" s="347"/>
      <c r="L594" s="362"/>
      <c r="M594" s="363"/>
      <c r="O594" s="350"/>
      <c r="P594" s="350"/>
      <c r="Q594" s="350"/>
      <c r="S594" s="350"/>
      <c r="T594" s="350"/>
      <c r="V594" s="350"/>
      <c r="W594" s="350"/>
      <c r="AB594" s="370"/>
      <c r="AF594" s="350"/>
      <c r="AG594" s="350"/>
      <c r="AH594" s="354"/>
      <c r="AI594" s="354"/>
      <c r="AJ594" s="354"/>
      <c r="AK594" s="354"/>
      <c r="AL594" s="354"/>
      <c r="AM594" s="354"/>
      <c r="AN594" s="354"/>
      <c r="AO594" s="354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4"/>
      <c r="BH594" s="354"/>
      <c r="BI594" s="354"/>
      <c r="BJ594" s="354"/>
      <c r="BK594" s="354"/>
      <c r="BL594" s="354"/>
      <c r="BM594" s="354"/>
      <c r="BN594" s="354"/>
      <c r="BO594" s="354"/>
      <c r="BP594" s="354"/>
      <c r="BQ594" s="354"/>
      <c r="BR594" s="354"/>
      <c r="BS594" s="354"/>
      <c r="BT594" s="354"/>
      <c r="BU594" s="354"/>
      <c r="BV594" s="354"/>
      <c r="BW594" s="354"/>
      <c r="BX594" s="354"/>
      <c r="BY594" s="354"/>
      <c r="BZ594" s="354"/>
      <c r="CA594" s="354"/>
      <c r="CB594" s="354"/>
      <c r="CC594" s="354"/>
      <c r="CD594" s="354"/>
      <c r="CE594" s="354"/>
      <c r="CF594" s="354"/>
      <c r="CG594" s="354"/>
      <c r="CH594" s="354"/>
      <c r="CI594" s="354"/>
      <c r="CJ594" s="354"/>
      <c r="CK594" s="354"/>
      <c r="CL594" s="354"/>
      <c r="CM594" s="354"/>
      <c r="CN594" s="354"/>
      <c r="CO594" s="354"/>
      <c r="CP594" s="354"/>
      <c r="CQ594" s="354"/>
      <c r="CR594" s="354"/>
    </row>
    <row r="595" spans="1:96" s="348" customFormat="1" ht="15" customHeight="1" x14ac:dyDescent="0.25">
      <c r="A595" s="343"/>
      <c r="B595" s="343"/>
      <c r="C595" s="343"/>
      <c r="D595" s="343"/>
      <c r="E595" s="354"/>
      <c r="F595" s="371"/>
      <c r="G595" s="346"/>
      <c r="H595" s="359"/>
      <c r="I595" s="360"/>
      <c r="J595" s="361"/>
      <c r="K595" s="347"/>
      <c r="L595" s="362"/>
      <c r="M595" s="363"/>
      <c r="O595" s="350"/>
      <c r="P595" s="350"/>
      <c r="Q595" s="350"/>
      <c r="S595" s="350"/>
      <c r="T595" s="350"/>
      <c r="V595" s="350"/>
      <c r="W595" s="350"/>
      <c r="AB595" s="370"/>
      <c r="AF595" s="350"/>
      <c r="AG595" s="350"/>
      <c r="AH595" s="354"/>
      <c r="AI595" s="354"/>
      <c r="AJ595" s="354"/>
      <c r="AK595" s="354"/>
      <c r="AL595" s="354"/>
      <c r="AM595" s="354"/>
      <c r="AN595" s="354"/>
      <c r="AO595" s="354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/>
      <c r="BD595" s="354"/>
      <c r="BE595" s="354"/>
      <c r="BF595" s="354"/>
      <c r="BG595" s="354"/>
      <c r="BH595" s="354"/>
      <c r="BI595" s="354"/>
      <c r="BJ595" s="354"/>
      <c r="BK595" s="354"/>
      <c r="BL595" s="354"/>
      <c r="BM595" s="354"/>
      <c r="BN595" s="354"/>
      <c r="BO595" s="354"/>
      <c r="BP595" s="354"/>
      <c r="BQ595" s="354"/>
      <c r="BR595" s="354"/>
      <c r="BS595" s="354"/>
      <c r="BT595" s="354"/>
      <c r="BU595" s="354"/>
      <c r="BV595" s="354"/>
      <c r="BW595" s="354"/>
      <c r="BX595" s="354"/>
      <c r="BY595" s="354"/>
      <c r="BZ595" s="354"/>
      <c r="CA595" s="354"/>
      <c r="CB595" s="354"/>
      <c r="CC595" s="354"/>
      <c r="CD595" s="354"/>
      <c r="CE595" s="354"/>
      <c r="CF595" s="354"/>
      <c r="CG595" s="354"/>
      <c r="CH595" s="354"/>
      <c r="CI595" s="354"/>
      <c r="CJ595" s="354"/>
      <c r="CK595" s="354"/>
      <c r="CL595" s="354"/>
      <c r="CM595" s="354"/>
      <c r="CN595" s="354"/>
      <c r="CO595" s="354"/>
      <c r="CP595" s="354"/>
      <c r="CQ595" s="354"/>
      <c r="CR595" s="354"/>
    </row>
    <row r="596" spans="1:96" s="348" customFormat="1" ht="15" customHeight="1" x14ac:dyDescent="0.25">
      <c r="A596" s="343"/>
      <c r="B596" s="343"/>
      <c r="C596" s="343"/>
      <c r="D596" s="343"/>
      <c r="E596" s="354"/>
      <c r="F596" s="371"/>
      <c r="G596" s="346"/>
      <c r="H596" s="359"/>
      <c r="I596" s="360"/>
      <c r="J596" s="361"/>
      <c r="K596" s="347"/>
      <c r="L596" s="362"/>
      <c r="M596" s="363"/>
      <c r="O596" s="350"/>
      <c r="P596" s="350"/>
      <c r="Q596" s="350"/>
      <c r="S596" s="350"/>
      <c r="T596" s="350"/>
      <c r="V596" s="350"/>
      <c r="W596" s="350"/>
      <c r="AB596" s="370"/>
      <c r="AF596" s="350"/>
      <c r="AG596" s="350"/>
      <c r="AH596" s="354"/>
      <c r="AI596" s="354"/>
      <c r="AJ596" s="354"/>
      <c r="AK596" s="354"/>
      <c r="AL596" s="354"/>
      <c r="AM596" s="354"/>
      <c r="AN596" s="354"/>
      <c r="AO596" s="354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4"/>
      <c r="BH596" s="354"/>
      <c r="BI596" s="354"/>
      <c r="BJ596" s="354"/>
      <c r="BK596" s="354"/>
      <c r="BL596" s="354"/>
      <c r="BM596" s="354"/>
      <c r="BN596" s="354"/>
      <c r="BO596" s="354"/>
      <c r="BP596" s="354"/>
      <c r="BQ596" s="354"/>
      <c r="BR596" s="354"/>
      <c r="BS596" s="354"/>
      <c r="BT596" s="354"/>
      <c r="BU596" s="354"/>
      <c r="BV596" s="354"/>
      <c r="BW596" s="354"/>
      <c r="BX596" s="354"/>
      <c r="BY596" s="354"/>
      <c r="BZ596" s="354"/>
      <c r="CA596" s="354"/>
      <c r="CB596" s="354"/>
      <c r="CC596" s="354"/>
      <c r="CD596" s="354"/>
      <c r="CE596" s="354"/>
      <c r="CF596" s="354"/>
      <c r="CG596" s="354"/>
      <c r="CH596" s="354"/>
      <c r="CI596" s="354"/>
      <c r="CJ596" s="354"/>
      <c r="CK596" s="354"/>
      <c r="CL596" s="354"/>
      <c r="CM596" s="354"/>
      <c r="CN596" s="354"/>
      <c r="CO596" s="354"/>
      <c r="CP596" s="354"/>
      <c r="CQ596" s="354"/>
      <c r="CR596" s="354"/>
    </row>
    <row r="597" spans="1:96" s="348" customFormat="1" ht="15" customHeight="1" x14ac:dyDescent="0.25">
      <c r="A597" s="343"/>
      <c r="B597" s="343"/>
      <c r="C597" s="343"/>
      <c r="D597" s="343"/>
      <c r="E597" s="354"/>
      <c r="F597" s="371"/>
      <c r="G597" s="346"/>
      <c r="H597" s="359"/>
      <c r="I597" s="360"/>
      <c r="J597" s="361"/>
      <c r="K597" s="347"/>
      <c r="L597" s="362"/>
      <c r="M597" s="363"/>
      <c r="O597" s="350"/>
      <c r="P597" s="350"/>
      <c r="Q597" s="350"/>
      <c r="S597" s="350"/>
      <c r="T597" s="350"/>
      <c r="V597" s="350"/>
      <c r="W597" s="350"/>
      <c r="AB597" s="370"/>
      <c r="AF597" s="350"/>
      <c r="AG597" s="350"/>
      <c r="AH597" s="354"/>
      <c r="AI597" s="354"/>
      <c r="AJ597" s="354"/>
      <c r="AK597" s="354"/>
      <c r="AL597" s="354"/>
      <c r="AM597" s="354"/>
      <c r="AN597" s="354"/>
      <c r="AO597" s="354"/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4"/>
      <c r="BH597" s="354"/>
      <c r="BI597" s="354"/>
      <c r="BJ597" s="354"/>
      <c r="BK597" s="354"/>
      <c r="BL597" s="354"/>
      <c r="BM597" s="354"/>
      <c r="BN597" s="354"/>
      <c r="BO597" s="354"/>
      <c r="BP597" s="354"/>
      <c r="BQ597" s="354"/>
      <c r="BR597" s="354"/>
      <c r="BS597" s="354"/>
      <c r="BT597" s="354"/>
      <c r="BU597" s="354"/>
      <c r="BV597" s="354"/>
      <c r="BW597" s="354"/>
      <c r="BX597" s="354"/>
      <c r="BY597" s="354"/>
      <c r="BZ597" s="354"/>
      <c r="CA597" s="354"/>
      <c r="CB597" s="354"/>
      <c r="CC597" s="354"/>
      <c r="CD597" s="354"/>
      <c r="CE597" s="354"/>
      <c r="CF597" s="354"/>
      <c r="CG597" s="354"/>
      <c r="CH597" s="354"/>
      <c r="CI597" s="354"/>
      <c r="CJ597" s="354"/>
      <c r="CK597" s="354"/>
      <c r="CL597" s="354"/>
      <c r="CM597" s="354"/>
      <c r="CN597" s="354"/>
      <c r="CO597" s="354"/>
      <c r="CP597" s="354"/>
      <c r="CQ597" s="354"/>
      <c r="CR597" s="354"/>
    </row>
    <row r="598" spans="1:96" s="348" customFormat="1" ht="15" customHeight="1" x14ac:dyDescent="0.25">
      <c r="A598" s="343"/>
      <c r="B598" s="343"/>
      <c r="C598" s="343"/>
      <c r="D598" s="343"/>
      <c r="E598" s="354"/>
      <c r="F598" s="371"/>
      <c r="G598" s="346"/>
      <c r="H598" s="359"/>
      <c r="I598" s="360"/>
      <c r="J598" s="361"/>
      <c r="K598" s="347"/>
      <c r="L598" s="362"/>
      <c r="M598" s="363"/>
      <c r="O598" s="350"/>
      <c r="P598" s="350"/>
      <c r="Q598" s="350"/>
      <c r="S598" s="350"/>
      <c r="T598" s="350"/>
      <c r="V598" s="350"/>
      <c r="W598" s="350"/>
      <c r="AB598" s="370"/>
      <c r="AF598" s="350"/>
      <c r="AG598" s="350"/>
      <c r="AH598" s="354"/>
      <c r="AI598" s="354"/>
      <c r="AJ598" s="354"/>
      <c r="AK598" s="354"/>
      <c r="AL598" s="354"/>
      <c r="AM598" s="354"/>
      <c r="AN598" s="354"/>
      <c r="AO598" s="354"/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/>
      <c r="BD598" s="354"/>
      <c r="BE598" s="354"/>
      <c r="BF598" s="354"/>
      <c r="BG598" s="354"/>
      <c r="BH598" s="354"/>
      <c r="BI598" s="354"/>
      <c r="BJ598" s="354"/>
      <c r="BK598" s="354"/>
      <c r="BL598" s="354"/>
      <c r="BM598" s="354"/>
      <c r="BN598" s="354"/>
      <c r="BO598" s="354"/>
      <c r="BP598" s="354"/>
      <c r="BQ598" s="354"/>
      <c r="BR598" s="354"/>
      <c r="BS598" s="354"/>
      <c r="BT598" s="354"/>
      <c r="BU598" s="354"/>
      <c r="BV598" s="354"/>
      <c r="BW598" s="354"/>
      <c r="BX598" s="354"/>
      <c r="BY598" s="354"/>
      <c r="BZ598" s="354"/>
      <c r="CA598" s="354"/>
      <c r="CB598" s="354"/>
      <c r="CC598" s="354"/>
      <c r="CD598" s="354"/>
      <c r="CE598" s="354"/>
      <c r="CF598" s="354"/>
      <c r="CG598" s="354"/>
      <c r="CH598" s="354"/>
      <c r="CI598" s="354"/>
      <c r="CJ598" s="354"/>
      <c r="CK598" s="354"/>
      <c r="CL598" s="354"/>
      <c r="CM598" s="354"/>
      <c r="CN598" s="354"/>
      <c r="CO598" s="354"/>
      <c r="CP598" s="354"/>
      <c r="CQ598" s="354"/>
      <c r="CR598" s="354"/>
    </row>
    <row r="599" spans="1:96" s="348" customFormat="1" ht="15" customHeight="1" x14ac:dyDescent="0.25">
      <c r="A599" s="343"/>
      <c r="B599" s="343"/>
      <c r="C599" s="343"/>
      <c r="D599" s="343"/>
      <c r="E599" s="354"/>
      <c r="F599" s="371"/>
      <c r="G599" s="346"/>
      <c r="H599" s="359"/>
      <c r="I599" s="360"/>
      <c r="J599" s="361"/>
      <c r="K599" s="347"/>
      <c r="L599" s="362"/>
      <c r="M599" s="363"/>
      <c r="O599" s="350"/>
      <c r="P599" s="350"/>
      <c r="Q599" s="350"/>
      <c r="S599" s="350"/>
      <c r="T599" s="350"/>
      <c r="V599" s="350"/>
      <c r="W599" s="350"/>
      <c r="AB599" s="370"/>
      <c r="AF599" s="350"/>
      <c r="AG599" s="350"/>
      <c r="AH599" s="354"/>
      <c r="AI599" s="354"/>
      <c r="AJ599" s="354"/>
      <c r="AK599" s="354"/>
      <c r="AL599" s="354"/>
      <c r="AM599" s="354"/>
      <c r="AN599" s="354"/>
      <c r="AO599" s="354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4"/>
      <c r="BH599" s="354"/>
      <c r="BI599" s="354"/>
      <c r="BJ599" s="354"/>
      <c r="BK599" s="354"/>
      <c r="BL599" s="354"/>
      <c r="BM599" s="354"/>
      <c r="BN599" s="354"/>
      <c r="BO599" s="354"/>
      <c r="BP599" s="354"/>
      <c r="BQ599" s="354"/>
      <c r="BR599" s="354"/>
      <c r="BS599" s="354"/>
      <c r="BT599" s="354"/>
      <c r="BU599" s="354"/>
      <c r="BV599" s="354"/>
      <c r="BW599" s="354"/>
      <c r="BX599" s="354"/>
      <c r="BY599" s="354"/>
      <c r="BZ599" s="354"/>
      <c r="CA599" s="354"/>
      <c r="CB599" s="354"/>
      <c r="CC599" s="354"/>
      <c r="CD599" s="354"/>
      <c r="CE599" s="354"/>
      <c r="CF599" s="354"/>
      <c r="CG599" s="354"/>
      <c r="CH599" s="354"/>
      <c r="CI599" s="354"/>
      <c r="CJ599" s="354"/>
      <c r="CK599" s="354"/>
      <c r="CL599" s="354"/>
      <c r="CM599" s="354"/>
      <c r="CN599" s="354"/>
      <c r="CO599" s="354"/>
      <c r="CP599" s="354"/>
      <c r="CQ599" s="354"/>
      <c r="CR599" s="354"/>
    </row>
    <row r="600" spans="1:96" s="348" customFormat="1" ht="15" customHeight="1" x14ac:dyDescent="0.25">
      <c r="A600" s="343"/>
      <c r="B600" s="343"/>
      <c r="C600" s="343"/>
      <c r="D600" s="343"/>
      <c r="E600" s="354"/>
      <c r="F600" s="371"/>
      <c r="G600" s="346"/>
      <c r="H600" s="359"/>
      <c r="I600" s="360"/>
      <c r="J600" s="361"/>
      <c r="K600" s="347"/>
      <c r="L600" s="362"/>
      <c r="M600" s="363"/>
      <c r="O600" s="350"/>
      <c r="P600" s="350"/>
      <c r="Q600" s="350"/>
      <c r="S600" s="350"/>
      <c r="T600" s="350"/>
      <c r="V600" s="350"/>
      <c r="W600" s="350"/>
      <c r="AB600" s="370"/>
      <c r="AF600" s="350"/>
      <c r="AG600" s="350"/>
      <c r="AH600" s="354"/>
      <c r="AI600" s="354"/>
      <c r="AJ600" s="354"/>
      <c r="AK600" s="354"/>
      <c r="AL600" s="354"/>
      <c r="AM600" s="354"/>
      <c r="AN600" s="354"/>
      <c r="AO600" s="354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4"/>
      <c r="BH600" s="354"/>
      <c r="BI600" s="354"/>
      <c r="BJ600" s="354"/>
      <c r="BK600" s="354"/>
      <c r="BL600" s="354"/>
      <c r="BM600" s="354"/>
      <c r="BN600" s="354"/>
      <c r="BO600" s="354"/>
      <c r="BP600" s="354"/>
      <c r="BQ600" s="354"/>
      <c r="BR600" s="354"/>
      <c r="BS600" s="354"/>
      <c r="BT600" s="354"/>
      <c r="BU600" s="354"/>
      <c r="BV600" s="354"/>
      <c r="BW600" s="354"/>
      <c r="BX600" s="354"/>
      <c r="BY600" s="354"/>
      <c r="BZ600" s="354"/>
      <c r="CA600" s="354"/>
      <c r="CB600" s="354"/>
      <c r="CC600" s="354"/>
      <c r="CD600" s="354"/>
      <c r="CE600" s="354"/>
      <c r="CF600" s="354"/>
      <c r="CG600" s="354"/>
      <c r="CH600" s="354"/>
      <c r="CI600" s="354"/>
      <c r="CJ600" s="354"/>
      <c r="CK600" s="354"/>
      <c r="CL600" s="354"/>
      <c r="CM600" s="354"/>
      <c r="CN600" s="354"/>
      <c r="CO600" s="354"/>
      <c r="CP600" s="354"/>
      <c r="CQ600" s="354"/>
      <c r="CR600" s="354"/>
    </row>
    <row r="601" spans="1:96" s="348" customFormat="1" ht="15" customHeight="1" x14ac:dyDescent="0.25">
      <c r="A601" s="343"/>
      <c r="B601" s="343"/>
      <c r="C601" s="343"/>
      <c r="D601" s="343"/>
      <c r="E601" s="354"/>
      <c r="F601" s="371"/>
      <c r="G601" s="346"/>
      <c r="H601" s="359"/>
      <c r="I601" s="360"/>
      <c r="J601" s="361"/>
      <c r="K601" s="347"/>
      <c r="L601" s="362"/>
      <c r="M601" s="363"/>
      <c r="O601" s="350"/>
      <c r="P601" s="350"/>
      <c r="Q601" s="350"/>
      <c r="S601" s="350"/>
      <c r="T601" s="350"/>
      <c r="V601" s="350"/>
      <c r="W601" s="350"/>
      <c r="AB601" s="370"/>
      <c r="AF601" s="350"/>
      <c r="AG601" s="350"/>
      <c r="AH601" s="354"/>
      <c r="AI601" s="354"/>
      <c r="AJ601" s="354"/>
      <c r="AK601" s="354"/>
      <c r="AL601" s="354"/>
      <c r="AM601" s="354"/>
      <c r="AN601" s="354"/>
      <c r="AO601" s="354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4"/>
      <c r="BH601" s="354"/>
      <c r="BI601" s="354"/>
      <c r="BJ601" s="354"/>
      <c r="BK601" s="354"/>
      <c r="BL601" s="354"/>
      <c r="BM601" s="354"/>
      <c r="BN601" s="354"/>
      <c r="BO601" s="354"/>
      <c r="BP601" s="354"/>
      <c r="BQ601" s="354"/>
      <c r="BR601" s="354"/>
      <c r="BS601" s="354"/>
      <c r="BT601" s="354"/>
      <c r="BU601" s="354"/>
      <c r="BV601" s="354"/>
      <c r="BW601" s="354"/>
      <c r="BX601" s="354"/>
      <c r="BY601" s="354"/>
      <c r="BZ601" s="354"/>
      <c r="CA601" s="354"/>
      <c r="CB601" s="354"/>
      <c r="CC601" s="354"/>
      <c r="CD601" s="354"/>
      <c r="CE601" s="354"/>
      <c r="CF601" s="354"/>
      <c r="CG601" s="354"/>
      <c r="CH601" s="354"/>
      <c r="CI601" s="354"/>
      <c r="CJ601" s="354"/>
      <c r="CK601" s="354"/>
      <c r="CL601" s="354"/>
      <c r="CM601" s="354"/>
      <c r="CN601" s="354"/>
      <c r="CO601" s="354"/>
      <c r="CP601" s="354"/>
      <c r="CQ601" s="354"/>
      <c r="CR601" s="354"/>
    </row>
    <row r="602" spans="1:96" s="348" customFormat="1" ht="15" customHeight="1" x14ac:dyDescent="0.25">
      <c r="A602" s="343"/>
      <c r="B602" s="343"/>
      <c r="C602" s="343"/>
      <c r="D602" s="343"/>
      <c r="E602" s="354"/>
      <c r="F602" s="371"/>
      <c r="G602" s="346"/>
      <c r="H602" s="359"/>
      <c r="I602" s="360"/>
      <c r="J602" s="361"/>
      <c r="K602" s="347"/>
      <c r="L602" s="362"/>
      <c r="M602" s="363"/>
      <c r="O602" s="350"/>
      <c r="P602" s="350"/>
      <c r="Q602" s="350"/>
      <c r="S602" s="350"/>
      <c r="T602" s="350"/>
      <c r="V602" s="350"/>
      <c r="W602" s="350"/>
      <c r="AB602" s="370"/>
      <c r="AF602" s="350"/>
      <c r="AG602" s="350"/>
      <c r="AH602" s="354"/>
      <c r="AI602" s="354"/>
      <c r="AJ602" s="354"/>
      <c r="AK602" s="354"/>
      <c r="AL602" s="354"/>
      <c r="AM602" s="354"/>
      <c r="AN602" s="354"/>
      <c r="AO602" s="354"/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4"/>
      <c r="BH602" s="354"/>
      <c r="BI602" s="354"/>
      <c r="BJ602" s="354"/>
      <c r="BK602" s="354"/>
      <c r="BL602" s="354"/>
      <c r="BM602" s="354"/>
      <c r="BN602" s="354"/>
      <c r="BO602" s="354"/>
      <c r="BP602" s="354"/>
      <c r="BQ602" s="354"/>
      <c r="BR602" s="354"/>
      <c r="BS602" s="354"/>
      <c r="BT602" s="354"/>
      <c r="BU602" s="354"/>
      <c r="BV602" s="354"/>
      <c r="BW602" s="354"/>
      <c r="BX602" s="354"/>
      <c r="BY602" s="354"/>
      <c r="BZ602" s="354"/>
      <c r="CA602" s="354"/>
      <c r="CB602" s="354"/>
      <c r="CC602" s="354"/>
      <c r="CD602" s="354"/>
      <c r="CE602" s="354"/>
      <c r="CF602" s="354"/>
      <c r="CG602" s="354"/>
      <c r="CH602" s="354"/>
      <c r="CI602" s="354"/>
      <c r="CJ602" s="354"/>
      <c r="CK602" s="354"/>
      <c r="CL602" s="354"/>
      <c r="CM602" s="354"/>
      <c r="CN602" s="354"/>
      <c r="CO602" s="354"/>
      <c r="CP602" s="354"/>
      <c r="CQ602" s="354"/>
      <c r="CR602" s="354"/>
    </row>
    <row r="603" spans="1:96" s="348" customFormat="1" ht="15" customHeight="1" x14ac:dyDescent="0.25">
      <c r="A603" s="343"/>
      <c r="B603" s="343"/>
      <c r="C603" s="343"/>
      <c r="D603" s="343"/>
      <c r="E603" s="354"/>
      <c r="F603" s="371"/>
      <c r="G603" s="346"/>
      <c r="H603" s="359"/>
      <c r="I603" s="360"/>
      <c r="J603" s="361"/>
      <c r="K603" s="347"/>
      <c r="L603" s="362"/>
      <c r="M603" s="363"/>
      <c r="O603" s="350"/>
      <c r="P603" s="350"/>
      <c r="Q603" s="350"/>
      <c r="S603" s="350"/>
      <c r="T603" s="350"/>
      <c r="V603" s="350"/>
      <c r="W603" s="350"/>
      <c r="AB603" s="370"/>
      <c r="AF603" s="350"/>
      <c r="AG603" s="350"/>
      <c r="AH603" s="354"/>
      <c r="AI603" s="354"/>
      <c r="AJ603" s="354"/>
      <c r="AK603" s="354"/>
      <c r="AL603" s="354"/>
      <c r="AM603" s="354"/>
      <c r="AN603" s="354"/>
      <c r="AO603" s="354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4"/>
      <c r="BH603" s="354"/>
      <c r="BI603" s="354"/>
      <c r="BJ603" s="354"/>
      <c r="BK603" s="354"/>
      <c r="BL603" s="354"/>
      <c r="BM603" s="354"/>
      <c r="BN603" s="354"/>
      <c r="BO603" s="354"/>
      <c r="BP603" s="354"/>
      <c r="BQ603" s="354"/>
      <c r="BR603" s="354"/>
      <c r="BS603" s="354"/>
      <c r="BT603" s="354"/>
      <c r="BU603" s="354"/>
      <c r="BV603" s="354"/>
      <c r="BW603" s="354"/>
      <c r="BX603" s="354"/>
      <c r="BY603" s="354"/>
      <c r="BZ603" s="354"/>
      <c r="CA603" s="354"/>
      <c r="CB603" s="354"/>
      <c r="CC603" s="354"/>
      <c r="CD603" s="354"/>
      <c r="CE603" s="354"/>
      <c r="CF603" s="354"/>
      <c r="CG603" s="354"/>
      <c r="CH603" s="354"/>
      <c r="CI603" s="354"/>
      <c r="CJ603" s="354"/>
      <c r="CK603" s="354"/>
      <c r="CL603" s="354"/>
      <c r="CM603" s="354"/>
      <c r="CN603" s="354"/>
      <c r="CO603" s="354"/>
      <c r="CP603" s="354"/>
      <c r="CQ603" s="354"/>
      <c r="CR603" s="354"/>
    </row>
    <row r="604" spans="1:96" s="348" customFormat="1" ht="15" customHeight="1" x14ac:dyDescent="0.25">
      <c r="A604" s="343"/>
      <c r="B604" s="343"/>
      <c r="C604" s="343"/>
      <c r="D604" s="343"/>
      <c r="E604" s="354"/>
      <c r="F604" s="371"/>
      <c r="G604" s="346"/>
      <c r="H604" s="359"/>
      <c r="I604" s="360"/>
      <c r="J604" s="361"/>
      <c r="K604" s="347"/>
      <c r="L604" s="362"/>
      <c r="M604" s="363"/>
      <c r="O604" s="350"/>
      <c r="P604" s="350"/>
      <c r="Q604" s="350"/>
      <c r="S604" s="350"/>
      <c r="T604" s="350"/>
      <c r="V604" s="350"/>
      <c r="W604" s="350"/>
      <c r="AB604" s="370"/>
      <c r="AF604" s="350"/>
      <c r="AG604" s="350"/>
      <c r="AH604" s="354"/>
      <c r="AI604" s="354"/>
      <c r="AJ604" s="354"/>
      <c r="AK604" s="354"/>
      <c r="AL604" s="354"/>
      <c r="AM604" s="354"/>
      <c r="AN604" s="354"/>
      <c r="AO604" s="354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4"/>
      <c r="BH604" s="354"/>
      <c r="BI604" s="354"/>
      <c r="BJ604" s="354"/>
      <c r="BK604" s="354"/>
      <c r="BL604" s="354"/>
      <c r="BM604" s="354"/>
      <c r="BN604" s="354"/>
      <c r="BO604" s="354"/>
      <c r="BP604" s="354"/>
      <c r="BQ604" s="354"/>
      <c r="BR604" s="354"/>
      <c r="BS604" s="354"/>
      <c r="BT604" s="354"/>
      <c r="BU604" s="354"/>
      <c r="BV604" s="354"/>
      <c r="BW604" s="354"/>
      <c r="BX604" s="354"/>
      <c r="BY604" s="354"/>
      <c r="BZ604" s="354"/>
      <c r="CA604" s="354"/>
      <c r="CB604" s="354"/>
      <c r="CC604" s="354"/>
      <c r="CD604" s="354"/>
      <c r="CE604" s="354"/>
      <c r="CF604" s="354"/>
      <c r="CG604" s="354"/>
      <c r="CH604" s="354"/>
      <c r="CI604" s="354"/>
      <c r="CJ604" s="354"/>
      <c r="CK604" s="354"/>
      <c r="CL604" s="354"/>
      <c r="CM604" s="354"/>
      <c r="CN604" s="354"/>
      <c r="CO604" s="354"/>
      <c r="CP604" s="354"/>
      <c r="CQ604" s="354"/>
      <c r="CR604" s="354"/>
    </row>
    <row r="605" spans="1:96" s="348" customFormat="1" ht="15" customHeight="1" x14ac:dyDescent="0.25">
      <c r="A605" s="343"/>
      <c r="B605" s="343"/>
      <c r="C605" s="343"/>
      <c r="D605" s="343"/>
      <c r="E605" s="354"/>
      <c r="F605" s="371"/>
      <c r="G605" s="346"/>
      <c r="H605" s="359"/>
      <c r="I605" s="360"/>
      <c r="J605" s="361"/>
      <c r="K605" s="347"/>
      <c r="L605" s="362"/>
      <c r="M605" s="363"/>
      <c r="O605" s="350"/>
      <c r="P605" s="350"/>
      <c r="Q605" s="350"/>
      <c r="S605" s="350"/>
      <c r="T605" s="350"/>
      <c r="V605" s="350"/>
      <c r="W605" s="350"/>
      <c r="AB605" s="370"/>
      <c r="AF605" s="350"/>
      <c r="AG605" s="350"/>
      <c r="AH605" s="354"/>
      <c r="AI605" s="354"/>
      <c r="AJ605" s="354"/>
      <c r="AK605" s="354"/>
      <c r="AL605" s="354"/>
      <c r="AM605" s="354"/>
      <c r="AN605" s="354"/>
      <c r="AO605" s="354"/>
      <c r="AP605" s="354"/>
      <c r="AQ605" s="354"/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4"/>
      <c r="BH605" s="354"/>
      <c r="BI605" s="354"/>
      <c r="BJ605" s="354"/>
      <c r="BK605" s="354"/>
      <c r="BL605" s="354"/>
      <c r="BM605" s="354"/>
      <c r="BN605" s="354"/>
      <c r="BO605" s="354"/>
      <c r="BP605" s="354"/>
      <c r="BQ605" s="354"/>
      <c r="BR605" s="354"/>
      <c r="BS605" s="354"/>
      <c r="BT605" s="354"/>
      <c r="BU605" s="354"/>
      <c r="BV605" s="354"/>
      <c r="BW605" s="354"/>
      <c r="BX605" s="354"/>
      <c r="BY605" s="354"/>
      <c r="BZ605" s="354"/>
      <c r="CA605" s="354"/>
      <c r="CB605" s="354"/>
      <c r="CC605" s="354"/>
      <c r="CD605" s="354"/>
      <c r="CE605" s="354"/>
      <c r="CF605" s="354"/>
      <c r="CG605" s="354"/>
      <c r="CH605" s="354"/>
      <c r="CI605" s="354"/>
      <c r="CJ605" s="354"/>
      <c r="CK605" s="354"/>
      <c r="CL605" s="354"/>
      <c r="CM605" s="354"/>
      <c r="CN605" s="354"/>
      <c r="CO605" s="354"/>
      <c r="CP605" s="354"/>
      <c r="CQ605" s="354"/>
      <c r="CR605" s="354"/>
    </row>
    <row r="606" spans="1:96" s="348" customFormat="1" ht="15" customHeight="1" x14ac:dyDescent="0.25">
      <c r="A606" s="343"/>
      <c r="B606" s="343"/>
      <c r="C606" s="343"/>
      <c r="D606" s="343"/>
      <c r="E606" s="354"/>
      <c r="F606" s="371"/>
      <c r="G606" s="346"/>
      <c r="H606" s="359"/>
      <c r="I606" s="360"/>
      <c r="J606" s="361"/>
      <c r="K606" s="347"/>
      <c r="L606" s="362"/>
      <c r="M606" s="363"/>
      <c r="O606" s="350"/>
      <c r="P606" s="350"/>
      <c r="Q606" s="350"/>
      <c r="S606" s="350"/>
      <c r="T606" s="350"/>
      <c r="V606" s="350"/>
      <c r="W606" s="350"/>
      <c r="AB606" s="370"/>
      <c r="AF606" s="350"/>
      <c r="AG606" s="350"/>
      <c r="AH606" s="354"/>
      <c r="AI606" s="354"/>
      <c r="AJ606" s="354"/>
      <c r="AK606" s="354"/>
      <c r="AL606" s="354"/>
      <c r="AM606" s="354"/>
      <c r="AN606" s="354"/>
      <c r="AO606" s="354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4"/>
      <c r="BH606" s="354"/>
      <c r="BI606" s="354"/>
      <c r="BJ606" s="354"/>
      <c r="BK606" s="354"/>
      <c r="BL606" s="354"/>
      <c r="BM606" s="354"/>
      <c r="BN606" s="354"/>
      <c r="BO606" s="354"/>
      <c r="BP606" s="354"/>
      <c r="BQ606" s="354"/>
      <c r="BR606" s="354"/>
      <c r="BS606" s="354"/>
      <c r="BT606" s="354"/>
      <c r="BU606" s="354"/>
      <c r="BV606" s="354"/>
      <c r="BW606" s="354"/>
      <c r="BX606" s="354"/>
      <c r="BY606" s="354"/>
      <c r="BZ606" s="354"/>
      <c r="CA606" s="354"/>
      <c r="CB606" s="354"/>
      <c r="CC606" s="354"/>
      <c r="CD606" s="354"/>
      <c r="CE606" s="354"/>
      <c r="CF606" s="354"/>
      <c r="CG606" s="354"/>
      <c r="CH606" s="354"/>
      <c r="CI606" s="354"/>
      <c r="CJ606" s="354"/>
      <c r="CK606" s="354"/>
      <c r="CL606" s="354"/>
      <c r="CM606" s="354"/>
      <c r="CN606" s="354"/>
      <c r="CO606" s="354"/>
      <c r="CP606" s="354"/>
      <c r="CQ606" s="354"/>
      <c r="CR606" s="354"/>
    </row>
    <row r="607" spans="1:96" s="348" customFormat="1" ht="15" customHeight="1" x14ac:dyDescent="0.25">
      <c r="A607" s="343"/>
      <c r="B607" s="343"/>
      <c r="C607" s="343"/>
      <c r="D607" s="343"/>
      <c r="E607" s="354"/>
      <c r="F607" s="371"/>
      <c r="G607" s="346"/>
      <c r="H607" s="359"/>
      <c r="I607" s="360"/>
      <c r="J607" s="361"/>
      <c r="K607" s="347"/>
      <c r="L607" s="362"/>
      <c r="M607" s="363"/>
      <c r="O607" s="350"/>
      <c r="P607" s="350"/>
      <c r="Q607" s="350"/>
      <c r="S607" s="350"/>
      <c r="T607" s="350"/>
      <c r="V607" s="350"/>
      <c r="W607" s="350"/>
      <c r="AB607" s="370"/>
      <c r="AF607" s="350"/>
      <c r="AG607" s="350"/>
      <c r="AH607" s="354"/>
      <c r="AI607" s="354"/>
      <c r="AJ607" s="354"/>
      <c r="AK607" s="354"/>
      <c r="AL607" s="354"/>
      <c r="AM607" s="354"/>
      <c r="AN607" s="354"/>
      <c r="AO607" s="354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4"/>
      <c r="BH607" s="354"/>
      <c r="BI607" s="354"/>
      <c r="BJ607" s="354"/>
      <c r="BK607" s="354"/>
      <c r="BL607" s="354"/>
      <c r="BM607" s="354"/>
      <c r="BN607" s="354"/>
      <c r="BO607" s="354"/>
      <c r="BP607" s="354"/>
      <c r="BQ607" s="354"/>
      <c r="BR607" s="354"/>
      <c r="BS607" s="354"/>
      <c r="BT607" s="354"/>
      <c r="BU607" s="354"/>
      <c r="BV607" s="354"/>
      <c r="BW607" s="354"/>
      <c r="BX607" s="354"/>
      <c r="BY607" s="354"/>
      <c r="BZ607" s="354"/>
      <c r="CA607" s="354"/>
      <c r="CB607" s="354"/>
      <c r="CC607" s="354"/>
      <c r="CD607" s="354"/>
      <c r="CE607" s="354"/>
      <c r="CF607" s="354"/>
      <c r="CG607" s="354"/>
      <c r="CH607" s="354"/>
      <c r="CI607" s="354"/>
      <c r="CJ607" s="354"/>
      <c r="CK607" s="354"/>
      <c r="CL607" s="354"/>
      <c r="CM607" s="354"/>
      <c r="CN607" s="354"/>
      <c r="CO607" s="354"/>
      <c r="CP607" s="354"/>
      <c r="CQ607" s="354"/>
      <c r="CR607" s="354"/>
    </row>
    <row r="608" spans="1:96" s="348" customFormat="1" ht="15" customHeight="1" x14ac:dyDescent="0.25">
      <c r="A608" s="343"/>
      <c r="B608" s="343"/>
      <c r="C608" s="343"/>
      <c r="D608" s="343"/>
      <c r="E608" s="354"/>
      <c r="F608" s="371"/>
      <c r="G608" s="346"/>
      <c r="H608" s="359"/>
      <c r="I608" s="360"/>
      <c r="J608" s="361"/>
      <c r="K608" s="347"/>
      <c r="L608" s="362"/>
      <c r="M608" s="363"/>
      <c r="O608" s="350"/>
      <c r="P608" s="350"/>
      <c r="Q608" s="350"/>
      <c r="S608" s="350"/>
      <c r="T608" s="350"/>
      <c r="V608" s="350"/>
      <c r="W608" s="350"/>
      <c r="AB608" s="370"/>
      <c r="AF608" s="350"/>
      <c r="AG608" s="350"/>
      <c r="AH608" s="354"/>
      <c r="AI608" s="354"/>
      <c r="AJ608" s="354"/>
      <c r="AK608" s="354"/>
      <c r="AL608" s="354"/>
      <c r="AM608" s="354"/>
      <c r="AN608" s="354"/>
      <c r="AO608" s="354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/>
      <c r="BF608" s="354"/>
      <c r="BG608" s="354"/>
      <c r="BH608" s="354"/>
      <c r="BI608" s="354"/>
      <c r="BJ608" s="354"/>
      <c r="BK608" s="354"/>
      <c r="BL608" s="354"/>
      <c r="BM608" s="354"/>
      <c r="BN608" s="354"/>
      <c r="BO608" s="354"/>
      <c r="BP608" s="354"/>
      <c r="BQ608" s="354"/>
      <c r="BR608" s="354"/>
      <c r="BS608" s="354"/>
      <c r="BT608" s="354"/>
      <c r="BU608" s="354"/>
      <c r="BV608" s="354"/>
      <c r="BW608" s="354"/>
      <c r="BX608" s="354"/>
      <c r="BY608" s="354"/>
      <c r="BZ608" s="354"/>
      <c r="CA608" s="354"/>
      <c r="CB608" s="354"/>
      <c r="CC608" s="354"/>
      <c r="CD608" s="354"/>
      <c r="CE608" s="354"/>
      <c r="CF608" s="354"/>
      <c r="CG608" s="354"/>
      <c r="CH608" s="354"/>
      <c r="CI608" s="354"/>
      <c r="CJ608" s="354"/>
      <c r="CK608" s="354"/>
      <c r="CL608" s="354"/>
      <c r="CM608" s="354"/>
      <c r="CN608" s="354"/>
      <c r="CO608" s="354"/>
      <c r="CP608" s="354"/>
      <c r="CQ608" s="354"/>
      <c r="CR608" s="354"/>
    </row>
    <row r="609" spans="1:96" s="348" customFormat="1" ht="15" customHeight="1" x14ac:dyDescent="0.25">
      <c r="A609" s="343"/>
      <c r="B609" s="343"/>
      <c r="C609" s="343"/>
      <c r="D609" s="343"/>
      <c r="E609" s="354"/>
      <c r="F609" s="371"/>
      <c r="G609" s="346"/>
      <c r="H609" s="359"/>
      <c r="I609" s="360"/>
      <c r="J609" s="361"/>
      <c r="K609" s="347"/>
      <c r="L609" s="362"/>
      <c r="M609" s="363"/>
      <c r="O609" s="350"/>
      <c r="P609" s="350"/>
      <c r="Q609" s="350"/>
      <c r="S609" s="350"/>
      <c r="T609" s="350"/>
      <c r="V609" s="350"/>
      <c r="W609" s="350"/>
      <c r="AB609" s="370"/>
      <c r="AF609" s="350"/>
      <c r="AG609" s="350"/>
      <c r="AH609" s="354"/>
      <c r="AI609" s="354"/>
      <c r="AJ609" s="354"/>
      <c r="AK609" s="354"/>
      <c r="AL609" s="354"/>
      <c r="AM609" s="354"/>
      <c r="AN609" s="354"/>
      <c r="AO609" s="354"/>
      <c r="AP609" s="354"/>
      <c r="AQ609" s="354"/>
      <c r="AR609" s="354"/>
      <c r="AS609" s="354"/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4"/>
      <c r="BH609" s="354"/>
      <c r="BI609" s="354"/>
      <c r="BJ609" s="354"/>
      <c r="BK609" s="354"/>
      <c r="BL609" s="354"/>
      <c r="BM609" s="354"/>
      <c r="BN609" s="354"/>
      <c r="BO609" s="354"/>
      <c r="BP609" s="354"/>
      <c r="BQ609" s="354"/>
      <c r="BR609" s="354"/>
      <c r="BS609" s="354"/>
      <c r="BT609" s="354"/>
      <c r="BU609" s="354"/>
      <c r="BV609" s="354"/>
      <c r="BW609" s="354"/>
      <c r="BX609" s="354"/>
      <c r="BY609" s="354"/>
      <c r="BZ609" s="354"/>
      <c r="CA609" s="354"/>
      <c r="CB609" s="354"/>
      <c r="CC609" s="354"/>
      <c r="CD609" s="354"/>
      <c r="CE609" s="354"/>
      <c r="CF609" s="354"/>
      <c r="CG609" s="354"/>
      <c r="CH609" s="354"/>
      <c r="CI609" s="354"/>
      <c r="CJ609" s="354"/>
      <c r="CK609" s="354"/>
      <c r="CL609" s="354"/>
      <c r="CM609" s="354"/>
      <c r="CN609" s="354"/>
      <c r="CO609" s="354"/>
      <c r="CP609" s="354"/>
      <c r="CQ609" s="354"/>
      <c r="CR609" s="354"/>
    </row>
    <row r="610" spans="1:96" s="348" customFormat="1" ht="15" customHeight="1" x14ac:dyDescent="0.25">
      <c r="A610" s="343"/>
      <c r="B610" s="343"/>
      <c r="C610" s="343"/>
      <c r="D610" s="343"/>
      <c r="E610" s="354"/>
      <c r="F610" s="371"/>
      <c r="G610" s="346"/>
      <c r="H610" s="359"/>
      <c r="I610" s="360"/>
      <c r="J610" s="361"/>
      <c r="K610" s="347"/>
      <c r="L610" s="362"/>
      <c r="M610" s="363"/>
      <c r="O610" s="350"/>
      <c r="P610" s="350"/>
      <c r="Q610" s="350"/>
      <c r="S610" s="350"/>
      <c r="T610" s="350"/>
      <c r="V610" s="350"/>
      <c r="W610" s="350"/>
      <c r="AB610" s="370"/>
      <c r="AF610" s="350"/>
      <c r="AG610" s="350"/>
      <c r="AH610" s="354"/>
      <c r="AI610" s="354"/>
      <c r="AJ610" s="354"/>
      <c r="AK610" s="354"/>
      <c r="AL610" s="354"/>
      <c r="AM610" s="354"/>
      <c r="AN610" s="354"/>
      <c r="AO610" s="354"/>
      <c r="AP610" s="354"/>
      <c r="AQ610" s="354"/>
      <c r="AR610" s="354"/>
      <c r="AS610" s="354"/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4"/>
      <c r="BH610" s="354"/>
      <c r="BI610" s="354"/>
      <c r="BJ610" s="354"/>
      <c r="BK610" s="354"/>
      <c r="BL610" s="354"/>
      <c r="BM610" s="354"/>
      <c r="BN610" s="354"/>
      <c r="BO610" s="354"/>
      <c r="BP610" s="354"/>
      <c r="BQ610" s="354"/>
      <c r="BR610" s="354"/>
      <c r="BS610" s="354"/>
      <c r="BT610" s="354"/>
      <c r="BU610" s="354"/>
      <c r="BV610" s="354"/>
      <c r="BW610" s="354"/>
      <c r="BX610" s="354"/>
      <c r="BY610" s="354"/>
      <c r="BZ610" s="354"/>
      <c r="CA610" s="354"/>
      <c r="CB610" s="354"/>
      <c r="CC610" s="354"/>
      <c r="CD610" s="354"/>
      <c r="CE610" s="354"/>
      <c r="CF610" s="354"/>
      <c r="CG610" s="354"/>
      <c r="CH610" s="354"/>
      <c r="CI610" s="354"/>
      <c r="CJ610" s="354"/>
      <c r="CK610" s="354"/>
      <c r="CL610" s="354"/>
      <c r="CM610" s="354"/>
      <c r="CN610" s="354"/>
      <c r="CO610" s="354"/>
      <c r="CP610" s="354"/>
      <c r="CQ610" s="354"/>
      <c r="CR610" s="354"/>
    </row>
    <row r="611" spans="1:96" s="348" customFormat="1" ht="15" customHeight="1" x14ac:dyDescent="0.25">
      <c r="A611" s="343"/>
      <c r="B611" s="343"/>
      <c r="C611" s="343"/>
      <c r="D611" s="343"/>
      <c r="E611" s="354"/>
      <c r="F611" s="371"/>
      <c r="G611" s="346"/>
      <c r="H611" s="359"/>
      <c r="I611" s="360"/>
      <c r="J611" s="361"/>
      <c r="K611" s="347"/>
      <c r="L611" s="362"/>
      <c r="M611" s="363"/>
      <c r="O611" s="350"/>
      <c r="P611" s="350"/>
      <c r="Q611" s="350"/>
      <c r="S611" s="350"/>
      <c r="T611" s="350"/>
      <c r="V611" s="350"/>
      <c r="W611" s="350"/>
      <c r="AB611" s="370"/>
      <c r="AF611" s="350"/>
      <c r="AG611" s="350"/>
      <c r="AH611" s="354"/>
      <c r="AI611" s="354"/>
      <c r="AJ611" s="354"/>
      <c r="AK611" s="354"/>
      <c r="AL611" s="354"/>
      <c r="AM611" s="354"/>
      <c r="AN611" s="354"/>
      <c r="AO611" s="354"/>
      <c r="AP611" s="354"/>
      <c r="AQ611" s="354"/>
      <c r="AR611" s="354"/>
      <c r="AS611" s="354"/>
      <c r="AT611" s="354"/>
      <c r="AU611" s="354"/>
      <c r="AV611" s="354"/>
      <c r="AW611" s="354"/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4"/>
      <c r="BH611" s="354"/>
      <c r="BI611" s="354"/>
      <c r="BJ611" s="354"/>
      <c r="BK611" s="354"/>
      <c r="BL611" s="354"/>
      <c r="BM611" s="354"/>
      <c r="BN611" s="354"/>
      <c r="BO611" s="354"/>
      <c r="BP611" s="354"/>
      <c r="BQ611" s="354"/>
      <c r="BR611" s="354"/>
      <c r="BS611" s="354"/>
      <c r="BT611" s="354"/>
      <c r="BU611" s="354"/>
      <c r="BV611" s="354"/>
      <c r="BW611" s="354"/>
      <c r="BX611" s="354"/>
      <c r="BY611" s="354"/>
      <c r="BZ611" s="354"/>
      <c r="CA611" s="354"/>
      <c r="CB611" s="354"/>
      <c r="CC611" s="354"/>
      <c r="CD611" s="354"/>
      <c r="CE611" s="354"/>
      <c r="CF611" s="354"/>
      <c r="CG611" s="354"/>
      <c r="CH611" s="354"/>
      <c r="CI611" s="354"/>
      <c r="CJ611" s="354"/>
      <c r="CK611" s="354"/>
      <c r="CL611" s="354"/>
      <c r="CM611" s="354"/>
      <c r="CN611" s="354"/>
      <c r="CO611" s="354"/>
      <c r="CP611" s="354"/>
      <c r="CQ611" s="354"/>
      <c r="CR611" s="354"/>
    </row>
    <row r="612" spans="1:96" s="348" customFormat="1" ht="15" customHeight="1" x14ac:dyDescent="0.25">
      <c r="A612" s="343"/>
      <c r="B612" s="343"/>
      <c r="C612" s="343"/>
      <c r="D612" s="343"/>
      <c r="E612" s="354"/>
      <c r="F612" s="371"/>
      <c r="G612" s="346"/>
      <c r="H612" s="359"/>
      <c r="I612" s="360"/>
      <c r="J612" s="361"/>
      <c r="K612" s="347"/>
      <c r="L612" s="362"/>
      <c r="M612" s="363"/>
      <c r="O612" s="350"/>
      <c r="P612" s="350"/>
      <c r="Q612" s="350"/>
      <c r="S612" s="350"/>
      <c r="T612" s="350"/>
      <c r="V612" s="350"/>
      <c r="W612" s="350"/>
      <c r="AB612" s="370"/>
      <c r="AF612" s="350"/>
      <c r="AG612" s="350"/>
      <c r="AH612" s="354"/>
      <c r="AI612" s="354"/>
      <c r="AJ612" s="354"/>
      <c r="AK612" s="354"/>
      <c r="AL612" s="354"/>
      <c r="AM612" s="354"/>
      <c r="AN612" s="354"/>
      <c r="AO612" s="354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4"/>
      <c r="BH612" s="354"/>
      <c r="BI612" s="354"/>
      <c r="BJ612" s="354"/>
      <c r="BK612" s="354"/>
      <c r="BL612" s="354"/>
      <c r="BM612" s="354"/>
      <c r="BN612" s="354"/>
      <c r="BO612" s="354"/>
      <c r="BP612" s="354"/>
      <c r="BQ612" s="354"/>
      <c r="BR612" s="354"/>
      <c r="BS612" s="354"/>
      <c r="BT612" s="354"/>
      <c r="BU612" s="354"/>
      <c r="BV612" s="354"/>
      <c r="BW612" s="354"/>
      <c r="BX612" s="354"/>
      <c r="BY612" s="354"/>
      <c r="BZ612" s="354"/>
      <c r="CA612" s="354"/>
      <c r="CB612" s="354"/>
      <c r="CC612" s="354"/>
      <c r="CD612" s="354"/>
      <c r="CE612" s="354"/>
      <c r="CF612" s="354"/>
      <c r="CG612" s="354"/>
      <c r="CH612" s="354"/>
      <c r="CI612" s="354"/>
      <c r="CJ612" s="354"/>
      <c r="CK612" s="354"/>
      <c r="CL612" s="354"/>
      <c r="CM612" s="354"/>
      <c r="CN612" s="354"/>
      <c r="CO612" s="354"/>
      <c r="CP612" s="354"/>
      <c r="CQ612" s="354"/>
      <c r="CR612" s="354"/>
    </row>
    <row r="613" spans="1:96" s="348" customFormat="1" ht="15" customHeight="1" x14ac:dyDescent="0.25">
      <c r="A613" s="343"/>
      <c r="B613" s="343"/>
      <c r="C613" s="343"/>
      <c r="D613" s="343"/>
      <c r="E613" s="354"/>
      <c r="F613" s="371"/>
      <c r="G613" s="346"/>
      <c r="H613" s="359"/>
      <c r="I613" s="360"/>
      <c r="J613" s="361"/>
      <c r="K613" s="347"/>
      <c r="L613" s="362"/>
      <c r="M613" s="363"/>
      <c r="O613" s="350"/>
      <c r="P613" s="350"/>
      <c r="Q613" s="350"/>
      <c r="S613" s="350"/>
      <c r="T613" s="350"/>
      <c r="V613" s="350"/>
      <c r="W613" s="350"/>
      <c r="AB613" s="370"/>
      <c r="AF613" s="350"/>
      <c r="AG613" s="350"/>
      <c r="AH613" s="354"/>
      <c r="AI613" s="354"/>
      <c r="AJ613" s="354"/>
      <c r="AK613" s="354"/>
      <c r="AL613" s="354"/>
      <c r="AM613" s="354"/>
      <c r="AN613" s="354"/>
      <c r="AO613" s="354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4"/>
      <c r="BH613" s="354"/>
      <c r="BI613" s="354"/>
      <c r="BJ613" s="354"/>
      <c r="BK613" s="354"/>
      <c r="BL613" s="354"/>
      <c r="BM613" s="354"/>
      <c r="BN613" s="354"/>
      <c r="BO613" s="354"/>
      <c r="BP613" s="354"/>
      <c r="BQ613" s="354"/>
      <c r="BR613" s="354"/>
      <c r="BS613" s="354"/>
      <c r="BT613" s="354"/>
      <c r="BU613" s="354"/>
      <c r="BV613" s="354"/>
      <c r="BW613" s="354"/>
      <c r="BX613" s="354"/>
      <c r="BY613" s="354"/>
      <c r="BZ613" s="354"/>
      <c r="CA613" s="354"/>
      <c r="CB613" s="354"/>
      <c r="CC613" s="354"/>
      <c r="CD613" s="354"/>
      <c r="CE613" s="354"/>
      <c r="CF613" s="354"/>
      <c r="CG613" s="354"/>
      <c r="CH613" s="354"/>
      <c r="CI613" s="354"/>
      <c r="CJ613" s="354"/>
      <c r="CK613" s="354"/>
      <c r="CL613" s="354"/>
      <c r="CM613" s="354"/>
      <c r="CN613" s="354"/>
      <c r="CO613" s="354"/>
      <c r="CP613" s="354"/>
      <c r="CQ613" s="354"/>
      <c r="CR613" s="354"/>
    </row>
    <row r="614" spans="1:96" s="348" customFormat="1" ht="15" customHeight="1" x14ac:dyDescent="0.25">
      <c r="A614" s="343"/>
      <c r="B614" s="343"/>
      <c r="C614" s="343"/>
      <c r="D614" s="343"/>
      <c r="E614" s="354"/>
      <c r="F614" s="371"/>
      <c r="G614" s="346"/>
      <c r="H614" s="359"/>
      <c r="I614" s="360"/>
      <c r="J614" s="361"/>
      <c r="K614" s="347"/>
      <c r="L614" s="362"/>
      <c r="M614" s="363"/>
      <c r="O614" s="350"/>
      <c r="P614" s="350"/>
      <c r="Q614" s="350"/>
      <c r="S614" s="350"/>
      <c r="T614" s="350"/>
      <c r="V614" s="350"/>
      <c r="W614" s="350"/>
      <c r="AB614" s="370"/>
      <c r="AF614" s="350"/>
      <c r="AG614" s="350"/>
      <c r="AH614" s="354"/>
      <c r="AI614" s="354"/>
      <c r="AJ614" s="354"/>
      <c r="AK614" s="354"/>
      <c r="AL614" s="354"/>
      <c r="AM614" s="354"/>
      <c r="AN614" s="354"/>
      <c r="AO614" s="354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4"/>
      <c r="BH614" s="354"/>
      <c r="BI614" s="354"/>
      <c r="BJ614" s="354"/>
      <c r="BK614" s="354"/>
      <c r="BL614" s="354"/>
      <c r="BM614" s="354"/>
      <c r="BN614" s="354"/>
      <c r="BO614" s="354"/>
      <c r="BP614" s="354"/>
      <c r="BQ614" s="354"/>
      <c r="BR614" s="354"/>
      <c r="BS614" s="354"/>
      <c r="BT614" s="354"/>
      <c r="BU614" s="354"/>
      <c r="BV614" s="354"/>
      <c r="BW614" s="354"/>
      <c r="BX614" s="354"/>
      <c r="BY614" s="354"/>
      <c r="BZ614" s="354"/>
      <c r="CA614" s="354"/>
      <c r="CB614" s="354"/>
      <c r="CC614" s="354"/>
      <c r="CD614" s="354"/>
      <c r="CE614" s="354"/>
      <c r="CF614" s="354"/>
      <c r="CG614" s="354"/>
      <c r="CH614" s="354"/>
      <c r="CI614" s="354"/>
      <c r="CJ614" s="354"/>
      <c r="CK614" s="354"/>
      <c r="CL614" s="354"/>
      <c r="CM614" s="354"/>
      <c r="CN614" s="354"/>
      <c r="CO614" s="354"/>
      <c r="CP614" s="354"/>
      <c r="CQ614" s="354"/>
      <c r="CR614" s="354"/>
    </row>
    <row r="615" spans="1:96" s="348" customFormat="1" ht="15" customHeight="1" x14ac:dyDescent="0.25">
      <c r="A615" s="343"/>
      <c r="B615" s="343"/>
      <c r="C615" s="343"/>
      <c r="D615" s="343"/>
      <c r="E615" s="354"/>
      <c r="F615" s="371"/>
      <c r="G615" s="346"/>
      <c r="H615" s="359"/>
      <c r="I615" s="360"/>
      <c r="J615" s="361"/>
      <c r="K615" s="347"/>
      <c r="L615" s="362"/>
      <c r="M615" s="363"/>
      <c r="O615" s="350"/>
      <c r="P615" s="350"/>
      <c r="Q615" s="350"/>
      <c r="S615" s="350"/>
      <c r="T615" s="350"/>
      <c r="V615" s="350"/>
      <c r="W615" s="350"/>
      <c r="AB615" s="370"/>
      <c r="AF615" s="350"/>
      <c r="AG615" s="350"/>
      <c r="AH615" s="354"/>
      <c r="AI615" s="354"/>
      <c r="AJ615" s="354"/>
      <c r="AK615" s="354"/>
      <c r="AL615" s="354"/>
      <c r="AM615" s="354"/>
      <c r="AN615" s="354"/>
      <c r="AO615" s="354"/>
      <c r="AP615" s="354"/>
      <c r="AQ615" s="354"/>
      <c r="AR615" s="354"/>
      <c r="AS615" s="354"/>
      <c r="AT615" s="354"/>
      <c r="AU615" s="354"/>
      <c r="AV615" s="354"/>
      <c r="AW615" s="354"/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4"/>
      <c r="BH615" s="354"/>
      <c r="BI615" s="354"/>
      <c r="BJ615" s="354"/>
      <c r="BK615" s="354"/>
      <c r="BL615" s="354"/>
      <c r="BM615" s="354"/>
      <c r="BN615" s="354"/>
      <c r="BO615" s="354"/>
      <c r="BP615" s="354"/>
      <c r="BQ615" s="354"/>
      <c r="BR615" s="354"/>
      <c r="BS615" s="354"/>
      <c r="BT615" s="354"/>
      <c r="BU615" s="354"/>
      <c r="BV615" s="354"/>
      <c r="BW615" s="354"/>
      <c r="BX615" s="354"/>
      <c r="BY615" s="354"/>
      <c r="BZ615" s="354"/>
      <c r="CA615" s="354"/>
      <c r="CB615" s="354"/>
      <c r="CC615" s="354"/>
      <c r="CD615" s="354"/>
      <c r="CE615" s="354"/>
      <c r="CF615" s="354"/>
      <c r="CG615" s="354"/>
      <c r="CH615" s="354"/>
      <c r="CI615" s="354"/>
      <c r="CJ615" s="354"/>
      <c r="CK615" s="354"/>
      <c r="CL615" s="354"/>
      <c r="CM615" s="354"/>
      <c r="CN615" s="354"/>
      <c r="CO615" s="354"/>
      <c r="CP615" s="354"/>
      <c r="CQ615" s="354"/>
      <c r="CR615" s="354"/>
    </row>
    <row r="616" spans="1:96" s="348" customFormat="1" ht="15" customHeight="1" x14ac:dyDescent="0.25">
      <c r="A616" s="343"/>
      <c r="B616" s="343"/>
      <c r="C616" s="343"/>
      <c r="D616" s="343"/>
      <c r="E616" s="354"/>
      <c r="F616" s="371"/>
      <c r="G616" s="346"/>
      <c r="H616" s="359"/>
      <c r="I616" s="360"/>
      <c r="J616" s="361"/>
      <c r="K616" s="347"/>
      <c r="L616" s="362"/>
      <c r="M616" s="363"/>
      <c r="O616" s="350"/>
      <c r="P616" s="350"/>
      <c r="Q616" s="350"/>
      <c r="S616" s="350"/>
      <c r="T616" s="350"/>
      <c r="V616" s="350"/>
      <c r="W616" s="350"/>
      <c r="AB616" s="370"/>
      <c r="AF616" s="350"/>
      <c r="AG616" s="350"/>
      <c r="AH616" s="354"/>
      <c r="AI616" s="354"/>
      <c r="AJ616" s="354"/>
      <c r="AK616" s="354"/>
      <c r="AL616" s="354"/>
      <c r="AM616" s="354"/>
      <c r="AN616" s="354"/>
      <c r="AO616" s="354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/>
      <c r="BF616" s="354"/>
      <c r="BG616" s="354"/>
      <c r="BH616" s="354"/>
      <c r="BI616" s="354"/>
      <c r="BJ616" s="354"/>
      <c r="BK616" s="354"/>
      <c r="BL616" s="354"/>
      <c r="BM616" s="354"/>
      <c r="BN616" s="354"/>
      <c r="BO616" s="354"/>
      <c r="BP616" s="354"/>
      <c r="BQ616" s="354"/>
      <c r="BR616" s="354"/>
      <c r="BS616" s="354"/>
      <c r="BT616" s="354"/>
      <c r="BU616" s="354"/>
      <c r="BV616" s="354"/>
      <c r="BW616" s="354"/>
      <c r="BX616" s="354"/>
      <c r="BY616" s="354"/>
      <c r="BZ616" s="354"/>
      <c r="CA616" s="354"/>
      <c r="CB616" s="354"/>
      <c r="CC616" s="354"/>
      <c r="CD616" s="354"/>
      <c r="CE616" s="354"/>
      <c r="CF616" s="354"/>
      <c r="CG616" s="354"/>
      <c r="CH616" s="354"/>
      <c r="CI616" s="354"/>
      <c r="CJ616" s="354"/>
      <c r="CK616" s="354"/>
      <c r="CL616" s="354"/>
      <c r="CM616" s="354"/>
      <c r="CN616" s="354"/>
      <c r="CO616" s="354"/>
      <c r="CP616" s="354"/>
      <c r="CQ616" s="354"/>
      <c r="CR616" s="354"/>
    </row>
    <row r="617" spans="1:96" s="348" customFormat="1" ht="15" customHeight="1" x14ac:dyDescent="0.25">
      <c r="A617" s="343"/>
      <c r="B617" s="343"/>
      <c r="C617" s="343"/>
      <c r="D617" s="343"/>
      <c r="E617" s="354"/>
      <c r="F617" s="371"/>
      <c r="G617" s="346"/>
      <c r="H617" s="359"/>
      <c r="I617" s="360"/>
      <c r="J617" s="361"/>
      <c r="K617" s="347"/>
      <c r="L617" s="362"/>
      <c r="M617" s="363"/>
      <c r="O617" s="350"/>
      <c r="P617" s="350"/>
      <c r="Q617" s="350"/>
      <c r="S617" s="350"/>
      <c r="T617" s="350"/>
      <c r="V617" s="350"/>
      <c r="W617" s="350"/>
      <c r="AB617" s="370"/>
      <c r="AF617" s="350"/>
      <c r="AG617" s="350"/>
      <c r="AH617" s="354"/>
      <c r="AI617" s="354"/>
      <c r="AJ617" s="354"/>
      <c r="AK617" s="354"/>
      <c r="AL617" s="354"/>
      <c r="AM617" s="354"/>
      <c r="AN617" s="354"/>
      <c r="AO617" s="354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/>
      <c r="BF617" s="354"/>
      <c r="BG617" s="354"/>
      <c r="BH617" s="354"/>
      <c r="BI617" s="354"/>
      <c r="BJ617" s="354"/>
      <c r="BK617" s="354"/>
      <c r="BL617" s="354"/>
      <c r="BM617" s="354"/>
      <c r="BN617" s="354"/>
      <c r="BO617" s="354"/>
      <c r="BP617" s="354"/>
      <c r="BQ617" s="354"/>
      <c r="BR617" s="354"/>
      <c r="BS617" s="354"/>
      <c r="BT617" s="354"/>
      <c r="BU617" s="354"/>
      <c r="BV617" s="354"/>
      <c r="BW617" s="354"/>
      <c r="BX617" s="354"/>
      <c r="BY617" s="354"/>
      <c r="BZ617" s="354"/>
      <c r="CA617" s="354"/>
      <c r="CB617" s="354"/>
      <c r="CC617" s="354"/>
      <c r="CD617" s="354"/>
      <c r="CE617" s="354"/>
      <c r="CF617" s="354"/>
      <c r="CG617" s="354"/>
      <c r="CH617" s="354"/>
      <c r="CI617" s="354"/>
      <c r="CJ617" s="354"/>
      <c r="CK617" s="354"/>
      <c r="CL617" s="354"/>
      <c r="CM617" s="354"/>
      <c r="CN617" s="354"/>
      <c r="CO617" s="354"/>
      <c r="CP617" s="354"/>
      <c r="CQ617" s="354"/>
      <c r="CR617" s="354"/>
    </row>
    <row r="618" spans="1:96" s="348" customFormat="1" ht="15" customHeight="1" x14ac:dyDescent="0.25">
      <c r="A618" s="343"/>
      <c r="B618" s="343"/>
      <c r="C618" s="343"/>
      <c r="D618" s="343"/>
      <c r="E618" s="354"/>
      <c r="F618" s="371"/>
      <c r="G618" s="346"/>
      <c r="H618" s="359"/>
      <c r="I618" s="360"/>
      <c r="J618" s="361"/>
      <c r="K618" s="347"/>
      <c r="L618" s="362"/>
      <c r="M618" s="363"/>
      <c r="O618" s="350"/>
      <c r="P618" s="350"/>
      <c r="Q618" s="350"/>
      <c r="S618" s="350"/>
      <c r="T618" s="350"/>
      <c r="V618" s="350"/>
      <c r="W618" s="350"/>
      <c r="AB618" s="370"/>
      <c r="AF618" s="350"/>
      <c r="AG618" s="350"/>
      <c r="AH618" s="354"/>
      <c r="AI618" s="354"/>
      <c r="AJ618" s="354"/>
      <c r="AK618" s="354"/>
      <c r="AL618" s="354"/>
      <c r="AM618" s="354"/>
      <c r="AN618" s="354"/>
      <c r="AO618" s="354"/>
      <c r="AP618" s="354"/>
      <c r="AQ618" s="354"/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4"/>
      <c r="BH618" s="354"/>
      <c r="BI618" s="354"/>
      <c r="BJ618" s="354"/>
      <c r="BK618" s="354"/>
      <c r="BL618" s="354"/>
      <c r="BM618" s="354"/>
      <c r="BN618" s="354"/>
      <c r="BO618" s="354"/>
      <c r="BP618" s="354"/>
      <c r="BQ618" s="354"/>
      <c r="BR618" s="354"/>
      <c r="BS618" s="354"/>
      <c r="BT618" s="354"/>
      <c r="BU618" s="354"/>
      <c r="BV618" s="354"/>
      <c r="BW618" s="354"/>
      <c r="BX618" s="354"/>
      <c r="BY618" s="354"/>
      <c r="BZ618" s="354"/>
      <c r="CA618" s="354"/>
      <c r="CB618" s="354"/>
      <c r="CC618" s="354"/>
      <c r="CD618" s="354"/>
      <c r="CE618" s="354"/>
      <c r="CF618" s="354"/>
      <c r="CG618" s="354"/>
      <c r="CH618" s="354"/>
      <c r="CI618" s="354"/>
      <c r="CJ618" s="354"/>
      <c r="CK618" s="354"/>
      <c r="CL618" s="354"/>
      <c r="CM618" s="354"/>
      <c r="CN618" s="354"/>
      <c r="CO618" s="354"/>
      <c r="CP618" s="354"/>
      <c r="CQ618" s="354"/>
      <c r="CR618" s="354"/>
    </row>
    <row r="619" spans="1:96" s="348" customFormat="1" ht="15" customHeight="1" x14ac:dyDescent="0.25">
      <c r="A619" s="343"/>
      <c r="B619" s="343"/>
      <c r="C619" s="343"/>
      <c r="D619" s="343"/>
      <c r="E619" s="354"/>
      <c r="F619" s="371"/>
      <c r="G619" s="346"/>
      <c r="H619" s="359"/>
      <c r="I619" s="360"/>
      <c r="J619" s="361"/>
      <c r="K619" s="347"/>
      <c r="L619" s="362"/>
      <c r="M619" s="363"/>
      <c r="O619" s="350"/>
      <c r="P619" s="350"/>
      <c r="Q619" s="350"/>
      <c r="S619" s="350"/>
      <c r="T619" s="350"/>
      <c r="V619" s="350"/>
      <c r="W619" s="350"/>
      <c r="AB619" s="370"/>
      <c r="AF619" s="350"/>
      <c r="AG619" s="350"/>
      <c r="AH619" s="354"/>
      <c r="AI619" s="354"/>
      <c r="AJ619" s="354"/>
      <c r="AK619" s="354"/>
      <c r="AL619" s="354"/>
      <c r="AM619" s="354"/>
      <c r="AN619" s="354"/>
      <c r="AO619" s="354"/>
      <c r="AP619" s="354"/>
      <c r="AQ619" s="354"/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4"/>
      <c r="BH619" s="354"/>
      <c r="BI619" s="354"/>
      <c r="BJ619" s="354"/>
      <c r="BK619" s="354"/>
      <c r="BL619" s="354"/>
      <c r="BM619" s="354"/>
      <c r="BN619" s="354"/>
      <c r="BO619" s="354"/>
      <c r="BP619" s="354"/>
      <c r="BQ619" s="354"/>
      <c r="BR619" s="354"/>
      <c r="BS619" s="354"/>
      <c r="BT619" s="354"/>
      <c r="BU619" s="354"/>
      <c r="BV619" s="354"/>
      <c r="BW619" s="354"/>
      <c r="BX619" s="354"/>
      <c r="BY619" s="354"/>
      <c r="BZ619" s="354"/>
      <c r="CA619" s="354"/>
      <c r="CB619" s="354"/>
      <c r="CC619" s="354"/>
      <c r="CD619" s="354"/>
      <c r="CE619" s="354"/>
      <c r="CF619" s="354"/>
      <c r="CG619" s="354"/>
      <c r="CH619" s="354"/>
      <c r="CI619" s="354"/>
      <c r="CJ619" s="354"/>
      <c r="CK619" s="354"/>
      <c r="CL619" s="354"/>
      <c r="CM619" s="354"/>
      <c r="CN619" s="354"/>
      <c r="CO619" s="354"/>
      <c r="CP619" s="354"/>
      <c r="CQ619" s="354"/>
      <c r="CR619" s="354"/>
    </row>
    <row r="620" spans="1:96" s="348" customFormat="1" ht="15" customHeight="1" x14ac:dyDescent="0.25">
      <c r="A620" s="343"/>
      <c r="B620" s="343"/>
      <c r="C620" s="343"/>
      <c r="D620" s="343"/>
      <c r="E620" s="354"/>
      <c r="F620" s="371"/>
      <c r="G620" s="346"/>
      <c r="H620" s="359"/>
      <c r="I620" s="360"/>
      <c r="J620" s="361"/>
      <c r="K620" s="347"/>
      <c r="L620" s="362"/>
      <c r="M620" s="363"/>
      <c r="O620" s="350"/>
      <c r="P620" s="350"/>
      <c r="Q620" s="350"/>
      <c r="S620" s="350"/>
      <c r="T620" s="350"/>
      <c r="V620" s="350"/>
      <c r="W620" s="350"/>
      <c r="AB620" s="370"/>
      <c r="AF620" s="350"/>
      <c r="AG620" s="350"/>
      <c r="AH620" s="354"/>
      <c r="AI620" s="354"/>
      <c r="AJ620" s="354"/>
      <c r="AK620" s="354"/>
      <c r="AL620" s="354"/>
      <c r="AM620" s="354"/>
      <c r="AN620" s="354"/>
      <c r="AO620" s="354"/>
      <c r="AP620" s="354"/>
      <c r="AQ620" s="354"/>
      <c r="AR620" s="354"/>
      <c r="AS620" s="354"/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4"/>
      <c r="BH620" s="354"/>
      <c r="BI620" s="354"/>
      <c r="BJ620" s="354"/>
      <c r="BK620" s="354"/>
      <c r="BL620" s="354"/>
      <c r="BM620" s="354"/>
      <c r="BN620" s="354"/>
      <c r="BO620" s="354"/>
      <c r="BP620" s="354"/>
      <c r="BQ620" s="354"/>
      <c r="BR620" s="354"/>
      <c r="BS620" s="354"/>
      <c r="BT620" s="354"/>
      <c r="BU620" s="354"/>
      <c r="BV620" s="354"/>
      <c r="BW620" s="354"/>
      <c r="BX620" s="354"/>
      <c r="BY620" s="354"/>
      <c r="BZ620" s="354"/>
      <c r="CA620" s="354"/>
      <c r="CB620" s="354"/>
      <c r="CC620" s="354"/>
      <c r="CD620" s="354"/>
      <c r="CE620" s="354"/>
      <c r="CF620" s="354"/>
      <c r="CG620" s="354"/>
      <c r="CH620" s="354"/>
      <c r="CI620" s="354"/>
      <c r="CJ620" s="354"/>
      <c r="CK620" s="354"/>
      <c r="CL620" s="354"/>
      <c r="CM620" s="354"/>
      <c r="CN620" s="354"/>
      <c r="CO620" s="354"/>
      <c r="CP620" s="354"/>
      <c r="CQ620" s="354"/>
      <c r="CR620" s="354"/>
    </row>
    <row r="621" spans="1:96" s="348" customFormat="1" ht="15" customHeight="1" x14ac:dyDescent="0.25">
      <c r="A621" s="343"/>
      <c r="B621" s="343"/>
      <c r="C621" s="343"/>
      <c r="D621" s="343"/>
      <c r="E621" s="354"/>
      <c r="F621" s="371"/>
      <c r="G621" s="346"/>
      <c r="H621" s="359"/>
      <c r="I621" s="360"/>
      <c r="J621" s="361"/>
      <c r="K621" s="347"/>
      <c r="L621" s="362"/>
      <c r="M621" s="363"/>
      <c r="O621" s="350"/>
      <c r="P621" s="350"/>
      <c r="Q621" s="350"/>
      <c r="S621" s="350"/>
      <c r="T621" s="350"/>
      <c r="V621" s="350"/>
      <c r="W621" s="350"/>
      <c r="AB621" s="370"/>
      <c r="AF621" s="350"/>
      <c r="AG621" s="350"/>
      <c r="AH621" s="354"/>
      <c r="AI621" s="354"/>
      <c r="AJ621" s="354"/>
      <c r="AK621" s="354"/>
      <c r="AL621" s="354"/>
      <c r="AM621" s="354"/>
      <c r="AN621" s="354"/>
      <c r="AO621" s="354"/>
      <c r="AP621" s="354"/>
      <c r="AQ621" s="354"/>
      <c r="AR621" s="354"/>
      <c r="AS621" s="354"/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4"/>
      <c r="BH621" s="354"/>
      <c r="BI621" s="354"/>
      <c r="BJ621" s="354"/>
      <c r="BK621" s="354"/>
      <c r="BL621" s="354"/>
      <c r="BM621" s="354"/>
      <c r="BN621" s="354"/>
      <c r="BO621" s="354"/>
      <c r="BP621" s="354"/>
      <c r="BQ621" s="354"/>
      <c r="BR621" s="354"/>
      <c r="BS621" s="354"/>
      <c r="BT621" s="354"/>
      <c r="BU621" s="354"/>
      <c r="BV621" s="354"/>
      <c r="BW621" s="354"/>
      <c r="BX621" s="354"/>
      <c r="BY621" s="354"/>
      <c r="BZ621" s="354"/>
      <c r="CA621" s="354"/>
      <c r="CB621" s="354"/>
      <c r="CC621" s="354"/>
      <c r="CD621" s="354"/>
      <c r="CE621" s="354"/>
      <c r="CF621" s="354"/>
      <c r="CG621" s="354"/>
      <c r="CH621" s="354"/>
      <c r="CI621" s="354"/>
      <c r="CJ621" s="354"/>
      <c r="CK621" s="354"/>
      <c r="CL621" s="354"/>
      <c r="CM621" s="354"/>
      <c r="CN621" s="354"/>
      <c r="CO621" s="354"/>
      <c r="CP621" s="354"/>
      <c r="CQ621" s="354"/>
      <c r="CR621" s="354"/>
    </row>
    <row r="622" spans="1:96" s="348" customFormat="1" ht="15" customHeight="1" x14ac:dyDescent="0.25">
      <c r="A622" s="343"/>
      <c r="B622" s="343"/>
      <c r="C622" s="343"/>
      <c r="D622" s="343"/>
      <c r="E622" s="354"/>
      <c r="F622" s="371"/>
      <c r="G622" s="346"/>
      <c r="H622" s="359"/>
      <c r="I622" s="360"/>
      <c r="J622" s="361"/>
      <c r="K622" s="347"/>
      <c r="L622" s="362"/>
      <c r="M622" s="363"/>
      <c r="O622" s="350"/>
      <c r="P622" s="350"/>
      <c r="Q622" s="350"/>
      <c r="S622" s="350"/>
      <c r="T622" s="350"/>
      <c r="V622" s="350"/>
      <c r="W622" s="350"/>
      <c r="AB622" s="370"/>
      <c r="AF622" s="350"/>
      <c r="AG622" s="350"/>
      <c r="AH622" s="354"/>
      <c r="AI622" s="354"/>
      <c r="AJ622" s="354"/>
      <c r="AK622" s="354"/>
      <c r="AL622" s="354"/>
      <c r="AM622" s="354"/>
      <c r="AN622" s="354"/>
      <c r="AO622" s="354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4"/>
      <c r="BH622" s="354"/>
      <c r="BI622" s="354"/>
      <c r="BJ622" s="354"/>
      <c r="BK622" s="354"/>
      <c r="BL622" s="354"/>
      <c r="BM622" s="354"/>
      <c r="BN622" s="354"/>
      <c r="BO622" s="354"/>
      <c r="BP622" s="354"/>
      <c r="BQ622" s="354"/>
      <c r="BR622" s="354"/>
      <c r="BS622" s="354"/>
      <c r="BT622" s="354"/>
      <c r="BU622" s="354"/>
      <c r="BV622" s="354"/>
      <c r="BW622" s="354"/>
      <c r="BX622" s="354"/>
      <c r="BY622" s="354"/>
      <c r="BZ622" s="354"/>
      <c r="CA622" s="354"/>
      <c r="CB622" s="354"/>
      <c r="CC622" s="354"/>
      <c r="CD622" s="354"/>
      <c r="CE622" s="354"/>
      <c r="CF622" s="354"/>
      <c r="CG622" s="354"/>
      <c r="CH622" s="354"/>
      <c r="CI622" s="354"/>
      <c r="CJ622" s="354"/>
      <c r="CK622" s="354"/>
      <c r="CL622" s="354"/>
      <c r="CM622" s="354"/>
      <c r="CN622" s="354"/>
      <c r="CO622" s="354"/>
      <c r="CP622" s="354"/>
      <c r="CQ622" s="354"/>
      <c r="CR622" s="354"/>
    </row>
    <row r="623" spans="1:96" s="348" customFormat="1" ht="15" customHeight="1" x14ac:dyDescent="0.25">
      <c r="A623" s="343"/>
      <c r="B623" s="343"/>
      <c r="C623" s="343"/>
      <c r="D623" s="343"/>
      <c r="E623" s="354"/>
      <c r="F623" s="371"/>
      <c r="G623" s="346"/>
      <c r="H623" s="359"/>
      <c r="I623" s="360"/>
      <c r="J623" s="361"/>
      <c r="K623" s="347"/>
      <c r="L623" s="362"/>
      <c r="M623" s="363"/>
      <c r="O623" s="350"/>
      <c r="P623" s="350"/>
      <c r="Q623" s="350"/>
      <c r="S623" s="350"/>
      <c r="T623" s="350"/>
      <c r="V623" s="350"/>
      <c r="W623" s="350"/>
      <c r="AB623" s="370"/>
      <c r="AF623" s="350"/>
      <c r="AG623" s="350"/>
      <c r="AH623" s="354"/>
      <c r="AI623" s="354"/>
      <c r="AJ623" s="354"/>
      <c r="AK623" s="354"/>
      <c r="AL623" s="354"/>
      <c r="AM623" s="354"/>
      <c r="AN623" s="354"/>
      <c r="AO623" s="354"/>
      <c r="AP623" s="354"/>
      <c r="AQ623" s="354"/>
      <c r="AR623" s="354"/>
      <c r="AS623" s="354"/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4"/>
      <c r="BH623" s="354"/>
      <c r="BI623" s="354"/>
      <c r="BJ623" s="354"/>
      <c r="BK623" s="354"/>
      <c r="BL623" s="354"/>
      <c r="BM623" s="354"/>
      <c r="BN623" s="354"/>
      <c r="BO623" s="354"/>
      <c r="BP623" s="354"/>
      <c r="BQ623" s="354"/>
      <c r="BR623" s="354"/>
      <c r="BS623" s="354"/>
      <c r="BT623" s="354"/>
      <c r="BU623" s="354"/>
      <c r="BV623" s="354"/>
      <c r="BW623" s="354"/>
      <c r="BX623" s="354"/>
      <c r="BY623" s="354"/>
      <c r="BZ623" s="354"/>
      <c r="CA623" s="354"/>
      <c r="CB623" s="354"/>
      <c r="CC623" s="354"/>
      <c r="CD623" s="354"/>
      <c r="CE623" s="354"/>
      <c r="CF623" s="354"/>
      <c r="CG623" s="354"/>
      <c r="CH623" s="354"/>
      <c r="CI623" s="354"/>
      <c r="CJ623" s="354"/>
      <c r="CK623" s="354"/>
      <c r="CL623" s="354"/>
      <c r="CM623" s="354"/>
      <c r="CN623" s="354"/>
      <c r="CO623" s="354"/>
      <c r="CP623" s="354"/>
      <c r="CQ623" s="354"/>
      <c r="CR623" s="354"/>
    </row>
    <row r="624" spans="1:96" s="348" customFormat="1" ht="15" customHeight="1" x14ac:dyDescent="0.25">
      <c r="A624" s="343"/>
      <c r="B624" s="343"/>
      <c r="C624" s="343"/>
      <c r="D624" s="343"/>
      <c r="E624" s="354"/>
      <c r="F624" s="371"/>
      <c r="G624" s="346"/>
      <c r="H624" s="359"/>
      <c r="I624" s="360"/>
      <c r="J624" s="361"/>
      <c r="K624" s="347"/>
      <c r="L624" s="362"/>
      <c r="M624" s="363"/>
      <c r="O624" s="350"/>
      <c r="P624" s="350"/>
      <c r="Q624" s="350"/>
      <c r="S624" s="350"/>
      <c r="T624" s="350"/>
      <c r="V624" s="350"/>
      <c r="W624" s="350"/>
      <c r="AB624" s="370"/>
      <c r="AF624" s="350"/>
      <c r="AG624" s="350"/>
      <c r="AH624" s="354"/>
      <c r="AI624" s="354"/>
      <c r="AJ624" s="354"/>
      <c r="AK624" s="354"/>
      <c r="AL624" s="354"/>
      <c r="AM624" s="354"/>
      <c r="AN624" s="354"/>
      <c r="AO624" s="354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4"/>
      <c r="BH624" s="354"/>
      <c r="BI624" s="354"/>
      <c r="BJ624" s="354"/>
      <c r="BK624" s="354"/>
      <c r="BL624" s="354"/>
      <c r="BM624" s="354"/>
      <c r="BN624" s="354"/>
      <c r="BO624" s="354"/>
      <c r="BP624" s="354"/>
      <c r="BQ624" s="354"/>
      <c r="BR624" s="354"/>
      <c r="BS624" s="354"/>
      <c r="BT624" s="354"/>
      <c r="BU624" s="354"/>
      <c r="BV624" s="354"/>
      <c r="BW624" s="354"/>
      <c r="BX624" s="354"/>
      <c r="BY624" s="354"/>
      <c r="BZ624" s="354"/>
      <c r="CA624" s="354"/>
      <c r="CB624" s="354"/>
      <c r="CC624" s="354"/>
      <c r="CD624" s="354"/>
      <c r="CE624" s="354"/>
      <c r="CF624" s="354"/>
      <c r="CG624" s="354"/>
      <c r="CH624" s="354"/>
      <c r="CI624" s="354"/>
      <c r="CJ624" s="354"/>
      <c r="CK624" s="354"/>
      <c r="CL624" s="354"/>
      <c r="CM624" s="354"/>
      <c r="CN624" s="354"/>
      <c r="CO624" s="354"/>
      <c r="CP624" s="354"/>
      <c r="CQ624" s="354"/>
      <c r="CR624" s="354"/>
    </row>
    <row r="625" spans="1:96" s="348" customFormat="1" ht="15" customHeight="1" x14ac:dyDescent="0.25">
      <c r="A625" s="343"/>
      <c r="B625" s="343"/>
      <c r="C625" s="343"/>
      <c r="D625" s="343"/>
      <c r="E625" s="354"/>
      <c r="F625" s="371"/>
      <c r="G625" s="346"/>
      <c r="H625" s="359"/>
      <c r="I625" s="360"/>
      <c r="J625" s="361"/>
      <c r="K625" s="347"/>
      <c r="L625" s="362"/>
      <c r="M625" s="363"/>
      <c r="O625" s="350"/>
      <c r="P625" s="350"/>
      <c r="Q625" s="350"/>
      <c r="S625" s="350"/>
      <c r="T625" s="350"/>
      <c r="V625" s="350"/>
      <c r="W625" s="350"/>
      <c r="AB625" s="370"/>
      <c r="AF625" s="350"/>
      <c r="AG625" s="350"/>
      <c r="AH625" s="354"/>
      <c r="AI625" s="354"/>
      <c r="AJ625" s="354"/>
      <c r="AK625" s="354"/>
      <c r="AL625" s="354"/>
      <c r="AM625" s="354"/>
      <c r="AN625" s="354"/>
      <c r="AO625" s="354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4"/>
      <c r="BH625" s="354"/>
      <c r="BI625" s="354"/>
      <c r="BJ625" s="354"/>
      <c r="BK625" s="354"/>
      <c r="BL625" s="354"/>
      <c r="BM625" s="354"/>
      <c r="BN625" s="354"/>
      <c r="BO625" s="354"/>
      <c r="BP625" s="354"/>
      <c r="BQ625" s="354"/>
      <c r="BR625" s="354"/>
      <c r="BS625" s="354"/>
      <c r="BT625" s="354"/>
      <c r="BU625" s="354"/>
      <c r="BV625" s="354"/>
      <c r="BW625" s="354"/>
      <c r="BX625" s="354"/>
      <c r="BY625" s="354"/>
      <c r="BZ625" s="354"/>
      <c r="CA625" s="354"/>
      <c r="CB625" s="354"/>
      <c r="CC625" s="354"/>
      <c r="CD625" s="354"/>
      <c r="CE625" s="354"/>
      <c r="CF625" s="354"/>
      <c r="CG625" s="354"/>
      <c r="CH625" s="354"/>
      <c r="CI625" s="354"/>
      <c r="CJ625" s="354"/>
      <c r="CK625" s="354"/>
      <c r="CL625" s="354"/>
      <c r="CM625" s="354"/>
      <c r="CN625" s="354"/>
      <c r="CO625" s="354"/>
      <c r="CP625" s="354"/>
      <c r="CQ625" s="354"/>
      <c r="CR625" s="354"/>
    </row>
    <row r="626" spans="1:96" s="348" customFormat="1" ht="15" customHeight="1" x14ac:dyDescent="0.25">
      <c r="A626" s="343"/>
      <c r="B626" s="343"/>
      <c r="C626" s="343"/>
      <c r="D626" s="343"/>
      <c r="E626" s="354"/>
      <c r="F626" s="371"/>
      <c r="G626" s="346"/>
      <c r="H626" s="359"/>
      <c r="I626" s="360"/>
      <c r="J626" s="361"/>
      <c r="K626" s="347"/>
      <c r="L626" s="362"/>
      <c r="M626" s="363"/>
      <c r="O626" s="350"/>
      <c r="P626" s="350"/>
      <c r="Q626" s="350"/>
      <c r="S626" s="350"/>
      <c r="T626" s="350"/>
      <c r="V626" s="350"/>
      <c r="W626" s="350"/>
      <c r="AB626" s="370"/>
      <c r="AF626" s="350"/>
      <c r="AG626" s="350"/>
      <c r="AH626" s="354"/>
      <c r="AI626" s="354"/>
      <c r="AJ626" s="354"/>
      <c r="AK626" s="354"/>
      <c r="AL626" s="354"/>
      <c r="AM626" s="354"/>
      <c r="AN626" s="354"/>
      <c r="AO626" s="354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4"/>
      <c r="BH626" s="354"/>
      <c r="BI626" s="354"/>
      <c r="BJ626" s="354"/>
      <c r="BK626" s="354"/>
      <c r="BL626" s="354"/>
      <c r="BM626" s="354"/>
      <c r="BN626" s="354"/>
      <c r="BO626" s="354"/>
      <c r="BP626" s="354"/>
      <c r="BQ626" s="354"/>
      <c r="BR626" s="354"/>
      <c r="BS626" s="354"/>
      <c r="BT626" s="354"/>
      <c r="BU626" s="354"/>
      <c r="BV626" s="354"/>
      <c r="BW626" s="354"/>
      <c r="BX626" s="354"/>
      <c r="BY626" s="354"/>
      <c r="BZ626" s="354"/>
      <c r="CA626" s="354"/>
      <c r="CB626" s="354"/>
      <c r="CC626" s="354"/>
      <c r="CD626" s="354"/>
      <c r="CE626" s="354"/>
      <c r="CF626" s="354"/>
      <c r="CG626" s="354"/>
      <c r="CH626" s="354"/>
      <c r="CI626" s="354"/>
      <c r="CJ626" s="354"/>
      <c r="CK626" s="354"/>
      <c r="CL626" s="354"/>
      <c r="CM626" s="354"/>
      <c r="CN626" s="354"/>
      <c r="CO626" s="354"/>
      <c r="CP626" s="354"/>
      <c r="CQ626" s="354"/>
      <c r="CR626" s="354"/>
    </row>
    <row r="627" spans="1:96" s="348" customFormat="1" ht="15" customHeight="1" x14ac:dyDescent="0.25">
      <c r="A627" s="343"/>
      <c r="B627" s="343"/>
      <c r="C627" s="343"/>
      <c r="D627" s="343"/>
      <c r="E627" s="354"/>
      <c r="F627" s="371"/>
      <c r="G627" s="346"/>
      <c r="H627" s="359"/>
      <c r="I627" s="360"/>
      <c r="J627" s="361"/>
      <c r="K627" s="347"/>
      <c r="L627" s="362"/>
      <c r="M627" s="363"/>
      <c r="O627" s="350"/>
      <c r="P627" s="350"/>
      <c r="Q627" s="350"/>
      <c r="S627" s="350"/>
      <c r="T627" s="350"/>
      <c r="V627" s="350"/>
      <c r="W627" s="350"/>
      <c r="AB627" s="370"/>
      <c r="AF627" s="350"/>
      <c r="AG627" s="350"/>
      <c r="AH627" s="354"/>
      <c r="AI627" s="354"/>
      <c r="AJ627" s="354"/>
      <c r="AK627" s="354"/>
      <c r="AL627" s="354"/>
      <c r="AM627" s="354"/>
      <c r="AN627" s="354"/>
      <c r="AO627" s="354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4"/>
      <c r="BH627" s="354"/>
      <c r="BI627" s="354"/>
      <c r="BJ627" s="354"/>
      <c r="BK627" s="354"/>
      <c r="BL627" s="354"/>
      <c r="BM627" s="354"/>
      <c r="BN627" s="354"/>
      <c r="BO627" s="354"/>
      <c r="BP627" s="354"/>
      <c r="BQ627" s="354"/>
      <c r="BR627" s="354"/>
      <c r="BS627" s="354"/>
      <c r="BT627" s="354"/>
      <c r="BU627" s="354"/>
      <c r="BV627" s="354"/>
      <c r="BW627" s="354"/>
      <c r="BX627" s="354"/>
      <c r="BY627" s="354"/>
      <c r="BZ627" s="354"/>
      <c r="CA627" s="354"/>
      <c r="CB627" s="354"/>
      <c r="CC627" s="354"/>
      <c r="CD627" s="354"/>
      <c r="CE627" s="354"/>
      <c r="CF627" s="354"/>
      <c r="CG627" s="354"/>
      <c r="CH627" s="354"/>
      <c r="CI627" s="354"/>
      <c r="CJ627" s="354"/>
      <c r="CK627" s="354"/>
      <c r="CL627" s="354"/>
      <c r="CM627" s="354"/>
      <c r="CN627" s="354"/>
      <c r="CO627" s="354"/>
      <c r="CP627" s="354"/>
      <c r="CQ627" s="354"/>
      <c r="CR627" s="354"/>
    </row>
    <row r="628" spans="1:96" s="348" customFormat="1" ht="15" customHeight="1" x14ac:dyDescent="0.25">
      <c r="A628" s="343"/>
      <c r="B628" s="343"/>
      <c r="C628" s="343"/>
      <c r="D628" s="343"/>
      <c r="E628" s="354"/>
      <c r="F628" s="371"/>
      <c r="G628" s="346"/>
      <c r="H628" s="359"/>
      <c r="I628" s="360"/>
      <c r="J628" s="361"/>
      <c r="K628" s="347"/>
      <c r="L628" s="362"/>
      <c r="M628" s="363"/>
      <c r="O628" s="350"/>
      <c r="P628" s="350"/>
      <c r="Q628" s="350"/>
      <c r="S628" s="350"/>
      <c r="T628" s="350"/>
      <c r="V628" s="350"/>
      <c r="W628" s="350"/>
      <c r="AB628" s="370"/>
      <c r="AF628" s="350"/>
      <c r="AG628" s="350"/>
      <c r="AH628" s="354"/>
      <c r="AI628" s="354"/>
      <c r="AJ628" s="354"/>
      <c r="AK628" s="354"/>
      <c r="AL628" s="354"/>
      <c r="AM628" s="354"/>
      <c r="AN628" s="354"/>
      <c r="AO628" s="354"/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4"/>
      <c r="BH628" s="354"/>
      <c r="BI628" s="354"/>
      <c r="BJ628" s="354"/>
      <c r="BK628" s="354"/>
      <c r="BL628" s="354"/>
      <c r="BM628" s="354"/>
      <c r="BN628" s="354"/>
      <c r="BO628" s="354"/>
      <c r="BP628" s="354"/>
      <c r="BQ628" s="354"/>
      <c r="BR628" s="354"/>
      <c r="BS628" s="354"/>
      <c r="BT628" s="354"/>
      <c r="BU628" s="354"/>
      <c r="BV628" s="354"/>
      <c r="BW628" s="354"/>
      <c r="BX628" s="354"/>
      <c r="BY628" s="354"/>
      <c r="BZ628" s="354"/>
      <c r="CA628" s="354"/>
      <c r="CB628" s="354"/>
      <c r="CC628" s="354"/>
      <c r="CD628" s="354"/>
      <c r="CE628" s="354"/>
      <c r="CF628" s="354"/>
      <c r="CG628" s="354"/>
      <c r="CH628" s="354"/>
      <c r="CI628" s="354"/>
      <c r="CJ628" s="354"/>
      <c r="CK628" s="354"/>
      <c r="CL628" s="354"/>
      <c r="CM628" s="354"/>
      <c r="CN628" s="354"/>
      <c r="CO628" s="354"/>
      <c r="CP628" s="354"/>
      <c r="CQ628" s="354"/>
      <c r="CR628" s="354"/>
    </row>
    <row r="629" spans="1:96" s="348" customFormat="1" ht="15" customHeight="1" x14ac:dyDescent="0.25">
      <c r="A629" s="343"/>
      <c r="B629" s="343"/>
      <c r="C629" s="343"/>
      <c r="D629" s="343"/>
      <c r="E629" s="354"/>
      <c r="F629" s="371"/>
      <c r="G629" s="346"/>
      <c r="H629" s="359"/>
      <c r="I629" s="360"/>
      <c r="J629" s="361"/>
      <c r="K629" s="347"/>
      <c r="L629" s="362"/>
      <c r="M629" s="363"/>
      <c r="O629" s="350"/>
      <c r="P629" s="350"/>
      <c r="Q629" s="350"/>
      <c r="S629" s="350"/>
      <c r="T629" s="350"/>
      <c r="V629" s="350"/>
      <c r="W629" s="350"/>
      <c r="AB629" s="370"/>
      <c r="AF629" s="350"/>
      <c r="AG629" s="350"/>
      <c r="AH629" s="354"/>
      <c r="AI629" s="354"/>
      <c r="AJ629" s="354"/>
      <c r="AK629" s="354"/>
      <c r="AL629" s="354"/>
      <c r="AM629" s="354"/>
      <c r="AN629" s="354"/>
      <c r="AO629" s="354"/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/>
      <c r="BD629" s="354"/>
      <c r="BE629" s="354"/>
      <c r="BF629" s="354"/>
      <c r="BG629" s="354"/>
      <c r="BH629" s="354"/>
      <c r="BI629" s="354"/>
      <c r="BJ629" s="354"/>
      <c r="BK629" s="354"/>
      <c r="BL629" s="354"/>
      <c r="BM629" s="354"/>
      <c r="BN629" s="354"/>
      <c r="BO629" s="354"/>
      <c r="BP629" s="354"/>
      <c r="BQ629" s="354"/>
      <c r="BR629" s="354"/>
      <c r="BS629" s="354"/>
      <c r="BT629" s="354"/>
      <c r="BU629" s="354"/>
      <c r="BV629" s="354"/>
      <c r="BW629" s="354"/>
      <c r="BX629" s="354"/>
      <c r="BY629" s="354"/>
      <c r="BZ629" s="354"/>
      <c r="CA629" s="354"/>
      <c r="CB629" s="354"/>
      <c r="CC629" s="354"/>
      <c r="CD629" s="354"/>
      <c r="CE629" s="354"/>
      <c r="CF629" s="354"/>
      <c r="CG629" s="354"/>
      <c r="CH629" s="354"/>
      <c r="CI629" s="354"/>
      <c r="CJ629" s="354"/>
      <c r="CK629" s="354"/>
      <c r="CL629" s="354"/>
      <c r="CM629" s="354"/>
      <c r="CN629" s="354"/>
      <c r="CO629" s="354"/>
      <c r="CP629" s="354"/>
      <c r="CQ629" s="354"/>
      <c r="CR629" s="354"/>
    </row>
    <row r="630" spans="1:96" s="348" customFormat="1" ht="15" customHeight="1" x14ac:dyDescent="0.25">
      <c r="A630" s="343"/>
      <c r="B630" s="343"/>
      <c r="C630" s="343"/>
      <c r="D630" s="343"/>
      <c r="E630" s="354"/>
      <c r="F630" s="371"/>
      <c r="G630" s="346"/>
      <c r="H630" s="359"/>
      <c r="I630" s="360"/>
      <c r="J630" s="361"/>
      <c r="K630" s="347"/>
      <c r="L630" s="362"/>
      <c r="M630" s="363"/>
      <c r="O630" s="350"/>
      <c r="P630" s="350"/>
      <c r="Q630" s="350"/>
      <c r="S630" s="350"/>
      <c r="T630" s="350"/>
      <c r="V630" s="350"/>
      <c r="W630" s="350"/>
      <c r="AB630" s="370"/>
      <c r="AF630" s="350"/>
      <c r="AG630" s="350"/>
      <c r="AH630" s="354"/>
      <c r="AI630" s="354"/>
      <c r="AJ630" s="354"/>
      <c r="AK630" s="354"/>
      <c r="AL630" s="354"/>
      <c r="AM630" s="354"/>
      <c r="AN630" s="354"/>
      <c r="AO630" s="354"/>
      <c r="AP630" s="354"/>
      <c r="AQ630" s="354"/>
      <c r="AR630" s="354"/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4"/>
      <c r="BH630" s="354"/>
      <c r="BI630" s="354"/>
      <c r="BJ630" s="354"/>
      <c r="BK630" s="354"/>
      <c r="BL630" s="354"/>
      <c r="BM630" s="354"/>
      <c r="BN630" s="354"/>
      <c r="BO630" s="354"/>
      <c r="BP630" s="354"/>
      <c r="BQ630" s="354"/>
      <c r="BR630" s="354"/>
      <c r="BS630" s="354"/>
      <c r="BT630" s="354"/>
      <c r="BU630" s="354"/>
      <c r="BV630" s="354"/>
      <c r="BW630" s="354"/>
      <c r="BX630" s="354"/>
      <c r="BY630" s="354"/>
      <c r="BZ630" s="354"/>
      <c r="CA630" s="354"/>
      <c r="CB630" s="354"/>
      <c r="CC630" s="354"/>
      <c r="CD630" s="354"/>
      <c r="CE630" s="354"/>
      <c r="CF630" s="354"/>
      <c r="CG630" s="354"/>
      <c r="CH630" s="354"/>
      <c r="CI630" s="354"/>
      <c r="CJ630" s="354"/>
      <c r="CK630" s="354"/>
      <c r="CL630" s="354"/>
      <c r="CM630" s="354"/>
      <c r="CN630" s="354"/>
      <c r="CO630" s="354"/>
      <c r="CP630" s="354"/>
      <c r="CQ630" s="354"/>
      <c r="CR630" s="354"/>
    </row>
    <row r="631" spans="1:96" s="348" customFormat="1" ht="15" customHeight="1" x14ac:dyDescent="0.25">
      <c r="A631" s="343"/>
      <c r="B631" s="343"/>
      <c r="C631" s="343"/>
      <c r="D631" s="343"/>
      <c r="E631" s="354"/>
      <c r="F631" s="371"/>
      <c r="G631" s="346"/>
      <c r="H631" s="359"/>
      <c r="I631" s="360"/>
      <c r="J631" s="361"/>
      <c r="K631" s="347"/>
      <c r="L631" s="362"/>
      <c r="M631" s="363"/>
      <c r="O631" s="350"/>
      <c r="P631" s="350"/>
      <c r="Q631" s="350"/>
      <c r="S631" s="350"/>
      <c r="T631" s="350"/>
      <c r="V631" s="350"/>
      <c r="W631" s="350"/>
      <c r="AB631" s="370"/>
      <c r="AF631" s="350"/>
      <c r="AG631" s="350"/>
      <c r="AH631" s="354"/>
      <c r="AI631" s="354"/>
      <c r="AJ631" s="354"/>
      <c r="AK631" s="354"/>
      <c r="AL631" s="354"/>
      <c r="AM631" s="354"/>
      <c r="AN631" s="354"/>
      <c r="AO631" s="354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4"/>
      <c r="BH631" s="354"/>
      <c r="BI631" s="354"/>
      <c r="BJ631" s="354"/>
      <c r="BK631" s="354"/>
      <c r="BL631" s="354"/>
      <c r="BM631" s="354"/>
      <c r="BN631" s="354"/>
      <c r="BO631" s="354"/>
      <c r="BP631" s="354"/>
      <c r="BQ631" s="354"/>
      <c r="BR631" s="354"/>
      <c r="BS631" s="354"/>
      <c r="BT631" s="354"/>
      <c r="BU631" s="354"/>
      <c r="BV631" s="354"/>
      <c r="BW631" s="354"/>
      <c r="BX631" s="354"/>
      <c r="BY631" s="354"/>
      <c r="BZ631" s="354"/>
      <c r="CA631" s="354"/>
      <c r="CB631" s="354"/>
      <c r="CC631" s="354"/>
      <c r="CD631" s="354"/>
      <c r="CE631" s="354"/>
      <c r="CF631" s="354"/>
      <c r="CG631" s="354"/>
      <c r="CH631" s="354"/>
      <c r="CI631" s="354"/>
      <c r="CJ631" s="354"/>
      <c r="CK631" s="354"/>
      <c r="CL631" s="354"/>
      <c r="CM631" s="354"/>
      <c r="CN631" s="354"/>
      <c r="CO631" s="354"/>
      <c r="CP631" s="354"/>
      <c r="CQ631" s="354"/>
      <c r="CR631" s="354"/>
    </row>
    <row r="632" spans="1:96" s="348" customFormat="1" ht="15" customHeight="1" x14ac:dyDescent="0.25">
      <c r="A632" s="343"/>
      <c r="B632" s="343"/>
      <c r="C632" s="343"/>
      <c r="D632" s="343"/>
      <c r="E632" s="354"/>
      <c r="F632" s="371"/>
      <c r="G632" s="346"/>
      <c r="H632" s="359"/>
      <c r="I632" s="360"/>
      <c r="J632" s="361"/>
      <c r="K632" s="347"/>
      <c r="L632" s="362"/>
      <c r="M632" s="363"/>
      <c r="O632" s="350"/>
      <c r="P632" s="350"/>
      <c r="Q632" s="350"/>
      <c r="S632" s="350"/>
      <c r="T632" s="350"/>
      <c r="V632" s="350"/>
      <c r="W632" s="350"/>
      <c r="AB632" s="370"/>
      <c r="AF632" s="350"/>
      <c r="AG632" s="350"/>
      <c r="AH632" s="354"/>
      <c r="AI632" s="354"/>
      <c r="AJ632" s="354"/>
      <c r="AK632" s="354"/>
      <c r="AL632" s="354"/>
      <c r="AM632" s="354"/>
      <c r="AN632" s="354"/>
      <c r="AO632" s="354"/>
      <c r="AP632" s="354"/>
      <c r="AQ632" s="354"/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4"/>
      <c r="BH632" s="354"/>
      <c r="BI632" s="354"/>
      <c r="BJ632" s="354"/>
      <c r="BK632" s="354"/>
      <c r="BL632" s="354"/>
      <c r="BM632" s="354"/>
      <c r="BN632" s="354"/>
      <c r="BO632" s="354"/>
      <c r="BP632" s="354"/>
      <c r="BQ632" s="354"/>
      <c r="BR632" s="354"/>
      <c r="BS632" s="354"/>
      <c r="BT632" s="354"/>
      <c r="BU632" s="354"/>
      <c r="BV632" s="354"/>
      <c r="BW632" s="354"/>
      <c r="BX632" s="354"/>
      <c r="BY632" s="354"/>
      <c r="BZ632" s="354"/>
      <c r="CA632" s="354"/>
      <c r="CB632" s="354"/>
      <c r="CC632" s="354"/>
      <c r="CD632" s="354"/>
      <c r="CE632" s="354"/>
      <c r="CF632" s="354"/>
      <c r="CG632" s="354"/>
      <c r="CH632" s="354"/>
      <c r="CI632" s="354"/>
      <c r="CJ632" s="354"/>
      <c r="CK632" s="354"/>
      <c r="CL632" s="354"/>
      <c r="CM632" s="354"/>
      <c r="CN632" s="354"/>
      <c r="CO632" s="354"/>
      <c r="CP632" s="354"/>
      <c r="CQ632" s="354"/>
      <c r="CR632" s="354"/>
    </row>
    <row r="633" spans="1:96" s="348" customFormat="1" ht="15" customHeight="1" x14ac:dyDescent="0.25">
      <c r="A633" s="343"/>
      <c r="B633" s="343"/>
      <c r="C633" s="343"/>
      <c r="D633" s="343"/>
      <c r="E633" s="354"/>
      <c r="F633" s="371"/>
      <c r="G633" s="346"/>
      <c r="H633" s="359"/>
      <c r="I633" s="360"/>
      <c r="J633" s="361"/>
      <c r="K633" s="347"/>
      <c r="L633" s="362"/>
      <c r="M633" s="363"/>
      <c r="O633" s="350"/>
      <c r="P633" s="350"/>
      <c r="Q633" s="350"/>
      <c r="S633" s="350"/>
      <c r="T633" s="350"/>
      <c r="V633" s="350"/>
      <c r="W633" s="350"/>
      <c r="AB633" s="370"/>
      <c r="AF633" s="350"/>
      <c r="AG633" s="350"/>
      <c r="AH633" s="354"/>
      <c r="AI633" s="354"/>
      <c r="AJ633" s="354"/>
      <c r="AK633" s="354"/>
      <c r="AL633" s="354"/>
      <c r="AM633" s="354"/>
      <c r="AN633" s="354"/>
      <c r="AO633" s="354"/>
      <c r="AP633" s="354"/>
      <c r="AQ633" s="354"/>
      <c r="AR633" s="354"/>
      <c r="AS633" s="354"/>
      <c r="AT633" s="354"/>
      <c r="AU633" s="354"/>
      <c r="AV633" s="354"/>
      <c r="AW633" s="354"/>
      <c r="AX633" s="354"/>
      <c r="AY633" s="354"/>
      <c r="AZ633" s="354"/>
      <c r="BA633" s="354"/>
      <c r="BB633" s="354"/>
      <c r="BC633" s="354"/>
      <c r="BD633" s="354"/>
      <c r="BE633" s="354"/>
      <c r="BF633" s="354"/>
      <c r="BG633" s="354"/>
      <c r="BH633" s="354"/>
      <c r="BI633" s="354"/>
      <c r="BJ633" s="354"/>
      <c r="BK633" s="354"/>
      <c r="BL633" s="354"/>
      <c r="BM633" s="354"/>
      <c r="BN633" s="354"/>
      <c r="BO633" s="354"/>
      <c r="BP633" s="354"/>
      <c r="BQ633" s="354"/>
      <c r="BR633" s="354"/>
      <c r="BS633" s="354"/>
      <c r="BT633" s="354"/>
      <c r="BU633" s="354"/>
      <c r="BV633" s="354"/>
      <c r="BW633" s="354"/>
      <c r="BX633" s="354"/>
      <c r="BY633" s="354"/>
      <c r="BZ633" s="354"/>
      <c r="CA633" s="354"/>
      <c r="CB633" s="354"/>
      <c r="CC633" s="354"/>
      <c r="CD633" s="354"/>
      <c r="CE633" s="354"/>
      <c r="CF633" s="354"/>
      <c r="CG633" s="354"/>
      <c r="CH633" s="354"/>
      <c r="CI633" s="354"/>
      <c r="CJ633" s="354"/>
      <c r="CK633" s="354"/>
      <c r="CL633" s="354"/>
      <c r="CM633" s="354"/>
      <c r="CN633" s="354"/>
      <c r="CO633" s="354"/>
      <c r="CP633" s="354"/>
      <c r="CQ633" s="354"/>
      <c r="CR633" s="354"/>
    </row>
    <row r="634" spans="1:96" s="348" customFormat="1" ht="15" customHeight="1" x14ac:dyDescent="0.25">
      <c r="A634" s="343"/>
      <c r="B634" s="343"/>
      <c r="C634" s="343"/>
      <c r="D634" s="343"/>
      <c r="E634" s="354"/>
      <c r="F634" s="371"/>
      <c r="G634" s="346"/>
      <c r="H634" s="359"/>
      <c r="I634" s="360"/>
      <c r="J634" s="361"/>
      <c r="K634" s="347"/>
      <c r="L634" s="362"/>
      <c r="M634" s="363"/>
      <c r="O634" s="350"/>
      <c r="P634" s="350"/>
      <c r="Q634" s="350"/>
      <c r="S634" s="350"/>
      <c r="T634" s="350"/>
      <c r="V634" s="350"/>
      <c r="W634" s="350"/>
      <c r="AB634" s="370"/>
      <c r="AF634" s="350"/>
      <c r="AG634" s="350"/>
      <c r="AH634" s="354"/>
      <c r="AI634" s="354"/>
      <c r="AJ634" s="354"/>
      <c r="AK634" s="354"/>
      <c r="AL634" s="354"/>
      <c r="AM634" s="354"/>
      <c r="AN634" s="354"/>
      <c r="AO634" s="354"/>
      <c r="AP634" s="354"/>
      <c r="AQ634" s="354"/>
      <c r="AR634" s="354"/>
      <c r="AS634" s="354"/>
      <c r="AT634" s="354"/>
      <c r="AU634" s="354"/>
      <c r="AV634" s="354"/>
      <c r="AW634" s="354"/>
      <c r="AX634" s="354"/>
      <c r="AY634" s="354"/>
      <c r="AZ634" s="354"/>
      <c r="BA634" s="354"/>
      <c r="BB634" s="354"/>
      <c r="BC634" s="354"/>
      <c r="BD634" s="354"/>
      <c r="BE634" s="354"/>
      <c r="BF634" s="354"/>
      <c r="BG634" s="354"/>
      <c r="BH634" s="354"/>
      <c r="BI634" s="354"/>
      <c r="BJ634" s="354"/>
      <c r="BK634" s="354"/>
      <c r="BL634" s="354"/>
      <c r="BM634" s="354"/>
      <c r="BN634" s="354"/>
      <c r="BO634" s="354"/>
      <c r="BP634" s="354"/>
      <c r="BQ634" s="354"/>
      <c r="BR634" s="354"/>
      <c r="BS634" s="354"/>
      <c r="BT634" s="354"/>
      <c r="BU634" s="354"/>
      <c r="BV634" s="354"/>
      <c r="BW634" s="354"/>
      <c r="BX634" s="354"/>
      <c r="BY634" s="354"/>
      <c r="BZ634" s="354"/>
      <c r="CA634" s="354"/>
      <c r="CB634" s="354"/>
      <c r="CC634" s="354"/>
      <c r="CD634" s="354"/>
      <c r="CE634" s="354"/>
      <c r="CF634" s="354"/>
      <c r="CG634" s="354"/>
      <c r="CH634" s="354"/>
      <c r="CI634" s="354"/>
      <c r="CJ634" s="354"/>
      <c r="CK634" s="354"/>
      <c r="CL634" s="354"/>
      <c r="CM634" s="354"/>
      <c r="CN634" s="354"/>
      <c r="CO634" s="354"/>
      <c r="CP634" s="354"/>
      <c r="CQ634" s="354"/>
      <c r="CR634" s="354"/>
    </row>
    <row r="635" spans="1:96" s="348" customFormat="1" ht="15" customHeight="1" x14ac:dyDescent="0.25">
      <c r="A635" s="343"/>
      <c r="B635" s="343"/>
      <c r="C635" s="343"/>
      <c r="D635" s="343"/>
      <c r="E635" s="354"/>
      <c r="F635" s="371"/>
      <c r="G635" s="346"/>
      <c r="H635" s="359"/>
      <c r="I635" s="360"/>
      <c r="J635" s="361"/>
      <c r="K635" s="347"/>
      <c r="L635" s="362"/>
      <c r="M635" s="363"/>
      <c r="O635" s="350"/>
      <c r="P635" s="350"/>
      <c r="Q635" s="350"/>
      <c r="S635" s="350"/>
      <c r="T635" s="350"/>
      <c r="V635" s="350"/>
      <c r="W635" s="350"/>
      <c r="AB635" s="370"/>
      <c r="AF635" s="350"/>
      <c r="AG635" s="350"/>
      <c r="AH635" s="354"/>
      <c r="AI635" s="354"/>
      <c r="AJ635" s="354"/>
      <c r="AK635" s="354"/>
      <c r="AL635" s="354"/>
      <c r="AM635" s="354"/>
      <c r="AN635" s="354"/>
      <c r="AO635" s="354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4"/>
      <c r="BH635" s="354"/>
      <c r="BI635" s="354"/>
      <c r="BJ635" s="354"/>
      <c r="BK635" s="354"/>
      <c r="BL635" s="354"/>
      <c r="BM635" s="354"/>
      <c r="BN635" s="354"/>
      <c r="BO635" s="354"/>
      <c r="BP635" s="354"/>
      <c r="BQ635" s="354"/>
      <c r="BR635" s="354"/>
      <c r="BS635" s="354"/>
      <c r="BT635" s="354"/>
      <c r="BU635" s="354"/>
      <c r="BV635" s="354"/>
      <c r="BW635" s="354"/>
      <c r="BX635" s="354"/>
      <c r="BY635" s="354"/>
      <c r="BZ635" s="354"/>
      <c r="CA635" s="354"/>
      <c r="CB635" s="354"/>
      <c r="CC635" s="354"/>
      <c r="CD635" s="354"/>
      <c r="CE635" s="354"/>
      <c r="CF635" s="354"/>
      <c r="CG635" s="354"/>
      <c r="CH635" s="354"/>
      <c r="CI635" s="354"/>
      <c r="CJ635" s="354"/>
      <c r="CK635" s="354"/>
      <c r="CL635" s="354"/>
      <c r="CM635" s="354"/>
      <c r="CN635" s="354"/>
      <c r="CO635" s="354"/>
      <c r="CP635" s="354"/>
      <c r="CQ635" s="354"/>
      <c r="CR635" s="354"/>
    </row>
    <row r="636" spans="1:96" s="348" customFormat="1" ht="15" customHeight="1" x14ac:dyDescent="0.25">
      <c r="A636" s="343"/>
      <c r="B636" s="343"/>
      <c r="C636" s="343"/>
      <c r="D636" s="343"/>
      <c r="E636" s="354"/>
      <c r="F636" s="371"/>
      <c r="G636" s="346"/>
      <c r="H636" s="359"/>
      <c r="I636" s="360"/>
      <c r="J636" s="361"/>
      <c r="K636" s="347"/>
      <c r="L636" s="362"/>
      <c r="M636" s="363"/>
      <c r="O636" s="350"/>
      <c r="P636" s="350"/>
      <c r="Q636" s="350"/>
      <c r="S636" s="350"/>
      <c r="T636" s="350"/>
      <c r="V636" s="350"/>
      <c r="W636" s="350"/>
      <c r="AB636" s="370"/>
      <c r="AF636" s="350"/>
      <c r="AG636" s="350"/>
      <c r="AH636" s="354"/>
      <c r="AI636" s="354"/>
      <c r="AJ636" s="354"/>
      <c r="AK636" s="354"/>
      <c r="AL636" s="354"/>
      <c r="AM636" s="354"/>
      <c r="AN636" s="354"/>
      <c r="AO636" s="354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4"/>
      <c r="BH636" s="354"/>
      <c r="BI636" s="354"/>
      <c r="BJ636" s="354"/>
      <c r="BK636" s="354"/>
      <c r="BL636" s="354"/>
      <c r="BM636" s="354"/>
      <c r="BN636" s="354"/>
      <c r="BO636" s="354"/>
      <c r="BP636" s="354"/>
      <c r="BQ636" s="354"/>
      <c r="BR636" s="354"/>
      <c r="BS636" s="354"/>
      <c r="BT636" s="354"/>
      <c r="BU636" s="354"/>
      <c r="BV636" s="354"/>
      <c r="BW636" s="354"/>
      <c r="BX636" s="354"/>
      <c r="BY636" s="354"/>
      <c r="BZ636" s="354"/>
      <c r="CA636" s="354"/>
      <c r="CB636" s="354"/>
      <c r="CC636" s="354"/>
      <c r="CD636" s="354"/>
      <c r="CE636" s="354"/>
      <c r="CF636" s="354"/>
      <c r="CG636" s="354"/>
      <c r="CH636" s="354"/>
      <c r="CI636" s="354"/>
      <c r="CJ636" s="354"/>
      <c r="CK636" s="354"/>
      <c r="CL636" s="354"/>
      <c r="CM636" s="354"/>
      <c r="CN636" s="354"/>
      <c r="CO636" s="354"/>
      <c r="CP636" s="354"/>
      <c r="CQ636" s="354"/>
      <c r="CR636" s="354"/>
    </row>
    <row r="637" spans="1:96" s="348" customFormat="1" ht="15" customHeight="1" x14ac:dyDescent="0.25">
      <c r="A637" s="343"/>
      <c r="B637" s="343"/>
      <c r="C637" s="343"/>
      <c r="D637" s="343"/>
      <c r="E637" s="354"/>
      <c r="F637" s="371"/>
      <c r="G637" s="346"/>
      <c r="H637" s="359"/>
      <c r="I637" s="360"/>
      <c r="J637" s="361"/>
      <c r="K637" s="347"/>
      <c r="L637" s="362"/>
      <c r="M637" s="363"/>
      <c r="O637" s="350"/>
      <c r="P637" s="350"/>
      <c r="Q637" s="350"/>
      <c r="S637" s="350"/>
      <c r="T637" s="350"/>
      <c r="V637" s="350"/>
      <c r="W637" s="350"/>
      <c r="AB637" s="370"/>
      <c r="AF637" s="350"/>
      <c r="AG637" s="350"/>
      <c r="AH637" s="354"/>
      <c r="AI637" s="354"/>
      <c r="AJ637" s="354"/>
      <c r="AK637" s="354"/>
      <c r="AL637" s="354"/>
      <c r="AM637" s="354"/>
      <c r="AN637" s="354"/>
      <c r="AO637" s="354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4"/>
      <c r="BH637" s="354"/>
      <c r="BI637" s="354"/>
      <c r="BJ637" s="354"/>
      <c r="BK637" s="354"/>
      <c r="BL637" s="354"/>
      <c r="BM637" s="354"/>
      <c r="BN637" s="354"/>
      <c r="BO637" s="354"/>
      <c r="BP637" s="354"/>
      <c r="BQ637" s="354"/>
      <c r="BR637" s="354"/>
      <c r="BS637" s="354"/>
      <c r="BT637" s="354"/>
      <c r="BU637" s="354"/>
      <c r="BV637" s="354"/>
      <c r="BW637" s="354"/>
      <c r="BX637" s="354"/>
      <c r="BY637" s="354"/>
      <c r="BZ637" s="354"/>
      <c r="CA637" s="354"/>
      <c r="CB637" s="354"/>
      <c r="CC637" s="354"/>
      <c r="CD637" s="354"/>
      <c r="CE637" s="354"/>
      <c r="CF637" s="354"/>
      <c r="CG637" s="354"/>
      <c r="CH637" s="354"/>
      <c r="CI637" s="354"/>
      <c r="CJ637" s="354"/>
      <c r="CK637" s="354"/>
      <c r="CL637" s="354"/>
      <c r="CM637" s="354"/>
      <c r="CN637" s="354"/>
      <c r="CO637" s="354"/>
      <c r="CP637" s="354"/>
      <c r="CQ637" s="354"/>
      <c r="CR637" s="354"/>
    </row>
    <row r="638" spans="1:96" s="348" customFormat="1" ht="15" customHeight="1" x14ac:dyDescent="0.25">
      <c r="A638" s="343"/>
      <c r="B638" s="343"/>
      <c r="C638" s="343"/>
      <c r="D638" s="343"/>
      <c r="E638" s="354"/>
      <c r="F638" s="371"/>
      <c r="G638" s="346"/>
      <c r="H638" s="359"/>
      <c r="I638" s="360"/>
      <c r="J638" s="361"/>
      <c r="K638" s="347"/>
      <c r="L638" s="362"/>
      <c r="M638" s="363"/>
      <c r="O638" s="350"/>
      <c r="P638" s="350"/>
      <c r="Q638" s="350"/>
      <c r="S638" s="350"/>
      <c r="T638" s="350"/>
      <c r="V638" s="350"/>
      <c r="W638" s="350"/>
      <c r="AB638" s="370"/>
      <c r="AF638" s="350"/>
      <c r="AG638" s="350"/>
      <c r="AH638" s="354"/>
      <c r="AI638" s="354"/>
      <c r="AJ638" s="354"/>
      <c r="AK638" s="354"/>
      <c r="AL638" s="354"/>
      <c r="AM638" s="354"/>
      <c r="AN638" s="354"/>
      <c r="AO638" s="354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4"/>
      <c r="BH638" s="354"/>
      <c r="BI638" s="354"/>
      <c r="BJ638" s="354"/>
      <c r="BK638" s="354"/>
      <c r="BL638" s="354"/>
      <c r="BM638" s="354"/>
      <c r="BN638" s="354"/>
      <c r="BO638" s="354"/>
      <c r="BP638" s="354"/>
      <c r="BQ638" s="354"/>
      <c r="BR638" s="354"/>
      <c r="BS638" s="354"/>
      <c r="BT638" s="354"/>
      <c r="BU638" s="354"/>
      <c r="BV638" s="354"/>
      <c r="BW638" s="354"/>
      <c r="BX638" s="354"/>
      <c r="BY638" s="354"/>
      <c r="BZ638" s="354"/>
      <c r="CA638" s="354"/>
      <c r="CB638" s="354"/>
      <c r="CC638" s="354"/>
      <c r="CD638" s="354"/>
      <c r="CE638" s="354"/>
      <c r="CF638" s="354"/>
      <c r="CG638" s="354"/>
      <c r="CH638" s="354"/>
      <c r="CI638" s="354"/>
      <c r="CJ638" s="354"/>
      <c r="CK638" s="354"/>
      <c r="CL638" s="354"/>
      <c r="CM638" s="354"/>
      <c r="CN638" s="354"/>
      <c r="CO638" s="354"/>
      <c r="CP638" s="354"/>
      <c r="CQ638" s="354"/>
      <c r="CR638" s="354"/>
    </row>
    <row r="639" spans="1:96" s="348" customFormat="1" ht="15" customHeight="1" x14ac:dyDescent="0.25">
      <c r="A639" s="343"/>
      <c r="B639" s="343"/>
      <c r="C639" s="343"/>
      <c r="D639" s="343"/>
      <c r="E639" s="354"/>
      <c r="F639" s="371"/>
      <c r="G639" s="346"/>
      <c r="H639" s="359"/>
      <c r="I639" s="360"/>
      <c r="J639" s="361"/>
      <c r="K639" s="347"/>
      <c r="L639" s="362"/>
      <c r="M639" s="363"/>
      <c r="O639" s="350"/>
      <c r="P639" s="350"/>
      <c r="Q639" s="350"/>
      <c r="S639" s="350"/>
      <c r="T639" s="350"/>
      <c r="V639" s="350"/>
      <c r="W639" s="350"/>
      <c r="AB639" s="370"/>
      <c r="AF639" s="350"/>
      <c r="AG639" s="350"/>
      <c r="AH639" s="354"/>
      <c r="AI639" s="354"/>
      <c r="AJ639" s="354"/>
      <c r="AK639" s="354"/>
      <c r="AL639" s="354"/>
      <c r="AM639" s="354"/>
      <c r="AN639" s="354"/>
      <c r="AO639" s="354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4"/>
      <c r="BH639" s="354"/>
      <c r="BI639" s="354"/>
      <c r="BJ639" s="354"/>
      <c r="BK639" s="354"/>
      <c r="BL639" s="354"/>
      <c r="BM639" s="354"/>
      <c r="BN639" s="354"/>
      <c r="BO639" s="354"/>
      <c r="BP639" s="354"/>
      <c r="BQ639" s="354"/>
      <c r="BR639" s="354"/>
      <c r="BS639" s="354"/>
      <c r="BT639" s="354"/>
      <c r="BU639" s="354"/>
      <c r="BV639" s="354"/>
      <c r="BW639" s="354"/>
      <c r="BX639" s="354"/>
      <c r="BY639" s="354"/>
      <c r="BZ639" s="354"/>
      <c r="CA639" s="354"/>
      <c r="CB639" s="354"/>
      <c r="CC639" s="354"/>
      <c r="CD639" s="354"/>
      <c r="CE639" s="354"/>
      <c r="CF639" s="354"/>
      <c r="CG639" s="354"/>
      <c r="CH639" s="354"/>
      <c r="CI639" s="354"/>
      <c r="CJ639" s="354"/>
      <c r="CK639" s="354"/>
      <c r="CL639" s="354"/>
      <c r="CM639" s="354"/>
      <c r="CN639" s="354"/>
      <c r="CO639" s="354"/>
      <c r="CP639" s="354"/>
      <c r="CQ639" s="354"/>
      <c r="CR639" s="354"/>
    </row>
  </sheetData>
  <mergeCells count="40">
    <mergeCell ref="X2:Z2"/>
    <mergeCell ref="F2:I2"/>
    <mergeCell ref="K2:M2"/>
    <mergeCell ref="N2:P2"/>
    <mergeCell ref="R2:T2"/>
    <mergeCell ref="U2:W2"/>
    <mergeCell ref="AB30:AD30"/>
    <mergeCell ref="AE30:AG30"/>
    <mergeCell ref="AB62:AD62"/>
    <mergeCell ref="AE62:AG62"/>
    <mergeCell ref="AB2:AD2"/>
    <mergeCell ref="AE2:AG2"/>
    <mergeCell ref="X62:Z62"/>
    <mergeCell ref="F30:I30"/>
    <mergeCell ref="K30:M30"/>
    <mergeCell ref="N30:P30"/>
    <mergeCell ref="R30:T30"/>
    <mergeCell ref="U30:W30"/>
    <mergeCell ref="X30:Z30"/>
    <mergeCell ref="F62:I62"/>
    <mergeCell ref="K62:M62"/>
    <mergeCell ref="N62:P62"/>
    <mergeCell ref="R62:T62"/>
    <mergeCell ref="U62:W62"/>
    <mergeCell ref="AB91:AD91"/>
    <mergeCell ref="AE91:AG91"/>
    <mergeCell ref="F125:I125"/>
    <mergeCell ref="K125:M125"/>
    <mergeCell ref="N125:P125"/>
    <mergeCell ref="R125:T125"/>
    <mergeCell ref="U125:W125"/>
    <mergeCell ref="X125:Z125"/>
    <mergeCell ref="AB125:AD125"/>
    <mergeCell ref="AE125:AG125"/>
    <mergeCell ref="F91:I91"/>
    <mergeCell ref="K91:M91"/>
    <mergeCell ref="N91:P91"/>
    <mergeCell ref="R91:T91"/>
    <mergeCell ref="U91:W91"/>
    <mergeCell ref="X91:Z91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D7D8-5E21-404D-A4CD-ECAC8BEEAF17}">
  <dimension ref="A1:CV662"/>
  <sheetViews>
    <sheetView topLeftCell="E1" zoomScaleNormal="100" workbookViewId="0">
      <pane xSplit="7" ySplit="3" topLeftCell="L156" activePane="bottomRight" state="frozen"/>
      <selection activeCell="AD90" sqref="AD90"/>
      <selection pane="topRight" activeCell="AD90" sqref="AD90"/>
      <selection pane="bottomLeft" activeCell="AD90" sqref="AD90"/>
      <selection pane="bottomRight" activeCell="Q166" sqref="Q166"/>
    </sheetView>
  </sheetViews>
  <sheetFormatPr defaultColWidth="14.42578125" defaultRowHeight="15" customHeight="1" x14ac:dyDescent="0.25"/>
  <cols>
    <col min="1" max="4" width="0" style="343" hidden="1" customWidth="1"/>
    <col min="5" max="5" width="3.85546875" style="354" customWidth="1"/>
    <col min="6" max="6" width="46.28515625" style="371" customWidth="1"/>
    <col min="7" max="7" width="9.140625" style="346" customWidth="1"/>
    <col min="8" max="8" width="11.28515625" style="359" customWidth="1"/>
    <col min="9" max="9" width="10.7109375" style="360" customWidth="1"/>
    <col min="10" max="10" width="9" style="361" customWidth="1"/>
    <col min="11" max="11" width="8" style="347" customWidth="1"/>
    <col min="12" max="12" width="12.5703125" style="362" customWidth="1"/>
    <col min="13" max="13" width="16.7109375" style="363" customWidth="1"/>
    <col min="14" max="14" width="7.5703125" style="348" customWidth="1"/>
    <col min="15" max="15" width="11.28515625" style="350" customWidth="1"/>
    <col min="16" max="17" width="13.140625" style="350" customWidth="1"/>
    <col min="18" max="18" width="6" style="348" customWidth="1"/>
    <col min="19" max="19" width="12.140625" style="350" customWidth="1"/>
    <col min="20" max="20" width="15.85546875" style="350" customWidth="1"/>
    <col min="21" max="21" width="5.85546875" style="348" customWidth="1"/>
    <col min="22" max="22" width="8.85546875" style="350" customWidth="1"/>
    <col min="23" max="23" width="13" style="350" customWidth="1"/>
    <col min="24" max="24" width="8.85546875" style="348" customWidth="1"/>
    <col min="25" max="25" width="9.42578125" style="348" customWidth="1"/>
    <col min="26" max="26" width="11.85546875" style="348" customWidth="1"/>
    <col min="27" max="27" width="9.85546875" style="348" customWidth="1"/>
    <col min="28" max="28" width="6.28515625" style="348" customWidth="1"/>
    <col min="29" max="29" width="7.28515625" style="348" customWidth="1"/>
    <col min="30" max="30" width="8.140625" style="348" customWidth="1"/>
    <col min="31" max="31" width="7.7109375" style="348" customWidth="1"/>
    <col min="32" max="32" width="11.7109375" style="350" customWidth="1"/>
    <col min="33" max="33" width="14.7109375" style="350" customWidth="1"/>
    <col min="34" max="16384" width="14.42578125" style="354"/>
  </cols>
  <sheetData>
    <row r="1" spans="1:100" s="265" customFormat="1" ht="13.5" x14ac:dyDescent="0.25">
      <c r="A1" s="252"/>
      <c r="B1" s="252"/>
      <c r="C1" s="252"/>
      <c r="D1" s="253"/>
      <c r="E1" s="253"/>
      <c r="F1" s="254"/>
      <c r="G1" s="255"/>
      <c r="H1" s="256"/>
      <c r="I1" s="253"/>
      <c r="J1" s="257"/>
      <c r="K1" s="258"/>
      <c r="L1" s="259"/>
      <c r="M1" s="260"/>
      <c r="N1" s="261"/>
      <c r="O1" s="262"/>
      <c r="P1" s="262"/>
      <c r="Q1" s="262"/>
      <c r="R1" s="261"/>
      <c r="S1" s="262"/>
      <c r="T1" s="262"/>
      <c r="U1" s="258"/>
      <c r="V1" s="259"/>
      <c r="W1" s="259"/>
      <c r="X1" s="258"/>
      <c r="Y1" s="258"/>
      <c r="Z1" s="258"/>
      <c r="AA1" s="258"/>
      <c r="AB1" s="263"/>
      <c r="AC1" s="258"/>
      <c r="AD1" s="258"/>
      <c r="AE1" s="258"/>
      <c r="AF1" s="259"/>
      <c r="AG1" s="259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4"/>
      <c r="BO1" s="264"/>
      <c r="BP1" s="264"/>
      <c r="BQ1" s="264"/>
      <c r="BR1" s="264"/>
      <c r="BS1" s="264"/>
      <c r="BT1" s="264"/>
      <c r="BU1" s="264"/>
      <c r="BV1" s="264"/>
      <c r="BW1" s="264"/>
      <c r="BX1" s="264"/>
      <c r="BY1" s="264"/>
      <c r="BZ1" s="264"/>
      <c r="CA1" s="264"/>
      <c r="CB1" s="264"/>
      <c r="CC1" s="264"/>
      <c r="CD1" s="264"/>
      <c r="CE1" s="264"/>
      <c r="CF1" s="264"/>
      <c r="CG1" s="264"/>
      <c r="CH1" s="264"/>
      <c r="CI1" s="264"/>
      <c r="CJ1" s="264"/>
      <c r="CK1" s="264"/>
      <c r="CL1" s="264"/>
      <c r="CM1" s="264"/>
      <c r="CN1" s="264"/>
      <c r="CO1" s="264"/>
      <c r="CP1" s="264"/>
      <c r="CQ1" s="264"/>
      <c r="CR1" s="264"/>
      <c r="CS1" s="264"/>
      <c r="CT1" s="264"/>
      <c r="CU1" s="264"/>
      <c r="CV1" s="264"/>
    </row>
    <row r="2" spans="1:100" s="271" customFormat="1" ht="36.950000000000003" customHeight="1" x14ac:dyDescent="0.25">
      <c r="A2" s="266"/>
      <c r="B2" s="266"/>
      <c r="C2" s="266"/>
      <c r="D2" s="267"/>
      <c r="E2" s="267"/>
      <c r="F2" s="451" t="s">
        <v>688</v>
      </c>
      <c r="G2" s="452"/>
      <c r="H2" s="452"/>
      <c r="I2" s="452"/>
      <c r="J2" s="268"/>
      <c r="K2" s="450" t="s">
        <v>687</v>
      </c>
      <c r="L2" s="451"/>
      <c r="M2" s="451"/>
      <c r="N2" s="453" t="s">
        <v>2</v>
      </c>
      <c r="O2" s="451"/>
      <c r="P2" s="451"/>
      <c r="Q2" s="374"/>
      <c r="R2" s="454" t="s">
        <v>3</v>
      </c>
      <c r="S2" s="449"/>
      <c r="T2" s="449"/>
      <c r="U2" s="455" t="s">
        <v>4</v>
      </c>
      <c r="V2" s="449"/>
      <c r="W2" s="449"/>
      <c r="X2" s="456" t="s">
        <v>5</v>
      </c>
      <c r="Y2" s="456"/>
      <c r="Z2" s="456"/>
      <c r="AA2" s="269" t="s">
        <v>656</v>
      </c>
      <c r="AB2" s="448" t="s">
        <v>6</v>
      </c>
      <c r="AC2" s="449"/>
      <c r="AD2" s="449"/>
      <c r="AE2" s="450" t="s">
        <v>686</v>
      </c>
      <c r="AF2" s="451"/>
      <c r="AG2" s="451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</row>
    <row r="3" spans="1:100" s="285" customFormat="1" ht="21" customHeight="1" x14ac:dyDescent="0.25">
      <c r="A3" s="272"/>
      <c r="B3" s="272"/>
      <c r="C3" s="272"/>
      <c r="D3" s="273"/>
      <c r="E3" s="273"/>
      <c r="F3" s="274" t="s">
        <v>7</v>
      </c>
      <c r="G3" s="275" t="s">
        <v>8</v>
      </c>
      <c r="H3" s="276" t="s">
        <v>9</v>
      </c>
      <c r="I3" s="273" t="s">
        <v>10</v>
      </c>
      <c r="J3" s="277" t="s">
        <v>11</v>
      </c>
      <c r="K3" s="273" t="s">
        <v>12</v>
      </c>
      <c r="L3" s="278" t="s">
        <v>13</v>
      </c>
      <c r="M3" s="279" t="s">
        <v>14</v>
      </c>
      <c r="N3" s="273" t="s">
        <v>12</v>
      </c>
      <c r="O3" s="278" t="s">
        <v>13</v>
      </c>
      <c r="P3" s="278" t="s">
        <v>14</v>
      </c>
      <c r="Q3" s="278"/>
      <c r="R3" s="280" t="s">
        <v>12</v>
      </c>
      <c r="S3" s="281" t="s">
        <v>13</v>
      </c>
      <c r="T3" s="281" t="s">
        <v>14</v>
      </c>
      <c r="U3" s="280" t="s">
        <v>12</v>
      </c>
      <c r="V3" s="281" t="s">
        <v>13</v>
      </c>
      <c r="W3" s="281" t="s">
        <v>14</v>
      </c>
      <c r="X3" s="282" t="s">
        <v>12</v>
      </c>
      <c r="Y3" s="282" t="s">
        <v>13</v>
      </c>
      <c r="Z3" s="282" t="s">
        <v>14</v>
      </c>
      <c r="AA3" s="282"/>
      <c r="AB3" s="283" t="s">
        <v>12</v>
      </c>
      <c r="AC3" s="282" t="s">
        <v>13</v>
      </c>
      <c r="AD3" s="282" t="s">
        <v>14</v>
      </c>
      <c r="AE3" s="280" t="s">
        <v>12</v>
      </c>
      <c r="AF3" s="281" t="s">
        <v>13</v>
      </c>
      <c r="AG3" s="281" t="s">
        <v>14</v>
      </c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4"/>
      <c r="CH3" s="284"/>
      <c r="CI3" s="284"/>
      <c r="CJ3" s="284"/>
      <c r="CK3" s="284"/>
      <c r="CL3" s="284"/>
      <c r="CM3" s="284"/>
      <c r="CN3" s="284"/>
      <c r="CO3" s="284"/>
      <c r="CP3" s="284"/>
      <c r="CQ3" s="284"/>
      <c r="CR3" s="284"/>
      <c r="CS3" s="284"/>
      <c r="CT3" s="284"/>
      <c r="CU3" s="284"/>
      <c r="CV3" s="284"/>
    </row>
    <row r="4" spans="1:100" s="250" customFormat="1" ht="19.5" customHeight="1" x14ac:dyDescent="0.25">
      <c r="A4" s="240">
        <v>0</v>
      </c>
      <c r="B4" s="240">
        <v>153</v>
      </c>
      <c r="C4" s="241"/>
      <c r="D4" s="240">
        <v>88</v>
      </c>
      <c r="E4" s="240">
        <v>1</v>
      </c>
      <c r="F4" s="286" t="s">
        <v>60</v>
      </c>
      <c r="G4" s="245" t="s">
        <v>30</v>
      </c>
      <c r="H4" s="240" t="s">
        <v>61</v>
      </c>
      <c r="I4" s="245">
        <v>223123026</v>
      </c>
      <c r="J4" s="287">
        <v>46296</v>
      </c>
      <c r="K4" s="245">
        <v>107</v>
      </c>
      <c r="L4" s="246">
        <v>1.5</v>
      </c>
      <c r="M4" s="247">
        <v>160.5</v>
      </c>
      <c r="N4" s="245"/>
      <c r="O4" s="246"/>
      <c r="P4" s="246"/>
      <c r="Q4" s="246"/>
      <c r="R4" s="245">
        <f t="shared" ref="R4:R9" si="0">K4+N4</f>
        <v>107</v>
      </c>
      <c r="S4" s="246">
        <f t="shared" ref="S4:S9" si="1">O4+L4</f>
        <v>1.5</v>
      </c>
      <c r="T4" s="246">
        <f t="shared" ref="T4:T66" si="2">S4*R4</f>
        <v>160.5</v>
      </c>
      <c r="U4" s="240"/>
      <c r="V4" s="246">
        <f>S4</f>
        <v>1.5</v>
      </c>
      <c r="W4" s="246">
        <f>V4*U4</f>
        <v>0</v>
      </c>
      <c r="X4" s="245"/>
      <c r="Y4" s="248"/>
      <c r="Z4" s="248"/>
      <c r="AA4" s="248"/>
      <c r="AB4" s="249"/>
      <c r="AC4" s="248"/>
      <c r="AD4" s="248"/>
      <c r="AE4" s="249">
        <f>R4-(U4+X4+AB4)</f>
        <v>107</v>
      </c>
      <c r="AF4" s="246">
        <f>V4</f>
        <v>1.5</v>
      </c>
      <c r="AG4" s="246">
        <f>AF4*AE4</f>
        <v>160.5</v>
      </c>
    </row>
    <row r="5" spans="1:100" s="250" customFormat="1" ht="25.5" customHeight="1" x14ac:dyDescent="0.25">
      <c r="A5" s="240">
        <v>0</v>
      </c>
      <c r="B5" s="240">
        <v>40</v>
      </c>
      <c r="C5" s="241"/>
      <c r="D5" s="240">
        <v>154</v>
      </c>
      <c r="E5" s="240">
        <v>2</v>
      </c>
      <c r="F5" s="286" t="s">
        <v>72</v>
      </c>
      <c r="G5" s="240" t="s">
        <v>24</v>
      </c>
      <c r="H5" s="240" t="s">
        <v>73</v>
      </c>
      <c r="I5" s="245" t="s">
        <v>74</v>
      </c>
      <c r="J5" s="287">
        <v>46235</v>
      </c>
      <c r="K5" s="245">
        <v>51</v>
      </c>
      <c r="L5" s="246">
        <v>147.44999999999999</v>
      </c>
      <c r="M5" s="247">
        <v>7519.95</v>
      </c>
      <c r="N5" s="245"/>
      <c r="O5" s="246"/>
      <c r="P5" s="246"/>
      <c r="Q5" s="246"/>
      <c r="R5" s="245">
        <f t="shared" si="0"/>
        <v>51</v>
      </c>
      <c r="S5" s="246">
        <f t="shared" si="1"/>
        <v>147.44999999999999</v>
      </c>
      <c r="T5" s="246">
        <f t="shared" si="2"/>
        <v>7519.95</v>
      </c>
      <c r="U5" s="240">
        <v>20</v>
      </c>
      <c r="V5" s="246">
        <f t="shared" ref="V5:V77" si="3">S5</f>
        <v>147.44999999999999</v>
      </c>
      <c r="W5" s="246">
        <f t="shared" ref="W5:W77" si="4">V5*U5</f>
        <v>2949</v>
      </c>
      <c r="X5" s="245"/>
      <c r="Y5" s="248"/>
      <c r="Z5" s="248"/>
      <c r="AA5" s="248"/>
      <c r="AB5" s="249"/>
      <c r="AC5" s="248"/>
      <c r="AD5" s="248"/>
      <c r="AE5" s="249">
        <f t="shared" ref="AE5:AE77" si="5">R5-(U5+X5+AB5)</f>
        <v>31</v>
      </c>
      <c r="AF5" s="246">
        <f t="shared" ref="AF5:AF77" si="6">V5</f>
        <v>147.44999999999999</v>
      </c>
      <c r="AG5" s="246">
        <f t="shared" ref="AG5:AG77" si="7">AF5*AE5</f>
        <v>4570.95</v>
      </c>
    </row>
    <row r="6" spans="1:100" s="250" customFormat="1" ht="22.5" customHeight="1" x14ac:dyDescent="0.25">
      <c r="A6" s="240"/>
      <c r="B6" s="240"/>
      <c r="C6" s="241"/>
      <c r="D6" s="240"/>
      <c r="E6" s="240">
        <v>3</v>
      </c>
      <c r="F6" s="288" t="s">
        <v>90</v>
      </c>
      <c r="G6" s="243" t="s">
        <v>24</v>
      </c>
      <c r="H6" s="243" t="s">
        <v>93</v>
      </c>
      <c r="I6" s="243" t="s">
        <v>94</v>
      </c>
      <c r="J6" s="289">
        <v>46534</v>
      </c>
      <c r="K6" s="245">
        <v>30</v>
      </c>
      <c r="L6" s="246">
        <v>51</v>
      </c>
      <c r="M6" s="247">
        <v>1530</v>
      </c>
      <c r="N6" s="245"/>
      <c r="O6" s="246"/>
      <c r="P6" s="246"/>
      <c r="Q6" s="246"/>
      <c r="R6" s="245">
        <f t="shared" si="0"/>
        <v>30</v>
      </c>
      <c r="S6" s="246">
        <f t="shared" si="1"/>
        <v>51</v>
      </c>
      <c r="T6" s="246">
        <f t="shared" si="2"/>
        <v>1530</v>
      </c>
      <c r="U6" s="240"/>
      <c r="V6" s="246">
        <f t="shared" si="3"/>
        <v>51</v>
      </c>
      <c r="W6" s="246">
        <f t="shared" si="4"/>
        <v>0</v>
      </c>
      <c r="X6" s="245"/>
      <c r="Y6" s="248"/>
      <c r="Z6" s="248"/>
      <c r="AA6" s="248"/>
      <c r="AB6" s="249"/>
      <c r="AC6" s="248"/>
      <c r="AD6" s="248"/>
      <c r="AE6" s="249">
        <f t="shared" si="5"/>
        <v>30</v>
      </c>
      <c r="AF6" s="246">
        <f t="shared" si="6"/>
        <v>51</v>
      </c>
      <c r="AG6" s="246">
        <f t="shared" si="7"/>
        <v>1530</v>
      </c>
    </row>
    <row r="7" spans="1:100" s="250" customFormat="1" ht="17.25" customHeight="1" x14ac:dyDescent="0.25">
      <c r="A7" s="240"/>
      <c r="B7" s="240"/>
      <c r="C7" s="241"/>
      <c r="D7" s="240"/>
      <c r="E7" s="240">
        <v>4</v>
      </c>
      <c r="F7" s="288" t="s">
        <v>107</v>
      </c>
      <c r="G7" s="243" t="s">
        <v>108</v>
      </c>
      <c r="H7" s="240" t="s">
        <v>109</v>
      </c>
      <c r="I7" s="240" t="s">
        <v>110</v>
      </c>
      <c r="J7" s="244">
        <v>46017</v>
      </c>
      <c r="K7" s="245">
        <v>2</v>
      </c>
      <c r="L7" s="246">
        <v>209.5</v>
      </c>
      <c r="M7" s="247">
        <v>419</v>
      </c>
      <c r="N7" s="240"/>
      <c r="O7" s="246"/>
      <c r="P7" s="246"/>
      <c r="Q7" s="246"/>
      <c r="R7" s="245">
        <f t="shared" si="0"/>
        <v>2</v>
      </c>
      <c r="S7" s="246">
        <f t="shared" si="1"/>
        <v>209.5</v>
      </c>
      <c r="T7" s="246">
        <f t="shared" si="2"/>
        <v>419</v>
      </c>
      <c r="U7" s="240">
        <v>2</v>
      </c>
      <c r="V7" s="246">
        <f t="shared" si="3"/>
        <v>209.5</v>
      </c>
      <c r="W7" s="246">
        <f t="shared" si="4"/>
        <v>419</v>
      </c>
      <c r="X7" s="245"/>
      <c r="Y7" s="248"/>
      <c r="Z7" s="248"/>
      <c r="AA7" s="248"/>
      <c r="AB7" s="249"/>
      <c r="AC7" s="248"/>
      <c r="AD7" s="248"/>
      <c r="AE7" s="249">
        <f t="shared" si="5"/>
        <v>0</v>
      </c>
      <c r="AF7" s="246">
        <f t="shared" si="6"/>
        <v>209.5</v>
      </c>
      <c r="AG7" s="246">
        <f t="shared" si="7"/>
        <v>0</v>
      </c>
    </row>
    <row r="8" spans="1:100" s="250" customFormat="1" ht="17.25" customHeight="1" x14ac:dyDescent="0.25">
      <c r="A8" s="240"/>
      <c r="B8" s="240"/>
      <c r="C8" s="241"/>
      <c r="D8" s="240"/>
      <c r="E8" s="240">
        <v>5</v>
      </c>
      <c r="F8" s="288" t="s">
        <v>113</v>
      </c>
      <c r="G8" s="243" t="s">
        <v>20</v>
      </c>
      <c r="H8" s="240" t="s">
        <v>114</v>
      </c>
      <c r="I8" s="240">
        <v>338183</v>
      </c>
      <c r="J8" s="244">
        <v>46780</v>
      </c>
      <c r="K8" s="245">
        <v>384</v>
      </c>
      <c r="L8" s="246">
        <v>50</v>
      </c>
      <c r="M8" s="247">
        <v>19200</v>
      </c>
      <c r="N8" s="240"/>
      <c r="O8" s="246"/>
      <c r="P8" s="246"/>
      <c r="Q8" s="246"/>
      <c r="R8" s="245">
        <f t="shared" si="0"/>
        <v>384</v>
      </c>
      <c r="S8" s="246">
        <f t="shared" si="1"/>
        <v>50</v>
      </c>
      <c r="T8" s="246">
        <f t="shared" si="2"/>
        <v>19200</v>
      </c>
      <c r="U8" s="240">
        <v>40</v>
      </c>
      <c r="V8" s="246">
        <f t="shared" si="3"/>
        <v>50</v>
      </c>
      <c r="W8" s="246">
        <f t="shared" si="4"/>
        <v>2000</v>
      </c>
      <c r="X8" s="245"/>
      <c r="Y8" s="248"/>
      <c r="Z8" s="248"/>
      <c r="AA8" s="248"/>
      <c r="AB8" s="249"/>
      <c r="AC8" s="248"/>
      <c r="AD8" s="248"/>
      <c r="AE8" s="249">
        <f t="shared" si="5"/>
        <v>344</v>
      </c>
      <c r="AF8" s="246">
        <f t="shared" si="6"/>
        <v>50</v>
      </c>
      <c r="AG8" s="246">
        <f t="shared" si="7"/>
        <v>17200</v>
      </c>
    </row>
    <row r="9" spans="1:100" s="250" customFormat="1" ht="17.25" customHeight="1" x14ac:dyDescent="0.25">
      <c r="A9" s="240"/>
      <c r="B9" s="240"/>
      <c r="C9" s="241"/>
      <c r="D9" s="240"/>
      <c r="E9" s="240">
        <v>6</v>
      </c>
      <c r="F9" s="288" t="s">
        <v>159</v>
      </c>
      <c r="G9" s="243" t="s">
        <v>24</v>
      </c>
      <c r="H9" s="240" t="s">
        <v>160</v>
      </c>
      <c r="I9" s="240">
        <v>230918</v>
      </c>
      <c r="J9" s="244">
        <v>46291</v>
      </c>
      <c r="K9" s="245">
        <v>3</v>
      </c>
      <c r="L9" s="246">
        <v>42.8</v>
      </c>
      <c r="M9" s="247">
        <v>128.39999999999998</v>
      </c>
      <c r="N9" s="240"/>
      <c r="O9" s="246"/>
      <c r="P9" s="246"/>
      <c r="Q9" s="246"/>
      <c r="R9" s="245">
        <f t="shared" si="0"/>
        <v>3</v>
      </c>
      <c r="S9" s="246">
        <f t="shared" si="1"/>
        <v>42.8</v>
      </c>
      <c r="T9" s="246">
        <f t="shared" si="2"/>
        <v>128.39999999999998</v>
      </c>
      <c r="U9" s="240">
        <v>3</v>
      </c>
      <c r="V9" s="246">
        <f t="shared" si="3"/>
        <v>42.8</v>
      </c>
      <c r="W9" s="246">
        <f t="shared" si="4"/>
        <v>128.39999999999998</v>
      </c>
      <c r="X9" s="245"/>
      <c r="Y9" s="248"/>
      <c r="Z9" s="248"/>
      <c r="AA9" s="248"/>
      <c r="AB9" s="249"/>
      <c r="AC9" s="248"/>
      <c r="AD9" s="248"/>
      <c r="AE9" s="249">
        <f t="shared" si="5"/>
        <v>0</v>
      </c>
      <c r="AF9" s="246">
        <f t="shared" si="6"/>
        <v>42.8</v>
      </c>
      <c r="AG9" s="246">
        <f t="shared" si="7"/>
        <v>0</v>
      </c>
    </row>
    <row r="10" spans="1:100" s="250" customFormat="1" ht="22.5" customHeight="1" x14ac:dyDescent="0.25">
      <c r="A10" s="240"/>
      <c r="B10" s="240"/>
      <c r="C10" s="241"/>
      <c r="D10" s="240"/>
      <c r="E10" s="240"/>
      <c r="F10" s="290" t="s">
        <v>166</v>
      </c>
      <c r="G10" s="243"/>
      <c r="H10" s="240"/>
      <c r="I10" s="240"/>
      <c r="J10" s="244"/>
      <c r="K10" s="245"/>
      <c r="L10" s="246"/>
      <c r="M10" s="247"/>
      <c r="N10" s="240"/>
      <c r="O10" s="246"/>
      <c r="P10" s="246"/>
      <c r="Q10" s="246"/>
      <c r="R10" s="245"/>
      <c r="S10" s="246"/>
      <c r="T10" s="246"/>
      <c r="U10" s="240"/>
      <c r="V10" s="246">
        <f t="shared" si="3"/>
        <v>0</v>
      </c>
      <c r="W10" s="246">
        <f t="shared" si="4"/>
        <v>0</v>
      </c>
      <c r="X10" s="245"/>
      <c r="Y10" s="248"/>
      <c r="Z10" s="248"/>
      <c r="AA10" s="248"/>
      <c r="AB10" s="249"/>
      <c r="AC10" s="248"/>
      <c r="AD10" s="248"/>
      <c r="AE10" s="249">
        <f t="shared" si="5"/>
        <v>0</v>
      </c>
      <c r="AF10" s="246">
        <f t="shared" si="6"/>
        <v>0</v>
      </c>
      <c r="AG10" s="246">
        <f t="shared" si="7"/>
        <v>0</v>
      </c>
    </row>
    <row r="11" spans="1:100" s="250" customFormat="1" ht="22.5" customHeight="1" x14ac:dyDescent="0.25">
      <c r="A11" s="240"/>
      <c r="B11" s="240"/>
      <c r="C11" s="241"/>
      <c r="D11" s="240"/>
      <c r="E11" s="240">
        <v>7</v>
      </c>
      <c r="F11" s="242" t="s">
        <v>169</v>
      </c>
      <c r="G11" s="243" t="s">
        <v>20</v>
      </c>
      <c r="H11" s="240" t="s">
        <v>170</v>
      </c>
      <c r="I11" s="240" t="s">
        <v>171</v>
      </c>
      <c r="J11" s="244">
        <v>45684</v>
      </c>
      <c r="K11" s="245">
        <v>418</v>
      </c>
      <c r="L11" s="246">
        <v>51.46</v>
      </c>
      <c r="M11" s="247">
        <v>21510.28</v>
      </c>
      <c r="N11" s="240"/>
      <c r="O11" s="246"/>
      <c r="P11" s="246"/>
      <c r="Q11" s="246"/>
      <c r="R11" s="245">
        <f>K11+N11</f>
        <v>418</v>
      </c>
      <c r="S11" s="246">
        <f>O11+L11</f>
        <v>51.46</v>
      </c>
      <c r="T11" s="246">
        <f t="shared" si="2"/>
        <v>21510.28</v>
      </c>
      <c r="U11" s="240"/>
      <c r="V11" s="246">
        <f t="shared" si="3"/>
        <v>51.46</v>
      </c>
      <c r="W11" s="246">
        <f t="shared" si="4"/>
        <v>0</v>
      </c>
      <c r="X11" s="245"/>
      <c r="Y11" s="248"/>
      <c r="Z11" s="248"/>
      <c r="AA11" s="248"/>
      <c r="AB11" s="249"/>
      <c r="AC11" s="248"/>
      <c r="AD11" s="248"/>
      <c r="AE11" s="249">
        <f t="shared" si="5"/>
        <v>418</v>
      </c>
      <c r="AF11" s="246">
        <f t="shared" si="6"/>
        <v>51.46</v>
      </c>
      <c r="AG11" s="246">
        <f t="shared" si="7"/>
        <v>21510.28</v>
      </c>
    </row>
    <row r="12" spans="1:100" s="250" customFormat="1" ht="22.5" customHeight="1" x14ac:dyDescent="0.25">
      <c r="A12" s="240"/>
      <c r="B12" s="240"/>
      <c r="C12" s="241"/>
      <c r="D12" s="240"/>
      <c r="E12" s="240">
        <v>8</v>
      </c>
      <c r="F12" s="242" t="s">
        <v>181</v>
      </c>
      <c r="G12" s="243" t="s">
        <v>20</v>
      </c>
      <c r="H12" s="240" t="s">
        <v>182</v>
      </c>
      <c r="I12" s="240">
        <v>2408601</v>
      </c>
      <c r="J12" s="244">
        <v>45896</v>
      </c>
      <c r="K12" s="245">
        <v>26</v>
      </c>
      <c r="L12" s="246">
        <v>40</v>
      </c>
      <c r="M12" s="247">
        <v>1040</v>
      </c>
      <c r="N12" s="240"/>
      <c r="O12" s="246"/>
      <c r="P12" s="246"/>
      <c r="Q12" s="246"/>
      <c r="R12" s="245">
        <f>K12+N12</f>
        <v>26</v>
      </c>
      <c r="S12" s="246">
        <f>O12+L12</f>
        <v>40</v>
      </c>
      <c r="T12" s="246">
        <f t="shared" si="2"/>
        <v>1040</v>
      </c>
      <c r="U12" s="240"/>
      <c r="V12" s="246">
        <f t="shared" si="3"/>
        <v>40</v>
      </c>
      <c r="W12" s="246">
        <f t="shared" si="4"/>
        <v>0</v>
      </c>
      <c r="X12" s="245"/>
      <c r="Y12" s="248"/>
      <c r="Z12" s="248"/>
      <c r="AA12" s="248"/>
      <c r="AB12" s="249"/>
      <c r="AC12" s="248"/>
      <c r="AD12" s="248"/>
      <c r="AE12" s="249">
        <f t="shared" si="5"/>
        <v>26</v>
      </c>
      <c r="AF12" s="246">
        <f t="shared" si="6"/>
        <v>40</v>
      </c>
      <c r="AG12" s="246">
        <f t="shared" si="7"/>
        <v>1040</v>
      </c>
    </row>
    <row r="13" spans="1:100" s="250" customFormat="1" ht="17.25" customHeight="1" x14ac:dyDescent="0.25">
      <c r="A13" s="240"/>
      <c r="B13" s="240"/>
      <c r="C13" s="241"/>
      <c r="D13" s="240"/>
      <c r="E13" s="240"/>
      <c r="F13" s="291" t="s">
        <v>199</v>
      </c>
      <c r="G13" s="243"/>
      <c r="H13" s="240"/>
      <c r="I13" s="240"/>
      <c r="J13" s="244"/>
      <c r="K13" s="245"/>
      <c r="L13" s="246"/>
      <c r="M13" s="247"/>
      <c r="N13" s="240"/>
      <c r="O13" s="246"/>
      <c r="P13" s="246"/>
      <c r="Q13" s="246"/>
      <c r="R13" s="245"/>
      <c r="S13" s="246"/>
      <c r="T13" s="246"/>
      <c r="U13" s="240"/>
      <c r="V13" s="246">
        <f t="shared" si="3"/>
        <v>0</v>
      </c>
      <c r="W13" s="246">
        <f t="shared" si="4"/>
        <v>0</v>
      </c>
      <c r="X13" s="245"/>
      <c r="Y13" s="248"/>
      <c r="Z13" s="248"/>
      <c r="AA13" s="248"/>
      <c r="AB13" s="249"/>
      <c r="AC13" s="248"/>
      <c r="AD13" s="248"/>
      <c r="AE13" s="249">
        <f t="shared" si="5"/>
        <v>0</v>
      </c>
      <c r="AF13" s="246">
        <f t="shared" si="6"/>
        <v>0</v>
      </c>
      <c r="AG13" s="246">
        <f t="shared" si="7"/>
        <v>0</v>
      </c>
    </row>
    <row r="14" spans="1:100" s="250" customFormat="1" ht="17.25" customHeight="1" x14ac:dyDescent="0.25">
      <c r="A14" s="240"/>
      <c r="B14" s="240"/>
      <c r="C14" s="241"/>
      <c r="D14" s="240"/>
      <c r="E14" s="240">
        <v>9</v>
      </c>
      <c r="F14" s="242" t="s">
        <v>210</v>
      </c>
      <c r="G14" s="243" t="s">
        <v>30</v>
      </c>
      <c r="H14" s="240" t="s">
        <v>211</v>
      </c>
      <c r="I14" s="240">
        <v>240602</v>
      </c>
      <c r="J14" s="244">
        <v>46565</v>
      </c>
      <c r="K14" s="245">
        <v>100</v>
      </c>
      <c r="L14" s="246">
        <v>22.78</v>
      </c>
      <c r="M14" s="247">
        <v>2278</v>
      </c>
      <c r="N14" s="240"/>
      <c r="O14" s="246"/>
      <c r="P14" s="246"/>
      <c r="Q14" s="246"/>
      <c r="R14" s="245">
        <f t="shared" ref="R14:R19" si="8">K14+N14</f>
        <v>100</v>
      </c>
      <c r="S14" s="246">
        <f t="shared" ref="S14:S19" si="9">O14+L14</f>
        <v>22.78</v>
      </c>
      <c r="T14" s="246">
        <f t="shared" si="2"/>
        <v>2278</v>
      </c>
      <c r="U14" s="240"/>
      <c r="V14" s="246">
        <f t="shared" si="3"/>
        <v>22.78</v>
      </c>
      <c r="W14" s="246">
        <f t="shared" si="4"/>
        <v>0</v>
      </c>
      <c r="X14" s="245"/>
      <c r="Y14" s="248"/>
      <c r="Z14" s="248"/>
      <c r="AA14" s="248"/>
      <c r="AB14" s="249"/>
      <c r="AC14" s="248"/>
      <c r="AD14" s="248"/>
      <c r="AE14" s="249">
        <f t="shared" si="5"/>
        <v>100</v>
      </c>
      <c r="AF14" s="246">
        <f t="shared" si="6"/>
        <v>22.78</v>
      </c>
      <c r="AG14" s="246">
        <f t="shared" si="7"/>
        <v>2278</v>
      </c>
    </row>
    <row r="15" spans="1:100" s="250" customFormat="1" ht="17.25" customHeight="1" x14ac:dyDescent="0.25">
      <c r="A15" s="240"/>
      <c r="B15" s="240"/>
      <c r="C15" s="241"/>
      <c r="D15" s="240"/>
      <c r="E15" s="240">
        <v>10</v>
      </c>
      <c r="F15" s="242" t="s">
        <v>213</v>
      </c>
      <c r="G15" s="243" t="s">
        <v>24</v>
      </c>
      <c r="H15" s="240" t="s">
        <v>173</v>
      </c>
      <c r="I15" s="240">
        <v>679230901</v>
      </c>
      <c r="J15" s="244">
        <v>45926</v>
      </c>
      <c r="K15" s="245">
        <v>119</v>
      </c>
      <c r="L15" s="246">
        <v>29.74</v>
      </c>
      <c r="M15" s="247">
        <v>3539.06</v>
      </c>
      <c r="N15" s="240"/>
      <c r="O15" s="246"/>
      <c r="P15" s="246"/>
      <c r="Q15" s="246"/>
      <c r="R15" s="245">
        <f t="shared" si="8"/>
        <v>119</v>
      </c>
      <c r="S15" s="246">
        <f t="shared" si="9"/>
        <v>29.74</v>
      </c>
      <c r="T15" s="246">
        <f t="shared" si="2"/>
        <v>3539.06</v>
      </c>
      <c r="U15" s="240">
        <v>11</v>
      </c>
      <c r="V15" s="246">
        <f t="shared" si="3"/>
        <v>29.74</v>
      </c>
      <c r="W15" s="246">
        <f t="shared" si="4"/>
        <v>327.14</v>
      </c>
      <c r="X15" s="245"/>
      <c r="Y15" s="248"/>
      <c r="Z15" s="248"/>
      <c r="AA15" s="248"/>
      <c r="AB15" s="249"/>
      <c r="AC15" s="248"/>
      <c r="AD15" s="248"/>
      <c r="AE15" s="249">
        <f t="shared" si="5"/>
        <v>108</v>
      </c>
      <c r="AF15" s="246">
        <f t="shared" si="6"/>
        <v>29.74</v>
      </c>
      <c r="AG15" s="246">
        <f t="shared" si="7"/>
        <v>3211.9199999999996</v>
      </c>
    </row>
    <row r="16" spans="1:100" s="250" customFormat="1" ht="22.5" customHeight="1" x14ac:dyDescent="0.25">
      <c r="A16" s="240"/>
      <c r="B16" s="240"/>
      <c r="C16" s="241"/>
      <c r="D16" s="240"/>
      <c r="E16" s="240">
        <v>11</v>
      </c>
      <c r="F16" s="242" t="s">
        <v>149</v>
      </c>
      <c r="G16" s="243" t="s">
        <v>24</v>
      </c>
      <c r="H16" s="240" t="s">
        <v>151</v>
      </c>
      <c r="I16" s="240" t="s">
        <v>227</v>
      </c>
      <c r="J16" s="244">
        <v>45743</v>
      </c>
      <c r="K16" s="245">
        <v>4</v>
      </c>
      <c r="L16" s="246">
        <v>24.9</v>
      </c>
      <c r="M16" s="247">
        <v>99.6</v>
      </c>
      <c r="N16" s="240"/>
      <c r="O16" s="246"/>
      <c r="P16" s="246"/>
      <c r="Q16" s="246"/>
      <c r="R16" s="245">
        <f t="shared" si="8"/>
        <v>4</v>
      </c>
      <c r="S16" s="246">
        <f t="shared" si="9"/>
        <v>24.9</v>
      </c>
      <c r="T16" s="246">
        <f t="shared" si="2"/>
        <v>99.6</v>
      </c>
      <c r="U16" s="240">
        <v>4</v>
      </c>
      <c r="V16" s="246">
        <f t="shared" si="3"/>
        <v>24.9</v>
      </c>
      <c r="W16" s="246">
        <f t="shared" si="4"/>
        <v>99.6</v>
      </c>
      <c r="X16" s="245"/>
      <c r="Y16" s="248"/>
      <c r="Z16" s="248"/>
      <c r="AA16" s="248"/>
      <c r="AB16" s="249"/>
      <c r="AC16" s="248"/>
      <c r="AD16" s="248"/>
      <c r="AE16" s="249">
        <f t="shared" si="5"/>
        <v>0</v>
      </c>
      <c r="AF16" s="246">
        <f t="shared" si="6"/>
        <v>24.9</v>
      </c>
      <c r="AG16" s="246">
        <f t="shared" si="7"/>
        <v>0</v>
      </c>
    </row>
    <row r="17" spans="1:100" s="250" customFormat="1" ht="22.5" customHeight="1" x14ac:dyDescent="0.25">
      <c r="A17" s="240"/>
      <c r="B17" s="240"/>
      <c r="C17" s="241"/>
      <c r="D17" s="240"/>
      <c r="E17" s="240">
        <v>12</v>
      </c>
      <c r="F17" s="242" t="s">
        <v>68</v>
      </c>
      <c r="G17" s="243" t="s">
        <v>24</v>
      </c>
      <c r="H17" s="240" t="s">
        <v>70</v>
      </c>
      <c r="I17" s="240" t="s">
        <v>228</v>
      </c>
      <c r="J17" s="244">
        <v>45956</v>
      </c>
      <c r="K17" s="245">
        <v>12</v>
      </c>
      <c r="L17" s="246">
        <v>98</v>
      </c>
      <c r="M17" s="247">
        <v>1176</v>
      </c>
      <c r="N17" s="240"/>
      <c r="O17" s="246"/>
      <c r="P17" s="246"/>
      <c r="Q17" s="246"/>
      <c r="R17" s="245">
        <f t="shared" si="8"/>
        <v>12</v>
      </c>
      <c r="S17" s="246">
        <f t="shared" si="9"/>
        <v>98</v>
      </c>
      <c r="T17" s="246">
        <f t="shared" si="2"/>
        <v>1176</v>
      </c>
      <c r="U17" s="240">
        <v>1</v>
      </c>
      <c r="V17" s="246">
        <f t="shared" si="3"/>
        <v>98</v>
      </c>
      <c r="W17" s="246">
        <f t="shared" si="4"/>
        <v>98</v>
      </c>
      <c r="X17" s="245"/>
      <c r="Y17" s="248"/>
      <c r="Z17" s="248"/>
      <c r="AA17" s="248"/>
      <c r="AB17" s="249"/>
      <c r="AC17" s="248"/>
      <c r="AD17" s="248"/>
      <c r="AE17" s="249">
        <f t="shared" si="5"/>
        <v>11</v>
      </c>
      <c r="AF17" s="246">
        <f t="shared" si="6"/>
        <v>98</v>
      </c>
      <c r="AG17" s="246">
        <f t="shared" si="7"/>
        <v>1078</v>
      </c>
    </row>
    <row r="18" spans="1:100" s="250" customFormat="1" ht="22.5" customHeight="1" x14ac:dyDescent="0.25">
      <c r="A18" s="240"/>
      <c r="B18" s="240"/>
      <c r="C18" s="241"/>
      <c r="D18" s="240"/>
      <c r="E18" s="240">
        <v>13</v>
      </c>
      <c r="F18" s="242" t="s">
        <v>251</v>
      </c>
      <c r="G18" s="243" t="s">
        <v>24</v>
      </c>
      <c r="H18" s="240" t="s">
        <v>252</v>
      </c>
      <c r="I18" s="240" t="s">
        <v>253</v>
      </c>
      <c r="J18" s="244">
        <v>46168</v>
      </c>
      <c r="K18" s="245">
        <v>67</v>
      </c>
      <c r="L18" s="246">
        <v>44</v>
      </c>
      <c r="M18" s="247">
        <v>2948</v>
      </c>
      <c r="N18" s="240"/>
      <c r="O18" s="246"/>
      <c r="P18" s="246"/>
      <c r="Q18" s="246"/>
      <c r="R18" s="245">
        <f t="shared" si="8"/>
        <v>67</v>
      </c>
      <c r="S18" s="246">
        <f t="shared" si="9"/>
        <v>44</v>
      </c>
      <c r="T18" s="246">
        <f t="shared" si="2"/>
        <v>2948</v>
      </c>
      <c r="U18" s="240">
        <v>67</v>
      </c>
      <c r="V18" s="246">
        <f t="shared" si="3"/>
        <v>44</v>
      </c>
      <c r="W18" s="246">
        <f t="shared" si="4"/>
        <v>2948</v>
      </c>
      <c r="X18" s="245"/>
      <c r="Y18" s="248"/>
      <c r="Z18" s="248"/>
      <c r="AA18" s="248"/>
      <c r="AB18" s="249"/>
      <c r="AC18" s="248"/>
      <c r="AD18" s="248"/>
      <c r="AE18" s="249">
        <f t="shared" si="5"/>
        <v>0</v>
      </c>
      <c r="AF18" s="246">
        <f t="shared" si="6"/>
        <v>44</v>
      </c>
      <c r="AG18" s="246">
        <f t="shared" si="7"/>
        <v>0</v>
      </c>
    </row>
    <row r="19" spans="1:100" s="250" customFormat="1" ht="18.75" customHeight="1" x14ac:dyDescent="0.25">
      <c r="A19" s="240"/>
      <c r="B19" s="240"/>
      <c r="C19" s="241"/>
      <c r="D19" s="240"/>
      <c r="E19" s="240">
        <v>14</v>
      </c>
      <c r="F19" s="242" t="s">
        <v>83</v>
      </c>
      <c r="G19" s="243" t="s">
        <v>84</v>
      </c>
      <c r="H19" s="240" t="s">
        <v>81</v>
      </c>
      <c r="I19" s="240" t="s">
        <v>257</v>
      </c>
      <c r="J19" s="244">
        <v>45988</v>
      </c>
      <c r="K19" s="245">
        <v>14</v>
      </c>
      <c r="L19" s="246">
        <v>166</v>
      </c>
      <c r="M19" s="247">
        <v>2324</v>
      </c>
      <c r="N19" s="240"/>
      <c r="O19" s="246"/>
      <c r="P19" s="246"/>
      <c r="Q19" s="246"/>
      <c r="R19" s="245">
        <f t="shared" si="8"/>
        <v>14</v>
      </c>
      <c r="S19" s="246">
        <f t="shared" si="9"/>
        <v>166</v>
      </c>
      <c r="T19" s="246">
        <f t="shared" si="2"/>
        <v>2324</v>
      </c>
      <c r="U19" s="240"/>
      <c r="V19" s="246">
        <f t="shared" si="3"/>
        <v>166</v>
      </c>
      <c r="W19" s="246">
        <f t="shared" si="4"/>
        <v>0</v>
      </c>
      <c r="X19" s="245"/>
      <c r="Y19" s="248"/>
      <c r="Z19" s="248"/>
      <c r="AA19" s="248"/>
      <c r="AB19" s="249"/>
      <c r="AC19" s="248"/>
      <c r="AD19" s="248"/>
      <c r="AE19" s="249">
        <f t="shared" si="5"/>
        <v>14</v>
      </c>
      <c r="AF19" s="246">
        <f t="shared" si="6"/>
        <v>166</v>
      </c>
      <c r="AG19" s="246">
        <f t="shared" si="7"/>
        <v>2324</v>
      </c>
    </row>
    <row r="20" spans="1:100" s="250" customFormat="1" ht="14.25" customHeight="1" x14ac:dyDescent="0.25">
      <c r="A20" s="240"/>
      <c r="B20" s="240"/>
      <c r="C20" s="241"/>
      <c r="D20" s="240"/>
      <c r="E20" s="240"/>
      <c r="F20" s="291" t="s">
        <v>199</v>
      </c>
      <c r="G20" s="243"/>
      <c r="H20" s="240"/>
      <c r="I20" s="240"/>
      <c r="J20" s="244"/>
      <c r="K20" s="245"/>
      <c r="L20" s="246"/>
      <c r="M20" s="247"/>
      <c r="N20" s="240"/>
      <c r="O20" s="246"/>
      <c r="P20" s="246"/>
      <c r="Q20" s="246"/>
      <c r="R20" s="245"/>
      <c r="S20" s="246"/>
      <c r="T20" s="246"/>
      <c r="U20" s="240"/>
      <c r="V20" s="246">
        <f t="shared" si="3"/>
        <v>0</v>
      </c>
      <c r="W20" s="246">
        <f t="shared" si="4"/>
        <v>0</v>
      </c>
      <c r="X20" s="245"/>
      <c r="Y20" s="248"/>
      <c r="Z20" s="248"/>
      <c r="AA20" s="248"/>
      <c r="AB20" s="249"/>
      <c r="AC20" s="248"/>
      <c r="AD20" s="248"/>
      <c r="AE20" s="249">
        <f t="shared" si="5"/>
        <v>0</v>
      </c>
      <c r="AF20" s="246">
        <f t="shared" si="6"/>
        <v>0</v>
      </c>
      <c r="AG20" s="246">
        <f t="shared" si="7"/>
        <v>0</v>
      </c>
    </row>
    <row r="21" spans="1:100" s="250" customFormat="1" ht="22.5" customHeight="1" x14ac:dyDescent="0.25">
      <c r="A21" s="240"/>
      <c r="B21" s="240"/>
      <c r="C21" s="241"/>
      <c r="D21" s="240"/>
      <c r="E21" s="240">
        <v>15</v>
      </c>
      <c r="F21" s="242" t="s">
        <v>49</v>
      </c>
      <c r="G21" s="243" t="s">
        <v>24</v>
      </c>
      <c r="H21" s="240" t="s">
        <v>50</v>
      </c>
      <c r="I21" s="240" t="s">
        <v>261</v>
      </c>
      <c r="J21" s="244">
        <v>45834</v>
      </c>
      <c r="K21" s="245">
        <v>45</v>
      </c>
      <c r="L21" s="246">
        <v>124.99</v>
      </c>
      <c r="M21" s="247">
        <v>5624.55</v>
      </c>
      <c r="N21" s="240"/>
      <c r="O21" s="246"/>
      <c r="P21" s="246"/>
      <c r="Q21" s="246"/>
      <c r="R21" s="245">
        <f>K21+N21</f>
        <v>45</v>
      </c>
      <c r="S21" s="246">
        <f>O21+L21</f>
        <v>124.99</v>
      </c>
      <c r="T21" s="246">
        <f t="shared" si="2"/>
        <v>5624.55</v>
      </c>
      <c r="U21" s="240">
        <v>38</v>
      </c>
      <c r="V21" s="246">
        <f t="shared" si="3"/>
        <v>124.99</v>
      </c>
      <c r="W21" s="246">
        <f t="shared" si="4"/>
        <v>4749.62</v>
      </c>
      <c r="X21" s="245"/>
      <c r="Y21" s="248"/>
      <c r="Z21" s="248"/>
      <c r="AA21" s="248"/>
      <c r="AB21" s="249"/>
      <c r="AC21" s="248"/>
      <c r="AD21" s="248"/>
      <c r="AE21" s="249">
        <f t="shared" si="5"/>
        <v>7</v>
      </c>
      <c r="AF21" s="246">
        <f t="shared" si="6"/>
        <v>124.99</v>
      </c>
      <c r="AG21" s="246">
        <f t="shared" si="7"/>
        <v>874.93</v>
      </c>
    </row>
    <row r="22" spans="1:100" s="250" customFormat="1" ht="22.5" customHeight="1" x14ac:dyDescent="0.25">
      <c r="A22" s="240"/>
      <c r="B22" s="240"/>
      <c r="C22" s="241"/>
      <c r="D22" s="240"/>
      <c r="E22" s="240">
        <v>16</v>
      </c>
      <c r="F22" s="242" t="s">
        <v>271</v>
      </c>
      <c r="G22" s="243" t="s">
        <v>87</v>
      </c>
      <c r="H22" s="240" t="s">
        <v>272</v>
      </c>
      <c r="I22" s="240" t="s">
        <v>273</v>
      </c>
      <c r="J22" s="244">
        <v>46260</v>
      </c>
      <c r="K22" s="245">
        <v>4</v>
      </c>
      <c r="L22" s="246">
        <v>766.05</v>
      </c>
      <c r="M22" s="247">
        <v>3064.2</v>
      </c>
      <c r="N22" s="249"/>
      <c r="O22" s="246"/>
      <c r="P22" s="246"/>
      <c r="Q22" s="246"/>
      <c r="R22" s="245">
        <f>K22+N22</f>
        <v>4</v>
      </c>
      <c r="S22" s="246">
        <f>O22+L22</f>
        <v>766.05</v>
      </c>
      <c r="T22" s="246">
        <f t="shared" si="2"/>
        <v>3064.2</v>
      </c>
      <c r="U22" s="240">
        <v>3</v>
      </c>
      <c r="V22" s="246">
        <f t="shared" si="3"/>
        <v>766.05</v>
      </c>
      <c r="W22" s="246">
        <f t="shared" si="4"/>
        <v>2298.1499999999996</v>
      </c>
      <c r="X22" s="245"/>
      <c r="Y22" s="248"/>
      <c r="Z22" s="248"/>
      <c r="AA22" s="248"/>
      <c r="AB22" s="249"/>
      <c r="AC22" s="248"/>
      <c r="AD22" s="248"/>
      <c r="AE22" s="249">
        <f t="shared" si="5"/>
        <v>1</v>
      </c>
      <c r="AF22" s="246">
        <f t="shared" si="6"/>
        <v>766.05</v>
      </c>
      <c r="AG22" s="246">
        <f t="shared" si="7"/>
        <v>766.05</v>
      </c>
    </row>
    <row r="23" spans="1:100" s="250" customFormat="1" ht="13.5" customHeight="1" x14ac:dyDescent="0.25">
      <c r="A23" s="240"/>
      <c r="B23" s="240"/>
      <c r="C23" s="241"/>
      <c r="D23" s="240"/>
      <c r="E23" s="240"/>
      <c r="F23" s="291" t="s">
        <v>284</v>
      </c>
      <c r="G23" s="243"/>
      <c r="H23" s="240"/>
      <c r="I23" s="240"/>
      <c r="J23" s="244"/>
      <c r="K23" s="245"/>
      <c r="L23" s="246"/>
      <c r="M23" s="247"/>
      <c r="N23" s="245"/>
      <c r="O23" s="246"/>
      <c r="P23" s="246"/>
      <c r="Q23" s="246"/>
      <c r="R23" s="245"/>
      <c r="S23" s="246"/>
      <c r="T23" s="246"/>
      <c r="U23" s="240"/>
      <c r="V23" s="246">
        <f t="shared" si="3"/>
        <v>0</v>
      </c>
      <c r="W23" s="246">
        <f t="shared" si="4"/>
        <v>0</v>
      </c>
      <c r="X23" s="245"/>
      <c r="Y23" s="248"/>
      <c r="Z23" s="248"/>
      <c r="AA23" s="248"/>
      <c r="AB23" s="249"/>
      <c r="AC23" s="248"/>
      <c r="AD23" s="248"/>
      <c r="AE23" s="249">
        <f t="shared" si="5"/>
        <v>0</v>
      </c>
      <c r="AF23" s="246">
        <f t="shared" si="6"/>
        <v>0</v>
      </c>
      <c r="AG23" s="246">
        <f t="shared" si="7"/>
        <v>0</v>
      </c>
    </row>
    <row r="24" spans="1:100" s="250" customFormat="1" ht="18.75" customHeight="1" x14ac:dyDescent="0.25">
      <c r="A24" s="240"/>
      <c r="B24" s="240"/>
      <c r="C24" s="241"/>
      <c r="D24" s="240"/>
      <c r="E24" s="240">
        <v>17</v>
      </c>
      <c r="F24" s="242" t="s">
        <v>285</v>
      </c>
      <c r="G24" s="243" t="s">
        <v>20</v>
      </c>
      <c r="H24" s="240" t="s">
        <v>286</v>
      </c>
      <c r="I24" s="240">
        <v>2411617</v>
      </c>
      <c r="J24" s="244">
        <v>46718</v>
      </c>
      <c r="K24" s="245">
        <v>224</v>
      </c>
      <c r="L24" s="246">
        <v>51</v>
      </c>
      <c r="M24" s="247">
        <v>11424</v>
      </c>
      <c r="N24" s="245"/>
      <c r="O24" s="246"/>
      <c r="P24" s="246"/>
      <c r="Q24" s="246"/>
      <c r="R24" s="245">
        <f>K24+N24</f>
        <v>224</v>
      </c>
      <c r="S24" s="246">
        <f>O24+L24</f>
        <v>51</v>
      </c>
      <c r="T24" s="246">
        <f t="shared" si="2"/>
        <v>11424</v>
      </c>
      <c r="U24" s="240"/>
      <c r="V24" s="246">
        <f t="shared" si="3"/>
        <v>51</v>
      </c>
      <c r="W24" s="246">
        <f t="shared" si="4"/>
        <v>0</v>
      </c>
      <c r="X24" s="245"/>
      <c r="Y24" s="248"/>
      <c r="Z24" s="248"/>
      <c r="AA24" s="248"/>
      <c r="AB24" s="249"/>
      <c r="AC24" s="248"/>
      <c r="AD24" s="248"/>
      <c r="AE24" s="249">
        <f t="shared" si="5"/>
        <v>224</v>
      </c>
      <c r="AF24" s="246">
        <f t="shared" si="6"/>
        <v>51</v>
      </c>
      <c r="AG24" s="246">
        <f t="shared" si="7"/>
        <v>11424</v>
      </c>
    </row>
    <row r="25" spans="1:100" s="250" customFormat="1" ht="18.75" customHeight="1" x14ac:dyDescent="0.25">
      <c r="A25" s="240"/>
      <c r="B25" s="240"/>
      <c r="C25" s="241"/>
      <c r="D25" s="240"/>
      <c r="E25" s="240">
        <v>18</v>
      </c>
      <c r="F25" s="242" t="s">
        <v>289</v>
      </c>
      <c r="G25" s="243" t="s">
        <v>27</v>
      </c>
      <c r="H25" s="240" t="s">
        <v>173</v>
      </c>
      <c r="I25" s="240">
        <v>679230901</v>
      </c>
      <c r="J25" s="244">
        <v>46291</v>
      </c>
      <c r="K25" s="245">
        <v>100</v>
      </c>
      <c r="L25" s="246">
        <v>29</v>
      </c>
      <c r="M25" s="247">
        <v>2900</v>
      </c>
      <c r="N25" s="245"/>
      <c r="O25" s="246"/>
      <c r="P25" s="246"/>
      <c r="Q25" s="246"/>
      <c r="R25" s="245">
        <f>K25+N25</f>
        <v>100</v>
      </c>
      <c r="S25" s="246">
        <f>O25+L25</f>
        <v>29</v>
      </c>
      <c r="T25" s="246">
        <f t="shared" si="2"/>
        <v>2900</v>
      </c>
      <c r="U25" s="240"/>
      <c r="V25" s="246">
        <f t="shared" si="3"/>
        <v>29</v>
      </c>
      <c r="W25" s="246">
        <f t="shared" si="4"/>
        <v>0</v>
      </c>
      <c r="X25" s="245"/>
      <c r="Y25" s="248"/>
      <c r="Z25" s="248"/>
      <c r="AA25" s="248"/>
      <c r="AB25" s="249"/>
      <c r="AC25" s="248"/>
      <c r="AD25" s="248"/>
      <c r="AE25" s="249">
        <f t="shared" si="5"/>
        <v>100</v>
      </c>
      <c r="AF25" s="246">
        <f t="shared" si="6"/>
        <v>29</v>
      </c>
      <c r="AG25" s="246">
        <f t="shared" si="7"/>
        <v>2900</v>
      </c>
    </row>
    <row r="26" spans="1:100" s="250" customFormat="1" ht="23.25" customHeight="1" x14ac:dyDescent="0.25">
      <c r="A26" s="240"/>
      <c r="B26" s="240"/>
      <c r="C26" s="241"/>
      <c r="D26" s="240"/>
      <c r="E26" s="240">
        <v>19</v>
      </c>
      <c r="F26" s="242" t="s">
        <v>305</v>
      </c>
      <c r="G26" s="243" t="s">
        <v>30</v>
      </c>
      <c r="H26" s="240" t="s">
        <v>306</v>
      </c>
      <c r="I26" s="240" t="s">
        <v>307</v>
      </c>
      <c r="J26" s="244">
        <v>46871</v>
      </c>
      <c r="K26" s="245">
        <v>4900</v>
      </c>
      <c r="L26" s="246">
        <v>0.89</v>
      </c>
      <c r="M26" s="247">
        <v>4361</v>
      </c>
      <c r="N26" s="245"/>
      <c r="O26" s="246"/>
      <c r="P26" s="246"/>
      <c r="Q26" s="246"/>
      <c r="R26" s="245">
        <f>K26+N26</f>
        <v>4900</v>
      </c>
      <c r="S26" s="246">
        <f>O26+L26</f>
        <v>0.89</v>
      </c>
      <c r="T26" s="246">
        <f t="shared" si="2"/>
        <v>4361</v>
      </c>
      <c r="U26" s="240"/>
      <c r="V26" s="246">
        <f t="shared" si="3"/>
        <v>0.89</v>
      </c>
      <c r="W26" s="246">
        <f t="shared" si="4"/>
        <v>0</v>
      </c>
      <c r="X26" s="245"/>
      <c r="Y26" s="248"/>
      <c r="Z26" s="248"/>
      <c r="AA26" s="248"/>
      <c r="AB26" s="249"/>
      <c r="AC26" s="248"/>
      <c r="AD26" s="248"/>
      <c r="AE26" s="249">
        <f t="shared" si="5"/>
        <v>4900</v>
      </c>
      <c r="AF26" s="246">
        <f t="shared" si="6"/>
        <v>0.89</v>
      </c>
      <c r="AG26" s="246">
        <f t="shared" si="7"/>
        <v>4361</v>
      </c>
    </row>
    <row r="27" spans="1:100" s="250" customFormat="1" ht="23.25" customHeight="1" x14ac:dyDescent="0.25">
      <c r="A27" s="240"/>
      <c r="B27" s="240"/>
      <c r="C27" s="241"/>
      <c r="D27" s="240"/>
      <c r="E27" s="240"/>
      <c r="F27" s="242"/>
      <c r="G27" s="243"/>
      <c r="H27" s="240"/>
      <c r="I27" s="240"/>
      <c r="J27" s="244"/>
      <c r="K27" s="245"/>
      <c r="L27" s="246"/>
      <c r="M27" s="247"/>
      <c r="N27" s="245"/>
      <c r="O27" s="246"/>
      <c r="P27" s="246"/>
      <c r="Q27" s="246"/>
      <c r="R27" s="245"/>
      <c r="S27" s="246"/>
      <c r="T27" s="246"/>
      <c r="U27" s="240"/>
      <c r="V27" s="246"/>
      <c r="W27" s="246"/>
      <c r="X27" s="245"/>
      <c r="Y27" s="248"/>
      <c r="Z27" s="248"/>
      <c r="AA27" s="248"/>
      <c r="AB27" s="249"/>
      <c r="AC27" s="248"/>
      <c r="AD27" s="248"/>
      <c r="AE27" s="249"/>
      <c r="AF27" s="246"/>
      <c r="AG27" s="246"/>
    </row>
    <row r="28" spans="1:100" s="250" customFormat="1" ht="23.25" customHeight="1" x14ac:dyDescent="0.25">
      <c r="A28" s="240"/>
      <c r="B28" s="240"/>
      <c r="C28" s="241"/>
      <c r="D28" s="240"/>
      <c r="E28" s="240"/>
      <c r="F28" s="242"/>
      <c r="G28" s="243"/>
      <c r="H28" s="240"/>
      <c r="I28" s="240"/>
      <c r="J28" s="244"/>
      <c r="K28" s="245"/>
      <c r="L28" s="246"/>
      <c r="M28" s="247"/>
      <c r="N28" s="245"/>
      <c r="O28" s="246"/>
      <c r="P28" s="246"/>
      <c r="Q28" s="246"/>
      <c r="R28" s="245"/>
      <c r="S28" s="246"/>
      <c r="T28" s="246"/>
      <c r="U28" s="240"/>
      <c r="V28" s="246"/>
      <c r="W28" s="246"/>
      <c r="X28" s="245"/>
      <c r="Y28" s="248"/>
      <c r="Z28" s="248"/>
      <c r="AA28" s="248"/>
      <c r="AB28" s="249"/>
      <c r="AC28" s="248"/>
      <c r="AD28" s="248"/>
      <c r="AE28" s="249"/>
      <c r="AF28" s="246"/>
      <c r="AG28" s="246"/>
    </row>
    <row r="29" spans="1:100" s="271" customFormat="1" ht="36.950000000000003" customHeight="1" x14ac:dyDescent="0.25">
      <c r="A29" s="266"/>
      <c r="B29" s="266"/>
      <c r="C29" s="266"/>
      <c r="D29" s="267"/>
      <c r="E29" s="267"/>
      <c r="F29" s="451" t="s">
        <v>688</v>
      </c>
      <c r="G29" s="452"/>
      <c r="H29" s="452"/>
      <c r="I29" s="452"/>
      <c r="J29" s="268"/>
      <c r="K29" s="450" t="s">
        <v>687</v>
      </c>
      <c r="L29" s="451"/>
      <c r="M29" s="451"/>
      <c r="N29" s="453" t="s">
        <v>2</v>
      </c>
      <c r="O29" s="451"/>
      <c r="P29" s="451"/>
      <c r="Q29" s="374"/>
      <c r="R29" s="454" t="s">
        <v>3</v>
      </c>
      <c r="S29" s="449"/>
      <c r="T29" s="449"/>
      <c r="U29" s="455" t="s">
        <v>4</v>
      </c>
      <c r="V29" s="449"/>
      <c r="W29" s="449"/>
      <c r="X29" s="456" t="s">
        <v>5</v>
      </c>
      <c r="Y29" s="456"/>
      <c r="Z29" s="456"/>
      <c r="AA29" s="269" t="s">
        <v>656</v>
      </c>
      <c r="AB29" s="448" t="s">
        <v>6</v>
      </c>
      <c r="AC29" s="449"/>
      <c r="AD29" s="449"/>
      <c r="AE29" s="450" t="s">
        <v>686</v>
      </c>
      <c r="AF29" s="451"/>
      <c r="AG29" s="451"/>
      <c r="AH29" s="270"/>
      <c r="AI29" s="270"/>
      <c r="AJ29" s="270"/>
      <c r="AK29" s="270"/>
      <c r="AL29" s="270"/>
      <c r="AM29" s="270"/>
      <c r="AN29" s="270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0"/>
      <c r="BK29" s="270"/>
      <c r="BL29" s="270"/>
      <c r="BM29" s="270"/>
      <c r="BN29" s="270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</row>
    <row r="30" spans="1:100" s="285" customFormat="1" ht="21" customHeight="1" x14ac:dyDescent="0.25">
      <c r="A30" s="272"/>
      <c r="B30" s="272"/>
      <c r="C30" s="272"/>
      <c r="D30" s="273"/>
      <c r="E30" s="273"/>
      <c r="F30" s="274" t="s">
        <v>7</v>
      </c>
      <c r="G30" s="275" t="s">
        <v>8</v>
      </c>
      <c r="H30" s="276" t="s">
        <v>9</v>
      </c>
      <c r="I30" s="273" t="s">
        <v>10</v>
      </c>
      <c r="J30" s="277" t="s">
        <v>11</v>
      </c>
      <c r="K30" s="273" t="s">
        <v>12</v>
      </c>
      <c r="L30" s="278" t="s">
        <v>13</v>
      </c>
      <c r="M30" s="279" t="s">
        <v>14</v>
      </c>
      <c r="N30" s="273" t="s">
        <v>12</v>
      </c>
      <c r="O30" s="278" t="s">
        <v>13</v>
      </c>
      <c r="P30" s="278" t="s">
        <v>14</v>
      </c>
      <c r="Q30" s="278"/>
      <c r="R30" s="280" t="s">
        <v>12</v>
      </c>
      <c r="S30" s="281" t="s">
        <v>13</v>
      </c>
      <c r="T30" s="281" t="s">
        <v>14</v>
      </c>
      <c r="U30" s="280" t="s">
        <v>12</v>
      </c>
      <c r="V30" s="281" t="s">
        <v>13</v>
      </c>
      <c r="W30" s="281" t="s">
        <v>14</v>
      </c>
      <c r="X30" s="282" t="s">
        <v>12</v>
      </c>
      <c r="Y30" s="282" t="s">
        <v>13</v>
      </c>
      <c r="Z30" s="282" t="s">
        <v>14</v>
      </c>
      <c r="AA30" s="282"/>
      <c r="AB30" s="283" t="s">
        <v>12</v>
      </c>
      <c r="AC30" s="282" t="s">
        <v>13</v>
      </c>
      <c r="AD30" s="282" t="s">
        <v>14</v>
      </c>
      <c r="AE30" s="280" t="s">
        <v>12</v>
      </c>
      <c r="AF30" s="281" t="s">
        <v>13</v>
      </c>
      <c r="AG30" s="281" t="s">
        <v>14</v>
      </c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  <c r="BL30" s="284"/>
      <c r="BM30" s="284"/>
      <c r="BN30" s="284"/>
      <c r="BO30" s="284"/>
      <c r="BP30" s="284"/>
      <c r="BQ30" s="284"/>
      <c r="BR30" s="284"/>
      <c r="BS30" s="284"/>
      <c r="BT30" s="284"/>
      <c r="BU30" s="284"/>
      <c r="BV30" s="284"/>
      <c r="BW30" s="284"/>
      <c r="BX30" s="284"/>
      <c r="BY30" s="284"/>
      <c r="BZ30" s="284"/>
      <c r="CA30" s="284"/>
      <c r="CB30" s="284"/>
      <c r="CC30" s="284"/>
      <c r="CD30" s="284"/>
      <c r="CE30" s="284"/>
      <c r="CF30" s="284"/>
      <c r="CG30" s="284"/>
      <c r="CH30" s="284"/>
      <c r="CI30" s="284"/>
      <c r="CJ30" s="284"/>
      <c r="CK30" s="284"/>
      <c r="CL30" s="284"/>
      <c r="CM30" s="284"/>
      <c r="CN30" s="284"/>
      <c r="CO30" s="284"/>
      <c r="CP30" s="284"/>
      <c r="CQ30" s="284"/>
      <c r="CR30" s="284"/>
      <c r="CS30" s="284"/>
      <c r="CT30" s="284"/>
      <c r="CU30" s="284"/>
      <c r="CV30" s="284"/>
    </row>
    <row r="31" spans="1:100" s="250" customFormat="1" ht="13.5" customHeight="1" x14ac:dyDescent="0.25">
      <c r="A31" s="240"/>
      <c r="B31" s="240"/>
      <c r="C31" s="241"/>
      <c r="D31" s="240"/>
      <c r="E31" s="240"/>
      <c r="F31" s="291" t="s">
        <v>284</v>
      </c>
      <c r="G31" s="243"/>
      <c r="H31" s="240"/>
      <c r="I31" s="240"/>
      <c r="J31" s="244"/>
      <c r="K31" s="245"/>
      <c r="L31" s="246"/>
      <c r="M31" s="247"/>
      <c r="N31" s="245"/>
      <c r="O31" s="246"/>
      <c r="P31" s="246"/>
      <c r="Q31" s="246"/>
      <c r="R31" s="245"/>
      <c r="S31" s="246"/>
      <c r="T31" s="246"/>
      <c r="U31" s="240"/>
      <c r="V31" s="246">
        <f t="shared" si="3"/>
        <v>0</v>
      </c>
      <c r="W31" s="246">
        <f t="shared" si="4"/>
        <v>0</v>
      </c>
      <c r="X31" s="245"/>
      <c r="Y31" s="248"/>
      <c r="Z31" s="248"/>
      <c r="AA31" s="248"/>
      <c r="AB31" s="249"/>
      <c r="AC31" s="248"/>
      <c r="AD31" s="248"/>
      <c r="AE31" s="249">
        <f t="shared" si="5"/>
        <v>0</v>
      </c>
      <c r="AF31" s="246">
        <f t="shared" si="6"/>
        <v>0</v>
      </c>
      <c r="AG31" s="246">
        <f t="shared" si="7"/>
        <v>0</v>
      </c>
    </row>
    <row r="32" spans="1:100" s="250" customFormat="1" ht="18.75" customHeight="1" x14ac:dyDescent="0.25">
      <c r="A32" s="240"/>
      <c r="B32" s="240"/>
      <c r="C32" s="241"/>
      <c r="D32" s="240"/>
      <c r="E32" s="240">
        <v>20</v>
      </c>
      <c r="F32" s="242" t="s">
        <v>192</v>
      </c>
      <c r="G32" s="243" t="s">
        <v>24</v>
      </c>
      <c r="H32" s="240" t="s">
        <v>317</v>
      </c>
      <c r="I32" s="240" t="s">
        <v>318</v>
      </c>
      <c r="J32" s="244">
        <v>46748</v>
      </c>
      <c r="K32" s="245">
        <v>130</v>
      </c>
      <c r="L32" s="246">
        <v>43</v>
      </c>
      <c r="M32" s="247">
        <v>5590</v>
      </c>
      <c r="N32" s="245"/>
      <c r="O32" s="246"/>
      <c r="P32" s="246"/>
      <c r="Q32" s="246"/>
      <c r="R32" s="245">
        <f>K32+N32</f>
        <v>130</v>
      </c>
      <c r="S32" s="246">
        <f>O32+L32</f>
        <v>43</v>
      </c>
      <c r="T32" s="246">
        <f t="shared" si="2"/>
        <v>5590</v>
      </c>
      <c r="U32" s="240"/>
      <c r="V32" s="246">
        <f t="shared" si="3"/>
        <v>43</v>
      </c>
      <c r="W32" s="246">
        <f t="shared" si="4"/>
        <v>0</v>
      </c>
      <c r="X32" s="245"/>
      <c r="Y32" s="248"/>
      <c r="Z32" s="248"/>
      <c r="AA32" s="248"/>
      <c r="AB32" s="249"/>
      <c r="AC32" s="248"/>
      <c r="AD32" s="248"/>
      <c r="AE32" s="249">
        <f t="shared" si="5"/>
        <v>130</v>
      </c>
      <c r="AF32" s="246">
        <f t="shared" si="6"/>
        <v>43</v>
      </c>
      <c r="AG32" s="246">
        <f t="shared" si="7"/>
        <v>5590</v>
      </c>
    </row>
    <row r="33" spans="1:33" s="250" customFormat="1" ht="18.75" customHeight="1" x14ac:dyDescent="0.25">
      <c r="A33" s="240"/>
      <c r="B33" s="240"/>
      <c r="C33" s="241"/>
      <c r="D33" s="240"/>
      <c r="E33" s="240">
        <v>21</v>
      </c>
      <c r="F33" s="242" t="s">
        <v>65</v>
      </c>
      <c r="G33" s="292" t="s">
        <v>27</v>
      </c>
      <c r="H33" s="240" t="s">
        <v>321</v>
      </c>
      <c r="I33" s="240" t="s">
        <v>322</v>
      </c>
      <c r="J33" s="244">
        <v>46565</v>
      </c>
      <c r="K33" s="245">
        <v>2</v>
      </c>
      <c r="L33" s="246">
        <v>232.5</v>
      </c>
      <c r="M33" s="247">
        <v>465</v>
      </c>
      <c r="N33" s="245"/>
      <c r="O33" s="246"/>
      <c r="P33" s="246"/>
      <c r="Q33" s="246"/>
      <c r="R33" s="245">
        <f>K33+N33</f>
        <v>2</v>
      </c>
      <c r="S33" s="246">
        <f>O33+L33</f>
        <v>232.5</v>
      </c>
      <c r="T33" s="246">
        <f t="shared" si="2"/>
        <v>465</v>
      </c>
      <c r="U33" s="240"/>
      <c r="V33" s="246">
        <f t="shared" si="3"/>
        <v>232.5</v>
      </c>
      <c r="W33" s="246">
        <f t="shared" si="4"/>
        <v>0</v>
      </c>
      <c r="X33" s="245"/>
      <c r="Y33" s="248"/>
      <c r="Z33" s="248"/>
      <c r="AA33" s="248"/>
      <c r="AB33" s="249"/>
      <c r="AC33" s="248"/>
      <c r="AD33" s="248"/>
      <c r="AE33" s="249">
        <f t="shared" si="5"/>
        <v>2</v>
      </c>
      <c r="AF33" s="246">
        <f t="shared" si="6"/>
        <v>232.5</v>
      </c>
      <c r="AG33" s="246">
        <f t="shared" si="7"/>
        <v>465</v>
      </c>
    </row>
    <row r="34" spans="1:33" s="250" customFormat="1" ht="15" customHeight="1" x14ac:dyDescent="0.25">
      <c r="A34" s="240"/>
      <c r="B34" s="240"/>
      <c r="C34" s="241"/>
      <c r="D34" s="240"/>
      <c r="E34" s="240"/>
      <c r="F34" s="291" t="s">
        <v>351</v>
      </c>
      <c r="G34" s="243"/>
      <c r="H34" s="240"/>
      <c r="I34" s="240"/>
      <c r="J34" s="244"/>
      <c r="K34" s="245"/>
      <c r="L34" s="246"/>
      <c r="M34" s="247"/>
      <c r="N34" s="245"/>
      <c r="O34" s="246"/>
      <c r="P34" s="246"/>
      <c r="Q34" s="246"/>
      <c r="R34" s="245"/>
      <c r="S34" s="246"/>
      <c r="T34" s="246"/>
      <c r="U34" s="240"/>
      <c r="V34" s="246">
        <f t="shared" si="3"/>
        <v>0</v>
      </c>
      <c r="W34" s="246">
        <f t="shared" si="4"/>
        <v>0</v>
      </c>
      <c r="X34" s="245"/>
      <c r="Y34" s="248"/>
      <c r="Z34" s="248"/>
      <c r="AA34" s="248"/>
      <c r="AB34" s="249"/>
      <c r="AC34" s="248"/>
      <c r="AD34" s="248"/>
      <c r="AE34" s="249">
        <f t="shared" si="5"/>
        <v>0</v>
      </c>
      <c r="AF34" s="246">
        <f t="shared" si="6"/>
        <v>0</v>
      </c>
      <c r="AG34" s="246">
        <f t="shared" si="7"/>
        <v>0</v>
      </c>
    </row>
    <row r="35" spans="1:33" s="250" customFormat="1" ht="22.5" customHeight="1" x14ac:dyDescent="0.25">
      <c r="A35" s="240"/>
      <c r="B35" s="240"/>
      <c r="C35" s="241"/>
      <c r="D35" s="240"/>
      <c r="E35" s="240">
        <v>22</v>
      </c>
      <c r="F35" s="242" t="s">
        <v>361</v>
      </c>
      <c r="G35" s="243" t="s">
        <v>362</v>
      </c>
      <c r="H35" s="240" t="s">
        <v>173</v>
      </c>
      <c r="I35" s="240">
        <v>679240201</v>
      </c>
      <c r="J35" s="244">
        <v>45715</v>
      </c>
      <c r="K35" s="245">
        <v>150</v>
      </c>
      <c r="L35" s="246">
        <v>29</v>
      </c>
      <c r="M35" s="247">
        <v>4350</v>
      </c>
      <c r="N35" s="245"/>
      <c r="O35" s="246"/>
      <c r="P35" s="246"/>
      <c r="Q35" s="246"/>
      <c r="R35" s="245">
        <f t="shared" ref="R35:R71" si="10">K35+N35</f>
        <v>150</v>
      </c>
      <c r="S35" s="246">
        <f t="shared" ref="S35:S71" si="11">O35+L35</f>
        <v>29</v>
      </c>
      <c r="T35" s="246">
        <f t="shared" si="2"/>
        <v>4350</v>
      </c>
      <c r="U35" s="240"/>
      <c r="V35" s="246">
        <f t="shared" si="3"/>
        <v>29</v>
      </c>
      <c r="W35" s="246">
        <f t="shared" si="4"/>
        <v>0</v>
      </c>
      <c r="X35" s="245"/>
      <c r="Y35" s="248"/>
      <c r="Z35" s="248"/>
      <c r="AA35" s="248"/>
      <c r="AB35" s="249"/>
      <c r="AC35" s="248"/>
      <c r="AD35" s="248"/>
      <c r="AE35" s="249">
        <f t="shared" si="5"/>
        <v>150</v>
      </c>
      <c r="AF35" s="246">
        <f t="shared" si="6"/>
        <v>29</v>
      </c>
      <c r="AG35" s="246">
        <f t="shared" si="7"/>
        <v>4350</v>
      </c>
    </row>
    <row r="36" spans="1:33" s="250" customFormat="1" ht="18" customHeight="1" x14ac:dyDescent="0.25">
      <c r="A36" s="240"/>
      <c r="B36" s="240"/>
      <c r="C36" s="241"/>
      <c r="D36" s="240"/>
      <c r="E36" s="240">
        <v>23</v>
      </c>
      <c r="F36" s="242" t="s">
        <v>366</v>
      </c>
      <c r="G36" s="243" t="s">
        <v>57</v>
      </c>
      <c r="H36" s="240" t="s">
        <v>367</v>
      </c>
      <c r="I36" s="240" t="s">
        <v>368</v>
      </c>
      <c r="J36" s="244">
        <v>45835</v>
      </c>
      <c r="K36" s="245">
        <v>49</v>
      </c>
      <c r="L36" s="246">
        <v>310</v>
      </c>
      <c r="M36" s="247">
        <v>15190</v>
      </c>
      <c r="N36" s="245"/>
      <c r="O36" s="246"/>
      <c r="P36" s="246"/>
      <c r="Q36" s="246"/>
      <c r="R36" s="245">
        <f t="shared" si="10"/>
        <v>49</v>
      </c>
      <c r="S36" s="246">
        <f t="shared" si="11"/>
        <v>310</v>
      </c>
      <c r="T36" s="246">
        <f t="shared" si="2"/>
        <v>15190</v>
      </c>
      <c r="U36" s="240">
        <v>49</v>
      </c>
      <c r="V36" s="246">
        <f t="shared" si="3"/>
        <v>310</v>
      </c>
      <c r="W36" s="246">
        <f t="shared" si="4"/>
        <v>15190</v>
      </c>
      <c r="X36" s="245"/>
      <c r="Y36" s="248"/>
      <c r="Z36" s="248"/>
      <c r="AA36" s="248"/>
      <c r="AB36" s="249"/>
      <c r="AC36" s="248"/>
      <c r="AD36" s="248"/>
      <c r="AE36" s="249">
        <f t="shared" si="5"/>
        <v>0</v>
      </c>
      <c r="AF36" s="246">
        <f t="shared" si="6"/>
        <v>310</v>
      </c>
      <c r="AG36" s="246">
        <f t="shared" si="7"/>
        <v>0</v>
      </c>
    </row>
    <row r="37" spans="1:33" s="250" customFormat="1" ht="18" customHeight="1" x14ac:dyDescent="0.25">
      <c r="A37" s="240"/>
      <c r="B37" s="240"/>
      <c r="C37" s="241"/>
      <c r="D37" s="240"/>
      <c r="E37" s="240">
        <v>24</v>
      </c>
      <c r="F37" s="242" t="s">
        <v>375</v>
      </c>
      <c r="G37" s="243" t="s">
        <v>57</v>
      </c>
      <c r="H37" s="240" t="s">
        <v>376</v>
      </c>
      <c r="I37" s="240" t="s">
        <v>377</v>
      </c>
      <c r="J37" s="244">
        <v>45803</v>
      </c>
      <c r="K37" s="245">
        <v>20</v>
      </c>
      <c r="L37" s="246">
        <v>210</v>
      </c>
      <c r="M37" s="247">
        <v>4200</v>
      </c>
      <c r="N37" s="245"/>
      <c r="O37" s="246"/>
      <c r="P37" s="246"/>
      <c r="Q37" s="246"/>
      <c r="R37" s="245">
        <f t="shared" si="10"/>
        <v>20</v>
      </c>
      <c r="S37" s="246">
        <f t="shared" si="11"/>
        <v>210</v>
      </c>
      <c r="T37" s="246">
        <f t="shared" si="2"/>
        <v>4200</v>
      </c>
      <c r="U37" s="240">
        <v>20</v>
      </c>
      <c r="V37" s="246">
        <f t="shared" si="3"/>
        <v>210</v>
      </c>
      <c r="W37" s="246">
        <f t="shared" si="4"/>
        <v>4200</v>
      </c>
      <c r="X37" s="245"/>
      <c r="Y37" s="248"/>
      <c r="Z37" s="248"/>
      <c r="AA37" s="248"/>
      <c r="AB37" s="249"/>
      <c r="AC37" s="248"/>
      <c r="AD37" s="248"/>
      <c r="AE37" s="249">
        <f t="shared" si="5"/>
        <v>0</v>
      </c>
      <c r="AF37" s="246">
        <f t="shared" si="6"/>
        <v>210</v>
      </c>
      <c r="AG37" s="246">
        <f t="shared" si="7"/>
        <v>0</v>
      </c>
    </row>
    <row r="38" spans="1:33" s="250" customFormat="1" ht="22.5" customHeight="1" x14ac:dyDescent="0.25">
      <c r="A38" s="240"/>
      <c r="B38" s="240"/>
      <c r="C38" s="241"/>
      <c r="D38" s="240"/>
      <c r="E38" s="240">
        <v>25</v>
      </c>
      <c r="F38" s="242" t="s">
        <v>387</v>
      </c>
      <c r="G38" s="243" t="s">
        <v>362</v>
      </c>
      <c r="H38" s="240" t="s">
        <v>91</v>
      </c>
      <c r="I38" s="240" t="s">
        <v>388</v>
      </c>
      <c r="J38" s="244">
        <v>46748</v>
      </c>
      <c r="K38" s="245">
        <v>50</v>
      </c>
      <c r="L38" s="246">
        <v>78</v>
      </c>
      <c r="M38" s="247">
        <v>3900</v>
      </c>
      <c r="N38" s="245"/>
      <c r="O38" s="246"/>
      <c r="P38" s="246"/>
      <c r="Q38" s="246"/>
      <c r="R38" s="245">
        <f t="shared" si="10"/>
        <v>50</v>
      </c>
      <c r="S38" s="246">
        <f t="shared" si="11"/>
        <v>78</v>
      </c>
      <c r="T38" s="246">
        <f t="shared" si="2"/>
        <v>3900</v>
      </c>
      <c r="U38" s="240"/>
      <c r="V38" s="246">
        <f t="shared" si="3"/>
        <v>78</v>
      </c>
      <c r="W38" s="246">
        <f t="shared" si="4"/>
        <v>0</v>
      </c>
      <c r="X38" s="245"/>
      <c r="Y38" s="248"/>
      <c r="Z38" s="248"/>
      <c r="AA38" s="248"/>
      <c r="AB38" s="249"/>
      <c r="AC38" s="248"/>
      <c r="AD38" s="248"/>
      <c r="AE38" s="249">
        <f t="shared" si="5"/>
        <v>50</v>
      </c>
      <c r="AF38" s="246">
        <f t="shared" si="6"/>
        <v>78</v>
      </c>
      <c r="AG38" s="246">
        <f t="shared" si="7"/>
        <v>3900</v>
      </c>
    </row>
    <row r="39" spans="1:33" s="250" customFormat="1" ht="22.5" customHeight="1" x14ac:dyDescent="0.25">
      <c r="A39" s="240"/>
      <c r="B39" s="240"/>
      <c r="C39" s="241"/>
      <c r="D39" s="240"/>
      <c r="E39" s="240">
        <v>26</v>
      </c>
      <c r="F39" s="242" t="s">
        <v>389</v>
      </c>
      <c r="G39" s="243" t="s">
        <v>362</v>
      </c>
      <c r="H39" s="240" t="s">
        <v>390</v>
      </c>
      <c r="I39" s="240" t="s">
        <v>391</v>
      </c>
      <c r="J39" s="244">
        <v>46382</v>
      </c>
      <c r="K39" s="245">
        <v>30</v>
      </c>
      <c r="L39" s="246">
        <v>450</v>
      </c>
      <c r="M39" s="247">
        <v>13500</v>
      </c>
      <c r="N39" s="245"/>
      <c r="O39" s="246"/>
      <c r="P39" s="246"/>
      <c r="Q39" s="246"/>
      <c r="R39" s="245">
        <f t="shared" si="10"/>
        <v>30</v>
      </c>
      <c r="S39" s="246">
        <f t="shared" si="11"/>
        <v>450</v>
      </c>
      <c r="T39" s="246">
        <f t="shared" si="2"/>
        <v>13500</v>
      </c>
      <c r="U39" s="240">
        <v>10</v>
      </c>
      <c r="V39" s="246">
        <f t="shared" si="3"/>
        <v>450</v>
      </c>
      <c r="W39" s="246">
        <f t="shared" si="4"/>
        <v>4500</v>
      </c>
      <c r="X39" s="245"/>
      <c r="Y39" s="248"/>
      <c r="Z39" s="248"/>
      <c r="AA39" s="248"/>
      <c r="AB39" s="249"/>
      <c r="AC39" s="248"/>
      <c r="AD39" s="248"/>
      <c r="AE39" s="249">
        <f t="shared" si="5"/>
        <v>20</v>
      </c>
      <c r="AF39" s="246">
        <f t="shared" si="6"/>
        <v>450</v>
      </c>
      <c r="AG39" s="246">
        <f t="shared" si="7"/>
        <v>9000</v>
      </c>
    </row>
    <row r="40" spans="1:33" s="250" customFormat="1" ht="22.5" customHeight="1" x14ac:dyDescent="0.25">
      <c r="A40" s="240"/>
      <c r="B40" s="240"/>
      <c r="C40" s="241"/>
      <c r="D40" s="240"/>
      <c r="E40" s="240">
        <v>27</v>
      </c>
      <c r="F40" s="242" t="s">
        <v>392</v>
      </c>
      <c r="G40" s="243" t="s">
        <v>362</v>
      </c>
      <c r="H40" s="240" t="s">
        <v>393</v>
      </c>
      <c r="I40" s="240" t="s">
        <v>394</v>
      </c>
      <c r="J40" s="244">
        <v>46780</v>
      </c>
      <c r="K40" s="245">
        <v>5</v>
      </c>
      <c r="L40" s="246">
        <v>244</v>
      </c>
      <c r="M40" s="247">
        <v>1220</v>
      </c>
      <c r="N40" s="245"/>
      <c r="O40" s="246"/>
      <c r="P40" s="246"/>
      <c r="Q40" s="246"/>
      <c r="R40" s="245">
        <f t="shared" si="10"/>
        <v>5</v>
      </c>
      <c r="S40" s="246">
        <f t="shared" si="11"/>
        <v>244</v>
      </c>
      <c r="T40" s="246">
        <f t="shared" si="2"/>
        <v>1220</v>
      </c>
      <c r="U40" s="240">
        <v>5</v>
      </c>
      <c r="V40" s="246">
        <f t="shared" si="3"/>
        <v>244</v>
      </c>
      <c r="W40" s="246">
        <f t="shared" si="4"/>
        <v>1220</v>
      </c>
      <c r="X40" s="245"/>
      <c r="Y40" s="248"/>
      <c r="Z40" s="248"/>
      <c r="AA40" s="248"/>
      <c r="AB40" s="249"/>
      <c r="AC40" s="248"/>
      <c r="AD40" s="248"/>
      <c r="AE40" s="249">
        <f t="shared" si="5"/>
        <v>0</v>
      </c>
      <c r="AF40" s="246">
        <f t="shared" si="6"/>
        <v>244</v>
      </c>
      <c r="AG40" s="246">
        <f t="shared" si="7"/>
        <v>0</v>
      </c>
    </row>
    <row r="41" spans="1:33" s="250" customFormat="1" ht="15.75" customHeight="1" x14ac:dyDescent="0.25">
      <c r="A41" s="241"/>
      <c r="B41" s="241">
        <f>SUM(B4:B5)</f>
        <v>193</v>
      </c>
      <c r="C41" s="241"/>
      <c r="D41" s="240"/>
      <c r="E41" s="240">
        <v>28</v>
      </c>
      <c r="F41" s="286" t="s">
        <v>395</v>
      </c>
      <c r="G41" s="240" t="s">
        <v>396</v>
      </c>
      <c r="H41" s="240" t="s">
        <v>397</v>
      </c>
      <c r="I41" s="245" t="s">
        <v>398</v>
      </c>
      <c r="J41" s="293">
        <v>46784</v>
      </c>
      <c r="K41" s="245">
        <v>152</v>
      </c>
      <c r="L41" s="246">
        <v>18</v>
      </c>
      <c r="M41" s="247">
        <v>2736</v>
      </c>
      <c r="N41" s="248"/>
      <c r="O41" s="246"/>
      <c r="P41" s="246"/>
      <c r="Q41" s="246"/>
      <c r="R41" s="245">
        <f t="shared" si="10"/>
        <v>152</v>
      </c>
      <c r="S41" s="246">
        <f t="shared" si="11"/>
        <v>18</v>
      </c>
      <c r="T41" s="246">
        <f t="shared" si="2"/>
        <v>2736</v>
      </c>
      <c r="U41" s="245">
        <v>16</v>
      </c>
      <c r="V41" s="246">
        <f t="shared" si="3"/>
        <v>18</v>
      </c>
      <c r="W41" s="246">
        <f t="shared" si="4"/>
        <v>288</v>
      </c>
      <c r="X41" s="248"/>
      <c r="Y41" s="248"/>
      <c r="Z41" s="248"/>
      <c r="AA41" s="248"/>
      <c r="AB41" s="248"/>
      <c r="AC41" s="248"/>
      <c r="AD41" s="248"/>
      <c r="AE41" s="249">
        <f t="shared" si="5"/>
        <v>136</v>
      </c>
      <c r="AF41" s="246">
        <f t="shared" si="6"/>
        <v>18</v>
      </c>
      <c r="AG41" s="246">
        <f t="shared" si="7"/>
        <v>2448</v>
      </c>
    </row>
    <row r="42" spans="1:33" s="250" customFormat="1" ht="15.75" customHeight="1" x14ac:dyDescent="0.25">
      <c r="A42" s="241"/>
      <c r="B42" s="241"/>
      <c r="C42" s="241"/>
      <c r="D42" s="245"/>
      <c r="E42" s="240">
        <v>29</v>
      </c>
      <c r="F42" s="286" t="s">
        <v>402</v>
      </c>
      <c r="G42" s="245" t="s">
        <v>362</v>
      </c>
      <c r="H42" s="240" t="s">
        <v>403</v>
      </c>
      <c r="I42" s="245" t="s">
        <v>404</v>
      </c>
      <c r="J42" s="294">
        <v>46692</v>
      </c>
      <c r="K42" s="245">
        <v>190</v>
      </c>
      <c r="L42" s="246">
        <v>24</v>
      </c>
      <c r="M42" s="247">
        <v>4560</v>
      </c>
      <c r="N42" s="245"/>
      <c r="O42" s="246"/>
      <c r="P42" s="246"/>
      <c r="Q42" s="246"/>
      <c r="R42" s="245">
        <f t="shared" si="10"/>
        <v>190</v>
      </c>
      <c r="S42" s="246">
        <f t="shared" si="11"/>
        <v>24</v>
      </c>
      <c r="T42" s="246">
        <f t="shared" si="2"/>
        <v>4560</v>
      </c>
      <c r="U42" s="245"/>
      <c r="V42" s="246">
        <f t="shared" si="3"/>
        <v>24</v>
      </c>
      <c r="W42" s="246">
        <f t="shared" si="4"/>
        <v>0</v>
      </c>
      <c r="X42" s="248"/>
      <c r="Y42" s="248"/>
      <c r="Z42" s="248"/>
      <c r="AA42" s="248"/>
      <c r="AB42" s="248"/>
      <c r="AC42" s="248"/>
      <c r="AD42" s="248"/>
      <c r="AE42" s="249">
        <f t="shared" si="5"/>
        <v>190</v>
      </c>
      <c r="AF42" s="246">
        <f t="shared" si="6"/>
        <v>24</v>
      </c>
      <c r="AG42" s="246">
        <f t="shared" si="7"/>
        <v>4560</v>
      </c>
    </row>
    <row r="43" spans="1:33" s="250" customFormat="1" ht="15.75" customHeight="1" x14ac:dyDescent="0.25">
      <c r="A43" s="241"/>
      <c r="B43" s="241"/>
      <c r="C43" s="241"/>
      <c r="D43" s="245"/>
      <c r="E43" s="240">
        <v>30</v>
      </c>
      <c r="F43" s="286" t="s">
        <v>405</v>
      </c>
      <c r="G43" s="245" t="s">
        <v>362</v>
      </c>
      <c r="H43" s="240" t="s">
        <v>406</v>
      </c>
      <c r="I43" s="245">
        <v>230710</v>
      </c>
      <c r="J43" s="294">
        <v>46204</v>
      </c>
      <c r="K43" s="245">
        <v>20</v>
      </c>
      <c r="L43" s="246">
        <v>94</v>
      </c>
      <c r="M43" s="247">
        <v>1880</v>
      </c>
      <c r="N43" s="245"/>
      <c r="O43" s="246"/>
      <c r="P43" s="246"/>
      <c r="Q43" s="246"/>
      <c r="R43" s="245">
        <f t="shared" si="10"/>
        <v>20</v>
      </c>
      <c r="S43" s="246">
        <f t="shared" si="11"/>
        <v>94</v>
      </c>
      <c r="T43" s="246">
        <f t="shared" si="2"/>
        <v>1880</v>
      </c>
      <c r="U43" s="245"/>
      <c r="V43" s="246">
        <f t="shared" si="3"/>
        <v>94</v>
      </c>
      <c r="W43" s="246">
        <f t="shared" si="4"/>
        <v>0</v>
      </c>
      <c r="X43" s="248"/>
      <c r="Y43" s="248"/>
      <c r="Z43" s="248"/>
      <c r="AA43" s="248"/>
      <c r="AB43" s="248"/>
      <c r="AC43" s="248"/>
      <c r="AD43" s="248"/>
      <c r="AE43" s="249">
        <f t="shared" si="5"/>
        <v>20</v>
      </c>
      <c r="AF43" s="246">
        <f t="shared" si="6"/>
        <v>94</v>
      </c>
      <c r="AG43" s="246">
        <f t="shared" si="7"/>
        <v>1880</v>
      </c>
    </row>
    <row r="44" spans="1:33" s="250" customFormat="1" ht="15.75" customHeight="1" x14ac:dyDescent="0.25">
      <c r="A44" s="241"/>
      <c r="B44" s="241"/>
      <c r="C44" s="241"/>
      <c r="D44" s="245"/>
      <c r="E44" s="240">
        <v>31</v>
      </c>
      <c r="F44" s="286" t="s">
        <v>410</v>
      </c>
      <c r="G44" s="245" t="s">
        <v>408</v>
      </c>
      <c r="H44" s="240" t="s">
        <v>315</v>
      </c>
      <c r="I44" s="245" t="s">
        <v>411</v>
      </c>
      <c r="J44" s="294">
        <v>46692</v>
      </c>
      <c r="K44" s="245">
        <v>4</v>
      </c>
      <c r="L44" s="246">
        <v>22</v>
      </c>
      <c r="M44" s="247">
        <v>88</v>
      </c>
      <c r="N44" s="245"/>
      <c r="O44" s="246"/>
      <c r="P44" s="246"/>
      <c r="Q44" s="246"/>
      <c r="R44" s="245">
        <f t="shared" si="10"/>
        <v>4</v>
      </c>
      <c r="S44" s="246">
        <f t="shared" si="11"/>
        <v>22</v>
      </c>
      <c r="T44" s="246">
        <f t="shared" si="2"/>
        <v>88</v>
      </c>
      <c r="U44" s="245"/>
      <c r="V44" s="246">
        <f t="shared" si="3"/>
        <v>22</v>
      </c>
      <c r="W44" s="246">
        <f t="shared" si="4"/>
        <v>0</v>
      </c>
      <c r="X44" s="248"/>
      <c r="Y44" s="248"/>
      <c r="Z44" s="248"/>
      <c r="AA44" s="248"/>
      <c r="AB44" s="248"/>
      <c r="AC44" s="248"/>
      <c r="AD44" s="248"/>
      <c r="AE44" s="249">
        <f t="shared" si="5"/>
        <v>4</v>
      </c>
      <c r="AF44" s="246">
        <f t="shared" si="6"/>
        <v>22</v>
      </c>
      <c r="AG44" s="246">
        <f t="shared" si="7"/>
        <v>88</v>
      </c>
    </row>
    <row r="45" spans="1:33" s="250" customFormat="1" ht="15.75" customHeight="1" x14ac:dyDescent="0.25">
      <c r="A45" s="241"/>
      <c r="B45" s="241"/>
      <c r="C45" s="241"/>
      <c r="D45" s="245"/>
      <c r="E45" s="240">
        <v>32</v>
      </c>
      <c r="F45" s="286" t="s">
        <v>414</v>
      </c>
      <c r="G45" s="245" t="s">
        <v>408</v>
      </c>
      <c r="H45" s="240" t="s">
        <v>270</v>
      </c>
      <c r="I45" s="245">
        <v>30457</v>
      </c>
      <c r="J45" s="294">
        <v>46419</v>
      </c>
      <c r="K45" s="245">
        <v>200</v>
      </c>
      <c r="L45" s="246">
        <v>280</v>
      </c>
      <c r="M45" s="247">
        <v>56000</v>
      </c>
      <c r="N45" s="245"/>
      <c r="O45" s="246"/>
      <c r="P45" s="246"/>
      <c r="Q45" s="246"/>
      <c r="R45" s="245">
        <f t="shared" si="10"/>
        <v>200</v>
      </c>
      <c r="S45" s="246">
        <f t="shared" si="11"/>
        <v>280</v>
      </c>
      <c r="T45" s="246">
        <f t="shared" si="2"/>
        <v>56000</v>
      </c>
      <c r="U45" s="245">
        <v>50</v>
      </c>
      <c r="V45" s="246">
        <f t="shared" si="3"/>
        <v>280</v>
      </c>
      <c r="W45" s="246">
        <f t="shared" si="4"/>
        <v>14000</v>
      </c>
      <c r="X45" s="248"/>
      <c r="Y45" s="248"/>
      <c r="Z45" s="248"/>
      <c r="AA45" s="248"/>
      <c r="AB45" s="248"/>
      <c r="AC45" s="248"/>
      <c r="AD45" s="248"/>
      <c r="AE45" s="249">
        <f t="shared" si="5"/>
        <v>150</v>
      </c>
      <c r="AF45" s="246">
        <f t="shared" si="6"/>
        <v>280</v>
      </c>
      <c r="AG45" s="246">
        <f t="shared" si="7"/>
        <v>42000</v>
      </c>
    </row>
    <row r="46" spans="1:33" s="250" customFormat="1" ht="22.5" customHeight="1" x14ac:dyDescent="0.25">
      <c r="A46" s="241"/>
      <c r="B46" s="241"/>
      <c r="C46" s="241"/>
      <c r="D46" s="245"/>
      <c r="E46" s="240">
        <v>33</v>
      </c>
      <c r="F46" s="286" t="s">
        <v>422</v>
      </c>
      <c r="G46" s="245" t="s">
        <v>362</v>
      </c>
      <c r="H46" s="240" t="s">
        <v>423</v>
      </c>
      <c r="I46" s="245">
        <v>2410147</v>
      </c>
      <c r="J46" s="294">
        <v>46661</v>
      </c>
      <c r="K46" s="245">
        <v>150</v>
      </c>
      <c r="L46" s="246">
        <v>42</v>
      </c>
      <c r="M46" s="247">
        <v>6300</v>
      </c>
      <c r="N46" s="245"/>
      <c r="O46" s="246"/>
      <c r="P46" s="246"/>
      <c r="Q46" s="246"/>
      <c r="R46" s="245">
        <f t="shared" si="10"/>
        <v>150</v>
      </c>
      <c r="S46" s="246">
        <f t="shared" si="11"/>
        <v>42</v>
      </c>
      <c r="T46" s="246">
        <f t="shared" si="2"/>
        <v>6300</v>
      </c>
      <c r="U46" s="245"/>
      <c r="V46" s="246">
        <f t="shared" si="3"/>
        <v>42</v>
      </c>
      <c r="W46" s="246">
        <f t="shared" si="4"/>
        <v>0</v>
      </c>
      <c r="X46" s="248"/>
      <c r="Y46" s="248"/>
      <c r="Z46" s="248"/>
      <c r="AA46" s="248"/>
      <c r="AB46" s="248"/>
      <c r="AC46" s="248"/>
      <c r="AD46" s="248"/>
      <c r="AE46" s="249">
        <f t="shared" si="5"/>
        <v>150</v>
      </c>
      <c r="AF46" s="246">
        <f t="shared" si="6"/>
        <v>42</v>
      </c>
      <c r="AG46" s="246">
        <f t="shared" si="7"/>
        <v>6300</v>
      </c>
    </row>
    <row r="47" spans="1:33" s="250" customFormat="1" ht="15.75" customHeight="1" x14ac:dyDescent="0.25">
      <c r="A47" s="241"/>
      <c r="B47" s="241"/>
      <c r="C47" s="241"/>
      <c r="D47" s="245"/>
      <c r="E47" s="240">
        <v>34</v>
      </c>
      <c r="F47" s="286" t="s">
        <v>281</v>
      </c>
      <c r="G47" s="245" t="s">
        <v>432</v>
      </c>
      <c r="H47" s="240" t="s">
        <v>306</v>
      </c>
      <c r="I47" s="245" t="s">
        <v>433</v>
      </c>
      <c r="J47" s="294">
        <v>46905</v>
      </c>
      <c r="K47" s="245">
        <v>9973</v>
      </c>
      <c r="L47" s="246">
        <v>0.8</v>
      </c>
      <c r="M47" s="247">
        <v>7978.4000000000005</v>
      </c>
      <c r="N47" s="245"/>
      <c r="O47" s="246"/>
      <c r="P47" s="246"/>
      <c r="Q47" s="246"/>
      <c r="R47" s="245">
        <f t="shared" si="10"/>
        <v>9973</v>
      </c>
      <c r="S47" s="246">
        <f t="shared" si="11"/>
        <v>0.8</v>
      </c>
      <c r="T47" s="246">
        <f t="shared" si="2"/>
        <v>7978.4000000000005</v>
      </c>
      <c r="U47" s="245"/>
      <c r="V47" s="246">
        <f t="shared" si="3"/>
        <v>0.8</v>
      </c>
      <c r="W47" s="246">
        <f t="shared" si="4"/>
        <v>0</v>
      </c>
      <c r="X47" s="248"/>
      <c r="Y47" s="248"/>
      <c r="Z47" s="248"/>
      <c r="AA47" s="248"/>
      <c r="AB47" s="248"/>
      <c r="AC47" s="248"/>
      <c r="AD47" s="248"/>
      <c r="AE47" s="249">
        <f t="shared" si="5"/>
        <v>9973</v>
      </c>
      <c r="AF47" s="246">
        <f t="shared" si="6"/>
        <v>0.8</v>
      </c>
      <c r="AG47" s="246">
        <f t="shared" si="7"/>
        <v>7978.4000000000005</v>
      </c>
    </row>
    <row r="48" spans="1:33" s="250" customFormat="1" ht="15.75" customHeight="1" x14ac:dyDescent="0.25">
      <c r="A48" s="241"/>
      <c r="B48" s="241"/>
      <c r="C48" s="241"/>
      <c r="D48" s="245"/>
      <c r="E48" s="240">
        <v>35</v>
      </c>
      <c r="F48" s="286" t="s">
        <v>436</v>
      </c>
      <c r="G48" s="245" t="s">
        <v>362</v>
      </c>
      <c r="H48" s="240" t="s">
        <v>50</v>
      </c>
      <c r="I48" s="245">
        <v>240146</v>
      </c>
      <c r="J48" s="294">
        <v>46388</v>
      </c>
      <c r="K48" s="245">
        <v>50</v>
      </c>
      <c r="L48" s="246">
        <v>125</v>
      </c>
      <c r="M48" s="247">
        <v>6250</v>
      </c>
      <c r="N48" s="245"/>
      <c r="O48" s="246"/>
      <c r="P48" s="246"/>
      <c r="Q48" s="246"/>
      <c r="R48" s="245">
        <f t="shared" si="10"/>
        <v>50</v>
      </c>
      <c r="S48" s="246">
        <f t="shared" si="11"/>
        <v>125</v>
      </c>
      <c r="T48" s="246">
        <f t="shared" si="2"/>
        <v>6250</v>
      </c>
      <c r="U48" s="245"/>
      <c r="V48" s="246">
        <f t="shared" si="3"/>
        <v>125</v>
      </c>
      <c r="W48" s="246">
        <f t="shared" si="4"/>
        <v>0</v>
      </c>
      <c r="X48" s="248"/>
      <c r="Y48" s="248"/>
      <c r="Z48" s="248"/>
      <c r="AA48" s="248"/>
      <c r="AB48" s="248"/>
      <c r="AC48" s="248"/>
      <c r="AD48" s="248"/>
      <c r="AE48" s="249">
        <f t="shared" si="5"/>
        <v>50</v>
      </c>
      <c r="AF48" s="246">
        <f t="shared" si="6"/>
        <v>125</v>
      </c>
      <c r="AG48" s="246">
        <f t="shared" si="7"/>
        <v>6250</v>
      </c>
    </row>
    <row r="49" spans="1:100" s="250" customFormat="1" ht="15.75" customHeight="1" x14ac:dyDescent="0.25">
      <c r="A49" s="241"/>
      <c r="B49" s="241"/>
      <c r="C49" s="241"/>
      <c r="D49" s="245"/>
      <c r="E49" s="240">
        <v>36</v>
      </c>
      <c r="F49" s="286" t="s">
        <v>437</v>
      </c>
      <c r="G49" s="245" t="s">
        <v>438</v>
      </c>
      <c r="H49" s="240" t="s">
        <v>81</v>
      </c>
      <c r="I49" s="245" t="s">
        <v>439</v>
      </c>
      <c r="J49" s="294">
        <v>46844</v>
      </c>
      <c r="K49" s="245">
        <v>30</v>
      </c>
      <c r="L49" s="246">
        <v>165</v>
      </c>
      <c r="M49" s="247">
        <v>4950</v>
      </c>
      <c r="N49" s="245"/>
      <c r="O49" s="246"/>
      <c r="P49" s="246"/>
      <c r="Q49" s="246"/>
      <c r="R49" s="245">
        <f t="shared" si="10"/>
        <v>30</v>
      </c>
      <c r="S49" s="246">
        <f t="shared" si="11"/>
        <v>165</v>
      </c>
      <c r="T49" s="246">
        <f t="shared" si="2"/>
        <v>4950</v>
      </c>
      <c r="U49" s="245"/>
      <c r="V49" s="246">
        <f t="shared" si="3"/>
        <v>165</v>
      </c>
      <c r="W49" s="246">
        <f t="shared" si="4"/>
        <v>0</v>
      </c>
      <c r="X49" s="248"/>
      <c r="Y49" s="248"/>
      <c r="Z49" s="248"/>
      <c r="AA49" s="248"/>
      <c r="AB49" s="248"/>
      <c r="AC49" s="248"/>
      <c r="AD49" s="248"/>
      <c r="AE49" s="249">
        <f t="shared" si="5"/>
        <v>30</v>
      </c>
      <c r="AF49" s="246">
        <f t="shared" si="6"/>
        <v>165</v>
      </c>
      <c r="AG49" s="246">
        <f t="shared" si="7"/>
        <v>4950</v>
      </c>
    </row>
    <row r="50" spans="1:100" s="250" customFormat="1" ht="15.75" customHeight="1" x14ac:dyDescent="0.25">
      <c r="A50" s="241"/>
      <c r="B50" s="241"/>
      <c r="C50" s="241"/>
      <c r="D50" s="245"/>
      <c r="E50" s="240">
        <v>37</v>
      </c>
      <c r="F50" s="286" t="s">
        <v>440</v>
      </c>
      <c r="G50" s="245" t="s">
        <v>441</v>
      </c>
      <c r="H50" s="240" t="s">
        <v>442</v>
      </c>
      <c r="I50" s="245" t="s">
        <v>443</v>
      </c>
      <c r="J50" s="295">
        <v>46018</v>
      </c>
      <c r="K50" s="245">
        <v>3</v>
      </c>
      <c r="L50" s="246">
        <v>760</v>
      </c>
      <c r="M50" s="247">
        <v>2280</v>
      </c>
      <c r="N50" s="245"/>
      <c r="O50" s="246"/>
      <c r="P50" s="246"/>
      <c r="Q50" s="246"/>
      <c r="R50" s="245">
        <f t="shared" si="10"/>
        <v>3</v>
      </c>
      <c r="S50" s="246">
        <f t="shared" si="11"/>
        <v>760</v>
      </c>
      <c r="T50" s="246">
        <f t="shared" si="2"/>
        <v>2280</v>
      </c>
      <c r="U50" s="245"/>
      <c r="V50" s="246">
        <f t="shared" si="3"/>
        <v>760</v>
      </c>
      <c r="W50" s="246">
        <f t="shared" si="4"/>
        <v>0</v>
      </c>
      <c r="X50" s="248"/>
      <c r="Y50" s="248"/>
      <c r="Z50" s="248"/>
      <c r="AA50" s="248"/>
      <c r="AB50" s="248"/>
      <c r="AC50" s="248"/>
      <c r="AD50" s="248"/>
      <c r="AE50" s="249">
        <f t="shared" si="5"/>
        <v>3</v>
      </c>
      <c r="AF50" s="246">
        <f t="shared" si="6"/>
        <v>760</v>
      </c>
      <c r="AG50" s="246">
        <f t="shared" si="7"/>
        <v>2280</v>
      </c>
    </row>
    <row r="51" spans="1:100" s="250" customFormat="1" ht="15.75" customHeight="1" x14ac:dyDescent="0.25">
      <c r="A51" s="241"/>
      <c r="B51" s="241"/>
      <c r="C51" s="241"/>
      <c r="D51" s="245"/>
      <c r="E51" s="240">
        <v>38</v>
      </c>
      <c r="F51" s="286" t="s">
        <v>444</v>
      </c>
      <c r="G51" s="245" t="s">
        <v>441</v>
      </c>
      <c r="H51" s="240" t="s">
        <v>445</v>
      </c>
      <c r="I51" s="245" t="s">
        <v>446</v>
      </c>
      <c r="J51" s="294">
        <v>46753</v>
      </c>
      <c r="K51" s="245">
        <v>2</v>
      </c>
      <c r="L51" s="246">
        <v>58</v>
      </c>
      <c r="M51" s="247">
        <v>116</v>
      </c>
      <c r="N51" s="245"/>
      <c r="O51" s="246"/>
      <c r="P51" s="246"/>
      <c r="Q51" s="246"/>
      <c r="R51" s="245">
        <f t="shared" si="10"/>
        <v>2</v>
      </c>
      <c r="S51" s="246">
        <f t="shared" si="11"/>
        <v>58</v>
      </c>
      <c r="T51" s="246">
        <f t="shared" si="2"/>
        <v>116</v>
      </c>
      <c r="U51" s="245"/>
      <c r="V51" s="246">
        <f t="shared" si="3"/>
        <v>58</v>
      </c>
      <c r="W51" s="246">
        <f t="shared" si="4"/>
        <v>0</v>
      </c>
      <c r="X51" s="248"/>
      <c r="Y51" s="248"/>
      <c r="Z51" s="248"/>
      <c r="AA51" s="248"/>
      <c r="AB51" s="248"/>
      <c r="AC51" s="248"/>
      <c r="AD51" s="248"/>
      <c r="AE51" s="249">
        <f t="shared" si="5"/>
        <v>2</v>
      </c>
      <c r="AF51" s="246">
        <f t="shared" si="6"/>
        <v>58</v>
      </c>
      <c r="AG51" s="246">
        <f t="shared" si="7"/>
        <v>116</v>
      </c>
    </row>
    <row r="52" spans="1:100" s="250" customFormat="1" ht="16.5" customHeight="1" x14ac:dyDescent="0.25">
      <c r="A52" s="240"/>
      <c r="B52" s="240"/>
      <c r="C52" s="241"/>
      <c r="D52" s="240"/>
      <c r="E52" s="240"/>
      <c r="F52" s="291" t="s">
        <v>449</v>
      </c>
      <c r="G52" s="243"/>
      <c r="H52" s="240"/>
      <c r="I52" s="240"/>
      <c r="J52" s="244"/>
      <c r="K52" s="245">
        <v>0</v>
      </c>
      <c r="L52" s="246">
        <v>0</v>
      </c>
      <c r="M52" s="247">
        <v>0</v>
      </c>
      <c r="N52" s="245"/>
      <c r="O52" s="246"/>
      <c r="P52" s="246"/>
      <c r="Q52" s="246"/>
      <c r="R52" s="245">
        <f t="shared" si="10"/>
        <v>0</v>
      </c>
      <c r="S52" s="246">
        <f t="shared" si="11"/>
        <v>0</v>
      </c>
      <c r="T52" s="246">
        <f t="shared" si="2"/>
        <v>0</v>
      </c>
      <c r="U52" s="240"/>
      <c r="V52" s="246">
        <f t="shared" si="3"/>
        <v>0</v>
      </c>
      <c r="W52" s="246">
        <f t="shared" si="4"/>
        <v>0</v>
      </c>
      <c r="X52" s="245"/>
      <c r="Y52" s="248"/>
      <c r="Z52" s="248"/>
      <c r="AA52" s="248"/>
      <c r="AB52" s="249"/>
      <c r="AC52" s="248"/>
      <c r="AD52" s="248"/>
      <c r="AE52" s="249">
        <f t="shared" si="5"/>
        <v>0</v>
      </c>
      <c r="AF52" s="246">
        <f t="shared" si="6"/>
        <v>0</v>
      </c>
      <c r="AG52" s="246">
        <f t="shared" si="7"/>
        <v>0</v>
      </c>
    </row>
    <row r="53" spans="1:100" s="250" customFormat="1" ht="22.5" customHeight="1" x14ac:dyDescent="0.25">
      <c r="A53" s="241"/>
      <c r="B53" s="241"/>
      <c r="C53" s="241"/>
      <c r="D53" s="245"/>
      <c r="E53" s="245">
        <v>39</v>
      </c>
      <c r="F53" s="286" t="s">
        <v>153</v>
      </c>
      <c r="G53" s="240" t="s">
        <v>27</v>
      </c>
      <c r="H53" s="240" t="s">
        <v>450</v>
      </c>
      <c r="I53" s="245"/>
      <c r="J53" s="244">
        <v>45835</v>
      </c>
      <c r="K53" s="245">
        <v>505</v>
      </c>
      <c r="L53" s="246">
        <v>98</v>
      </c>
      <c r="M53" s="247">
        <v>49490</v>
      </c>
      <c r="N53" s="245"/>
      <c r="O53" s="246"/>
      <c r="P53" s="246"/>
      <c r="Q53" s="246"/>
      <c r="R53" s="245">
        <f t="shared" si="10"/>
        <v>505</v>
      </c>
      <c r="S53" s="246">
        <f t="shared" si="11"/>
        <v>98</v>
      </c>
      <c r="T53" s="246">
        <f t="shared" si="2"/>
        <v>49490</v>
      </c>
      <c r="U53" s="245"/>
      <c r="V53" s="246">
        <f t="shared" si="3"/>
        <v>98</v>
      </c>
      <c r="W53" s="246">
        <f t="shared" si="4"/>
        <v>0</v>
      </c>
      <c r="X53" s="248"/>
      <c r="Y53" s="248"/>
      <c r="Z53" s="248"/>
      <c r="AA53" s="248"/>
      <c r="AB53" s="248"/>
      <c r="AC53" s="248"/>
      <c r="AD53" s="248"/>
      <c r="AE53" s="249">
        <f t="shared" si="5"/>
        <v>505</v>
      </c>
      <c r="AF53" s="246">
        <f t="shared" si="6"/>
        <v>98</v>
      </c>
      <c r="AG53" s="246">
        <f t="shared" si="7"/>
        <v>49490</v>
      </c>
    </row>
    <row r="54" spans="1:100" s="250" customFormat="1" ht="22.5" customHeight="1" x14ac:dyDescent="0.25">
      <c r="A54" s="241"/>
      <c r="B54" s="241"/>
      <c r="C54" s="241"/>
      <c r="D54" s="245"/>
      <c r="E54" s="245">
        <v>40</v>
      </c>
      <c r="F54" s="286" t="s">
        <v>451</v>
      </c>
      <c r="G54" s="240" t="s">
        <v>263</v>
      </c>
      <c r="H54" s="240" t="s">
        <v>259</v>
      </c>
      <c r="I54" s="240" t="s">
        <v>452</v>
      </c>
      <c r="J54" s="244">
        <v>45927</v>
      </c>
      <c r="K54" s="245">
        <v>143</v>
      </c>
      <c r="L54" s="246">
        <v>1595</v>
      </c>
      <c r="M54" s="247">
        <v>228085</v>
      </c>
      <c r="N54" s="245"/>
      <c r="O54" s="246"/>
      <c r="P54" s="246"/>
      <c r="Q54" s="246"/>
      <c r="R54" s="245">
        <f t="shared" si="10"/>
        <v>143</v>
      </c>
      <c r="S54" s="246">
        <f t="shared" si="11"/>
        <v>1595</v>
      </c>
      <c r="T54" s="246">
        <f t="shared" si="2"/>
        <v>228085</v>
      </c>
      <c r="U54" s="245">
        <v>30</v>
      </c>
      <c r="V54" s="246">
        <f t="shared" si="3"/>
        <v>1595</v>
      </c>
      <c r="W54" s="246">
        <f t="shared" si="4"/>
        <v>47850</v>
      </c>
      <c r="X54" s="248"/>
      <c r="Y54" s="248"/>
      <c r="Z54" s="248"/>
      <c r="AA54" s="248"/>
      <c r="AB54" s="248"/>
      <c r="AC54" s="248"/>
      <c r="AD54" s="248"/>
      <c r="AE54" s="249">
        <f t="shared" si="5"/>
        <v>113</v>
      </c>
      <c r="AF54" s="246">
        <f t="shared" si="6"/>
        <v>1595</v>
      </c>
      <c r="AG54" s="246">
        <f t="shared" si="7"/>
        <v>180235</v>
      </c>
    </row>
    <row r="55" spans="1:100" s="250" customFormat="1" ht="15" customHeight="1" x14ac:dyDescent="0.25">
      <c r="A55" s="240"/>
      <c r="B55" s="240"/>
      <c r="C55" s="241"/>
      <c r="D55" s="240"/>
      <c r="F55" s="291" t="s">
        <v>453</v>
      </c>
      <c r="G55" s="243"/>
      <c r="H55" s="240"/>
      <c r="I55" s="240"/>
      <c r="J55" s="244"/>
      <c r="K55" s="245">
        <v>0</v>
      </c>
      <c r="L55" s="246">
        <v>0</v>
      </c>
      <c r="M55" s="247">
        <v>0</v>
      </c>
      <c r="N55" s="245"/>
      <c r="O55" s="246"/>
      <c r="P55" s="246"/>
      <c r="Q55" s="246"/>
      <c r="R55" s="245">
        <f t="shared" si="10"/>
        <v>0</v>
      </c>
      <c r="S55" s="246">
        <f t="shared" si="11"/>
        <v>0</v>
      </c>
      <c r="T55" s="246">
        <f t="shared" si="2"/>
        <v>0</v>
      </c>
      <c r="U55" s="240"/>
      <c r="V55" s="246">
        <f t="shared" si="3"/>
        <v>0</v>
      </c>
      <c r="W55" s="246">
        <f t="shared" si="4"/>
        <v>0</v>
      </c>
      <c r="X55" s="245"/>
      <c r="Y55" s="248"/>
      <c r="Z55" s="248"/>
      <c r="AA55" s="248"/>
      <c r="AB55" s="249"/>
      <c r="AC55" s="248"/>
      <c r="AD55" s="248"/>
      <c r="AE55" s="249">
        <f t="shared" si="5"/>
        <v>0</v>
      </c>
      <c r="AF55" s="246">
        <f t="shared" si="6"/>
        <v>0</v>
      </c>
      <c r="AG55" s="246">
        <f t="shared" si="7"/>
        <v>0</v>
      </c>
    </row>
    <row r="56" spans="1:100" s="250" customFormat="1" ht="22.5" customHeight="1" x14ac:dyDescent="0.25">
      <c r="A56" s="241"/>
      <c r="B56" s="241"/>
      <c r="C56" s="241"/>
      <c r="D56" s="245"/>
      <c r="E56" s="240">
        <v>41</v>
      </c>
      <c r="F56" s="286" t="s">
        <v>454</v>
      </c>
      <c r="G56" s="240" t="s">
        <v>448</v>
      </c>
      <c r="H56" s="240" t="s">
        <v>50</v>
      </c>
      <c r="I56" s="240">
        <v>182128</v>
      </c>
      <c r="J56" s="244">
        <v>47147</v>
      </c>
      <c r="K56" s="245">
        <v>322</v>
      </c>
      <c r="L56" s="246">
        <v>150</v>
      </c>
      <c r="M56" s="247">
        <v>48300</v>
      </c>
      <c r="N56" s="240"/>
      <c r="O56" s="246"/>
      <c r="P56" s="246"/>
      <c r="Q56" s="246"/>
      <c r="R56" s="245">
        <f t="shared" si="10"/>
        <v>322</v>
      </c>
      <c r="S56" s="246">
        <f t="shared" si="11"/>
        <v>150</v>
      </c>
      <c r="T56" s="246">
        <f t="shared" si="2"/>
        <v>48300</v>
      </c>
      <c r="U56" s="245">
        <v>22</v>
      </c>
      <c r="V56" s="246">
        <f t="shared" si="3"/>
        <v>150</v>
      </c>
      <c r="W56" s="246">
        <f t="shared" si="4"/>
        <v>3300</v>
      </c>
      <c r="X56" s="248"/>
      <c r="Y56" s="248"/>
      <c r="Z56" s="248"/>
      <c r="AA56" s="248"/>
      <c r="AB56" s="248"/>
      <c r="AC56" s="248"/>
      <c r="AD56" s="248"/>
      <c r="AE56" s="249">
        <f t="shared" si="5"/>
        <v>300</v>
      </c>
      <c r="AF56" s="246">
        <f t="shared" si="6"/>
        <v>150</v>
      </c>
      <c r="AG56" s="246">
        <f t="shared" si="7"/>
        <v>45000</v>
      </c>
    </row>
    <row r="57" spans="1:100" s="250" customFormat="1" ht="22.5" customHeight="1" x14ac:dyDescent="0.25">
      <c r="A57" s="241"/>
      <c r="B57" s="241"/>
      <c r="C57" s="241"/>
      <c r="D57" s="245"/>
      <c r="E57" s="240"/>
      <c r="F57" s="286"/>
      <c r="G57" s="240"/>
      <c r="H57" s="240"/>
      <c r="I57" s="240"/>
      <c r="J57" s="244"/>
      <c r="K57" s="245"/>
      <c r="L57" s="246"/>
      <c r="M57" s="247"/>
      <c r="N57" s="240"/>
      <c r="O57" s="246"/>
      <c r="P57" s="246"/>
      <c r="Q57" s="246"/>
      <c r="R57" s="245"/>
      <c r="S57" s="246"/>
      <c r="T57" s="246"/>
      <c r="U57" s="245"/>
      <c r="V57" s="246"/>
      <c r="W57" s="246"/>
      <c r="X57" s="248"/>
      <c r="Y57" s="248"/>
      <c r="Z57" s="248"/>
      <c r="AA57" s="248"/>
      <c r="AB57" s="248"/>
      <c r="AC57" s="248"/>
      <c r="AD57" s="248"/>
      <c r="AE57" s="249"/>
      <c r="AF57" s="246"/>
      <c r="AG57" s="246"/>
    </row>
    <row r="58" spans="1:100" s="250" customFormat="1" ht="22.5" customHeight="1" x14ac:dyDescent="0.25">
      <c r="A58" s="241"/>
      <c r="B58" s="241"/>
      <c r="C58" s="241"/>
      <c r="D58" s="245"/>
      <c r="E58" s="240"/>
      <c r="F58" s="286"/>
      <c r="G58" s="240"/>
      <c r="H58" s="240"/>
      <c r="I58" s="240"/>
      <c r="J58" s="244"/>
      <c r="K58" s="245"/>
      <c r="L58" s="246"/>
      <c r="M58" s="247"/>
      <c r="N58" s="240"/>
      <c r="O58" s="246"/>
      <c r="P58" s="246"/>
      <c r="Q58" s="246"/>
      <c r="R58" s="245"/>
      <c r="S58" s="246"/>
      <c r="T58" s="246"/>
      <c r="U58" s="245"/>
      <c r="V58" s="246"/>
      <c r="W58" s="246"/>
      <c r="X58" s="248"/>
      <c r="Y58" s="248"/>
      <c r="Z58" s="248"/>
      <c r="AA58" s="248"/>
      <c r="AB58" s="248"/>
      <c r="AC58" s="248"/>
      <c r="AD58" s="248"/>
      <c r="AE58" s="249"/>
      <c r="AF58" s="246"/>
      <c r="AG58" s="246"/>
    </row>
    <row r="59" spans="1:100" s="250" customFormat="1" ht="22.5" customHeight="1" x14ac:dyDescent="0.25">
      <c r="A59" s="241"/>
      <c r="B59" s="241"/>
      <c r="C59" s="241"/>
      <c r="D59" s="245"/>
      <c r="E59" s="240"/>
      <c r="F59" s="286"/>
      <c r="G59" s="240"/>
      <c r="H59" s="240"/>
      <c r="I59" s="240"/>
      <c r="J59" s="244"/>
      <c r="K59" s="245"/>
      <c r="L59" s="246"/>
      <c r="M59" s="247"/>
      <c r="N59" s="240"/>
      <c r="O59" s="246"/>
      <c r="P59" s="246"/>
      <c r="Q59" s="246"/>
      <c r="R59" s="245"/>
      <c r="S59" s="246"/>
      <c r="T59" s="246"/>
      <c r="U59" s="245"/>
      <c r="V59" s="246"/>
      <c r="W59" s="246"/>
      <c r="X59" s="248"/>
      <c r="Y59" s="248"/>
      <c r="Z59" s="248"/>
      <c r="AA59" s="248"/>
      <c r="AB59" s="248"/>
      <c r="AC59" s="248"/>
      <c r="AD59" s="248"/>
      <c r="AE59" s="249"/>
      <c r="AF59" s="246"/>
      <c r="AG59" s="246"/>
    </row>
    <row r="60" spans="1:100" s="271" customFormat="1" ht="36.950000000000003" customHeight="1" x14ac:dyDescent="0.25">
      <c r="A60" s="266"/>
      <c r="B60" s="266"/>
      <c r="C60" s="266"/>
      <c r="D60" s="267"/>
      <c r="E60" s="267"/>
      <c r="F60" s="451" t="s">
        <v>688</v>
      </c>
      <c r="G60" s="452"/>
      <c r="H60" s="452"/>
      <c r="I60" s="452"/>
      <c r="J60" s="268"/>
      <c r="K60" s="450" t="s">
        <v>687</v>
      </c>
      <c r="L60" s="451"/>
      <c r="M60" s="451"/>
      <c r="N60" s="453" t="s">
        <v>2</v>
      </c>
      <c r="O60" s="451"/>
      <c r="P60" s="451"/>
      <c r="Q60" s="374"/>
      <c r="R60" s="454" t="s">
        <v>3</v>
      </c>
      <c r="S60" s="449"/>
      <c r="T60" s="449"/>
      <c r="U60" s="455" t="s">
        <v>4</v>
      </c>
      <c r="V60" s="449"/>
      <c r="W60" s="449"/>
      <c r="X60" s="456" t="s">
        <v>5</v>
      </c>
      <c r="Y60" s="456"/>
      <c r="Z60" s="456"/>
      <c r="AA60" s="269" t="s">
        <v>656</v>
      </c>
      <c r="AB60" s="448" t="s">
        <v>6</v>
      </c>
      <c r="AC60" s="449"/>
      <c r="AD60" s="449"/>
      <c r="AE60" s="450" t="s">
        <v>686</v>
      </c>
      <c r="AF60" s="451"/>
      <c r="AG60" s="451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0"/>
      <c r="CV60" s="270"/>
    </row>
    <row r="61" spans="1:100" s="285" customFormat="1" ht="21" customHeight="1" x14ac:dyDescent="0.25">
      <c r="A61" s="272"/>
      <c r="B61" s="272"/>
      <c r="C61" s="272"/>
      <c r="D61" s="273"/>
      <c r="E61" s="273"/>
      <c r="F61" s="274" t="s">
        <v>7</v>
      </c>
      <c r="G61" s="275" t="s">
        <v>8</v>
      </c>
      <c r="H61" s="276" t="s">
        <v>9</v>
      </c>
      <c r="I61" s="273" t="s">
        <v>10</v>
      </c>
      <c r="J61" s="277" t="s">
        <v>11</v>
      </c>
      <c r="K61" s="273" t="s">
        <v>12</v>
      </c>
      <c r="L61" s="278" t="s">
        <v>13</v>
      </c>
      <c r="M61" s="279" t="s">
        <v>14</v>
      </c>
      <c r="N61" s="273" t="s">
        <v>12</v>
      </c>
      <c r="O61" s="278" t="s">
        <v>13</v>
      </c>
      <c r="P61" s="278" t="s">
        <v>14</v>
      </c>
      <c r="Q61" s="278"/>
      <c r="R61" s="280" t="s">
        <v>12</v>
      </c>
      <c r="S61" s="281" t="s">
        <v>13</v>
      </c>
      <c r="T61" s="281" t="s">
        <v>14</v>
      </c>
      <c r="U61" s="280" t="s">
        <v>12</v>
      </c>
      <c r="V61" s="281" t="s">
        <v>13</v>
      </c>
      <c r="W61" s="281" t="s">
        <v>14</v>
      </c>
      <c r="X61" s="282" t="s">
        <v>12</v>
      </c>
      <c r="Y61" s="282" t="s">
        <v>13</v>
      </c>
      <c r="Z61" s="282" t="s">
        <v>14</v>
      </c>
      <c r="AA61" s="282"/>
      <c r="AB61" s="283" t="s">
        <v>12</v>
      </c>
      <c r="AC61" s="282" t="s">
        <v>13</v>
      </c>
      <c r="AD61" s="282" t="s">
        <v>14</v>
      </c>
      <c r="AE61" s="280" t="s">
        <v>12</v>
      </c>
      <c r="AF61" s="281" t="s">
        <v>13</v>
      </c>
      <c r="AG61" s="281" t="s">
        <v>14</v>
      </c>
      <c r="AH61" s="284"/>
      <c r="AI61" s="284"/>
      <c r="AJ61" s="284"/>
      <c r="AK61" s="284"/>
      <c r="AL61" s="284"/>
      <c r="AM61" s="284"/>
      <c r="AN61" s="284"/>
      <c r="AO61" s="284"/>
      <c r="AP61" s="284"/>
      <c r="AQ61" s="284"/>
      <c r="AR61" s="284"/>
      <c r="AS61" s="284"/>
      <c r="AT61" s="284"/>
      <c r="AU61" s="284"/>
      <c r="AV61" s="284"/>
      <c r="AW61" s="284"/>
      <c r="AX61" s="284"/>
      <c r="AY61" s="28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  <c r="BL61" s="284"/>
      <c r="BM61" s="284"/>
      <c r="BN61" s="284"/>
      <c r="BO61" s="284"/>
      <c r="BP61" s="284"/>
      <c r="BQ61" s="284"/>
      <c r="BR61" s="284"/>
      <c r="BS61" s="284"/>
      <c r="BT61" s="284"/>
      <c r="BU61" s="284"/>
      <c r="BV61" s="284"/>
      <c r="BW61" s="284"/>
      <c r="BX61" s="284"/>
      <c r="BY61" s="284"/>
      <c r="BZ61" s="284"/>
      <c r="CA61" s="284"/>
      <c r="CB61" s="284"/>
      <c r="CC61" s="284"/>
      <c r="CD61" s="284"/>
      <c r="CE61" s="284"/>
      <c r="CF61" s="284"/>
      <c r="CG61" s="284"/>
      <c r="CH61" s="284"/>
      <c r="CI61" s="284"/>
      <c r="CJ61" s="284"/>
      <c r="CK61" s="284"/>
      <c r="CL61" s="284"/>
      <c r="CM61" s="284"/>
      <c r="CN61" s="284"/>
      <c r="CO61" s="284"/>
      <c r="CP61" s="284"/>
      <c r="CQ61" s="284"/>
      <c r="CR61" s="284"/>
      <c r="CS61" s="284"/>
      <c r="CT61" s="284"/>
      <c r="CU61" s="284"/>
      <c r="CV61" s="284"/>
    </row>
    <row r="62" spans="1:100" s="250" customFormat="1" ht="15.75" customHeight="1" x14ac:dyDescent="0.25">
      <c r="A62" s="240"/>
      <c r="B62" s="240"/>
      <c r="C62" s="241"/>
      <c r="D62" s="240"/>
      <c r="E62" s="240"/>
      <c r="F62" s="291" t="s">
        <v>470</v>
      </c>
      <c r="G62" s="243"/>
      <c r="H62" s="240"/>
      <c r="I62" s="240"/>
      <c r="J62" s="244"/>
      <c r="K62" s="245">
        <v>0</v>
      </c>
      <c r="L62" s="246">
        <v>0</v>
      </c>
      <c r="M62" s="247">
        <v>0</v>
      </c>
      <c r="N62" s="245"/>
      <c r="O62" s="246"/>
      <c r="P62" s="246"/>
      <c r="Q62" s="246"/>
      <c r="R62" s="245">
        <f t="shared" si="10"/>
        <v>0</v>
      </c>
      <c r="S62" s="246">
        <f t="shared" si="11"/>
        <v>0</v>
      </c>
      <c r="T62" s="246">
        <f t="shared" si="2"/>
        <v>0</v>
      </c>
      <c r="U62" s="240"/>
      <c r="V62" s="246">
        <f t="shared" si="3"/>
        <v>0</v>
      </c>
      <c r="W62" s="246">
        <f t="shared" si="4"/>
        <v>0</v>
      </c>
      <c r="X62" s="245"/>
      <c r="Y62" s="248"/>
      <c r="Z62" s="248"/>
      <c r="AA62" s="248"/>
      <c r="AB62" s="249"/>
      <c r="AC62" s="248"/>
      <c r="AD62" s="248"/>
      <c r="AE62" s="249">
        <f t="shared" si="5"/>
        <v>0</v>
      </c>
      <c r="AF62" s="246">
        <f t="shared" si="6"/>
        <v>0</v>
      </c>
      <c r="AG62" s="246">
        <f t="shared" si="7"/>
        <v>0</v>
      </c>
    </row>
    <row r="63" spans="1:100" s="250" customFormat="1" ht="17.25" customHeight="1" x14ac:dyDescent="0.25">
      <c r="A63" s="240"/>
      <c r="B63" s="240"/>
      <c r="C63" s="241"/>
      <c r="D63" s="240"/>
      <c r="E63" s="240">
        <v>42</v>
      </c>
      <c r="F63" s="242" t="s">
        <v>222</v>
      </c>
      <c r="G63" s="243" t="s">
        <v>24</v>
      </c>
      <c r="H63" s="240" t="s">
        <v>472</v>
      </c>
      <c r="I63" s="240" t="s">
        <v>473</v>
      </c>
      <c r="J63" s="244">
        <v>45743</v>
      </c>
      <c r="K63" s="245">
        <v>6</v>
      </c>
      <c r="L63" s="246">
        <v>745</v>
      </c>
      <c r="M63" s="247">
        <v>4470</v>
      </c>
      <c r="N63" s="245"/>
      <c r="O63" s="246"/>
      <c r="P63" s="246"/>
      <c r="Q63" s="246"/>
      <c r="R63" s="245">
        <f t="shared" si="10"/>
        <v>6</v>
      </c>
      <c r="S63" s="246">
        <f t="shared" si="11"/>
        <v>745</v>
      </c>
      <c r="T63" s="246">
        <f t="shared" si="2"/>
        <v>4470</v>
      </c>
      <c r="U63" s="240">
        <v>6</v>
      </c>
      <c r="V63" s="246">
        <f t="shared" si="3"/>
        <v>745</v>
      </c>
      <c r="W63" s="246">
        <f t="shared" si="4"/>
        <v>4470</v>
      </c>
      <c r="X63" s="245"/>
      <c r="Y63" s="248"/>
      <c r="Z63" s="248"/>
      <c r="AA63" s="248"/>
      <c r="AB63" s="249"/>
      <c r="AC63" s="248"/>
      <c r="AD63" s="248"/>
      <c r="AE63" s="249">
        <f t="shared" si="5"/>
        <v>0</v>
      </c>
      <c r="AF63" s="246">
        <f t="shared" si="6"/>
        <v>745</v>
      </c>
      <c r="AG63" s="246">
        <f t="shared" si="7"/>
        <v>0</v>
      </c>
    </row>
    <row r="64" spans="1:100" s="250" customFormat="1" ht="17.25" customHeight="1" x14ac:dyDescent="0.25">
      <c r="A64" s="240"/>
      <c r="B64" s="240"/>
      <c r="C64" s="241"/>
      <c r="D64" s="240"/>
      <c r="E64" s="240"/>
      <c r="F64" s="291" t="s">
        <v>474</v>
      </c>
      <c r="G64" s="243"/>
      <c r="H64" s="240"/>
      <c r="I64" s="240"/>
      <c r="J64" s="244"/>
      <c r="K64" s="245">
        <v>0</v>
      </c>
      <c r="L64" s="246">
        <v>0</v>
      </c>
      <c r="M64" s="247">
        <v>0</v>
      </c>
      <c r="N64" s="245"/>
      <c r="O64" s="246"/>
      <c r="P64" s="246"/>
      <c r="Q64" s="246"/>
      <c r="R64" s="245">
        <f t="shared" si="10"/>
        <v>0</v>
      </c>
      <c r="S64" s="246">
        <f t="shared" si="11"/>
        <v>0</v>
      </c>
      <c r="T64" s="246">
        <f t="shared" si="2"/>
        <v>0</v>
      </c>
      <c r="U64" s="240"/>
      <c r="V64" s="246">
        <f t="shared" si="3"/>
        <v>0</v>
      </c>
      <c r="W64" s="246">
        <f t="shared" si="4"/>
        <v>0</v>
      </c>
      <c r="X64" s="245"/>
      <c r="Y64" s="248"/>
      <c r="Z64" s="248"/>
      <c r="AA64" s="248"/>
      <c r="AB64" s="249"/>
      <c r="AC64" s="248"/>
      <c r="AD64" s="248"/>
      <c r="AE64" s="249">
        <f t="shared" si="5"/>
        <v>0</v>
      </c>
      <c r="AF64" s="246">
        <f t="shared" si="6"/>
        <v>0</v>
      </c>
      <c r="AG64" s="246">
        <f t="shared" si="7"/>
        <v>0</v>
      </c>
    </row>
    <row r="65" spans="1:33" s="250" customFormat="1" ht="22.5" customHeight="1" x14ac:dyDescent="0.25">
      <c r="A65" s="240"/>
      <c r="B65" s="240"/>
      <c r="C65" s="241"/>
      <c r="D65" s="240"/>
      <c r="E65" s="240">
        <v>43</v>
      </c>
      <c r="F65" s="242" t="s">
        <v>207</v>
      </c>
      <c r="G65" s="243" t="s">
        <v>20</v>
      </c>
      <c r="H65" s="240" t="s">
        <v>475</v>
      </c>
      <c r="I65" s="240">
        <v>240269</v>
      </c>
      <c r="J65" s="244">
        <v>45715</v>
      </c>
      <c r="K65" s="245">
        <v>58</v>
      </c>
      <c r="L65" s="246">
        <v>275</v>
      </c>
      <c r="M65" s="247">
        <v>15950</v>
      </c>
      <c r="N65" s="245"/>
      <c r="O65" s="246"/>
      <c r="P65" s="246"/>
      <c r="Q65" s="246"/>
      <c r="R65" s="245">
        <f t="shared" si="10"/>
        <v>58</v>
      </c>
      <c r="S65" s="246">
        <f t="shared" si="11"/>
        <v>275</v>
      </c>
      <c r="T65" s="246">
        <f t="shared" si="2"/>
        <v>15950</v>
      </c>
      <c r="U65" s="240"/>
      <c r="V65" s="246">
        <f t="shared" si="3"/>
        <v>275</v>
      </c>
      <c r="W65" s="246">
        <f t="shared" si="4"/>
        <v>0</v>
      </c>
      <c r="X65" s="245"/>
      <c r="Y65" s="248"/>
      <c r="Z65" s="248"/>
      <c r="AA65" s="248"/>
      <c r="AB65" s="249"/>
      <c r="AC65" s="248"/>
      <c r="AD65" s="248"/>
      <c r="AE65" s="249">
        <f t="shared" si="5"/>
        <v>58</v>
      </c>
      <c r="AF65" s="246">
        <f t="shared" si="6"/>
        <v>275</v>
      </c>
      <c r="AG65" s="246">
        <f t="shared" si="7"/>
        <v>15950</v>
      </c>
    </row>
    <row r="66" spans="1:33" s="250" customFormat="1" ht="18" customHeight="1" x14ac:dyDescent="0.25">
      <c r="A66" s="241"/>
      <c r="B66" s="241"/>
      <c r="C66" s="241"/>
      <c r="D66" s="245"/>
      <c r="E66" s="240">
        <v>44</v>
      </c>
      <c r="F66" s="286" t="s">
        <v>239</v>
      </c>
      <c r="G66" s="240" t="s">
        <v>299</v>
      </c>
      <c r="H66" s="240" t="s">
        <v>479</v>
      </c>
      <c r="I66" s="240" t="s">
        <v>480</v>
      </c>
      <c r="J66" s="244">
        <v>45715</v>
      </c>
      <c r="K66" s="245">
        <v>6</v>
      </c>
      <c r="L66" s="246">
        <v>26</v>
      </c>
      <c r="M66" s="247">
        <v>156</v>
      </c>
      <c r="N66" s="245"/>
      <c r="O66" s="246"/>
      <c r="P66" s="246"/>
      <c r="Q66" s="246"/>
      <c r="R66" s="245">
        <f t="shared" si="10"/>
        <v>6</v>
      </c>
      <c r="S66" s="246">
        <f t="shared" si="11"/>
        <v>26</v>
      </c>
      <c r="T66" s="246">
        <f t="shared" si="2"/>
        <v>156</v>
      </c>
      <c r="U66" s="245"/>
      <c r="V66" s="246">
        <f t="shared" si="3"/>
        <v>26</v>
      </c>
      <c r="W66" s="246">
        <f t="shared" si="4"/>
        <v>0</v>
      </c>
      <c r="X66" s="248"/>
      <c r="Y66" s="248"/>
      <c r="Z66" s="248"/>
      <c r="AA66" s="248"/>
      <c r="AB66" s="248"/>
      <c r="AC66" s="248"/>
      <c r="AD66" s="248"/>
      <c r="AE66" s="249">
        <f t="shared" si="5"/>
        <v>6</v>
      </c>
      <c r="AF66" s="246">
        <f t="shared" si="6"/>
        <v>26</v>
      </c>
      <c r="AG66" s="246">
        <f t="shared" si="7"/>
        <v>156</v>
      </c>
    </row>
    <row r="67" spans="1:33" s="250" customFormat="1" ht="12.75" customHeight="1" x14ac:dyDescent="0.25">
      <c r="A67" s="241"/>
      <c r="B67" s="241"/>
      <c r="C67" s="241"/>
      <c r="D67" s="245"/>
      <c r="E67" s="245"/>
      <c r="F67" s="291" t="s">
        <v>351</v>
      </c>
      <c r="G67" s="245"/>
      <c r="H67" s="240"/>
      <c r="I67" s="245"/>
      <c r="J67" s="245"/>
      <c r="K67" s="245">
        <v>0</v>
      </c>
      <c r="L67" s="246">
        <v>0</v>
      </c>
      <c r="M67" s="247">
        <v>0</v>
      </c>
      <c r="N67" s="245"/>
      <c r="O67" s="246"/>
      <c r="P67" s="246"/>
      <c r="Q67" s="246"/>
      <c r="R67" s="245">
        <f t="shared" si="10"/>
        <v>0</v>
      </c>
      <c r="S67" s="246">
        <f t="shared" si="11"/>
        <v>0</v>
      </c>
      <c r="T67" s="246">
        <f t="shared" ref="T67:T132" si="12">S67*R67</f>
        <v>0</v>
      </c>
      <c r="U67" s="245"/>
      <c r="V67" s="246">
        <f t="shared" si="3"/>
        <v>0</v>
      </c>
      <c r="W67" s="246">
        <f t="shared" si="4"/>
        <v>0</v>
      </c>
      <c r="X67" s="248"/>
      <c r="Y67" s="248"/>
      <c r="Z67" s="248"/>
      <c r="AA67" s="248"/>
      <c r="AB67" s="248"/>
      <c r="AC67" s="248"/>
      <c r="AD67" s="248"/>
      <c r="AE67" s="249">
        <f t="shared" si="5"/>
        <v>0</v>
      </c>
      <c r="AF67" s="246">
        <f t="shared" si="6"/>
        <v>0</v>
      </c>
      <c r="AG67" s="246">
        <f t="shared" si="7"/>
        <v>0</v>
      </c>
    </row>
    <row r="68" spans="1:33" s="250" customFormat="1" ht="18.75" customHeight="1" x14ac:dyDescent="0.25">
      <c r="A68" s="241"/>
      <c r="B68" s="241"/>
      <c r="C68" s="241"/>
      <c r="D68" s="245"/>
      <c r="E68" s="245">
        <v>45</v>
      </c>
      <c r="F68" s="286" t="s">
        <v>167</v>
      </c>
      <c r="G68" s="245" t="s">
        <v>57</v>
      </c>
      <c r="H68" s="240" t="s">
        <v>485</v>
      </c>
      <c r="I68" s="240">
        <v>2408011</v>
      </c>
      <c r="J68" s="296">
        <v>46600</v>
      </c>
      <c r="K68" s="245">
        <v>182</v>
      </c>
      <c r="L68" s="246">
        <v>49</v>
      </c>
      <c r="M68" s="247">
        <v>8918</v>
      </c>
      <c r="N68" s="245"/>
      <c r="O68" s="246"/>
      <c r="P68" s="246"/>
      <c r="Q68" s="246"/>
      <c r="R68" s="245">
        <f t="shared" si="10"/>
        <v>182</v>
      </c>
      <c r="S68" s="246">
        <f t="shared" si="11"/>
        <v>49</v>
      </c>
      <c r="T68" s="246">
        <f t="shared" si="12"/>
        <v>8918</v>
      </c>
      <c r="U68" s="245">
        <v>116</v>
      </c>
      <c r="V68" s="246">
        <f t="shared" si="3"/>
        <v>49</v>
      </c>
      <c r="W68" s="246">
        <f t="shared" si="4"/>
        <v>5684</v>
      </c>
      <c r="X68" s="248"/>
      <c r="Y68" s="248"/>
      <c r="Z68" s="248"/>
      <c r="AA68" s="248"/>
      <c r="AB68" s="248"/>
      <c r="AC68" s="245"/>
      <c r="AD68" s="245"/>
      <c r="AE68" s="249">
        <f t="shared" si="5"/>
        <v>66</v>
      </c>
      <c r="AF68" s="246">
        <f t="shared" si="6"/>
        <v>49</v>
      </c>
      <c r="AG68" s="246">
        <f t="shared" si="7"/>
        <v>3234</v>
      </c>
    </row>
    <row r="69" spans="1:33" s="250" customFormat="1" ht="18.75" customHeight="1" x14ac:dyDescent="0.25">
      <c r="A69" s="241"/>
      <c r="B69" s="241"/>
      <c r="C69" s="241"/>
      <c r="D69" s="245"/>
      <c r="E69" s="245">
        <v>46</v>
      </c>
      <c r="F69" s="286" t="s">
        <v>486</v>
      </c>
      <c r="G69" s="245" t="s">
        <v>20</v>
      </c>
      <c r="H69" s="240" t="s">
        <v>355</v>
      </c>
      <c r="I69" s="240" t="s">
        <v>487</v>
      </c>
      <c r="J69" s="244">
        <v>45774</v>
      </c>
      <c r="K69" s="245">
        <v>887</v>
      </c>
      <c r="L69" s="246">
        <v>34</v>
      </c>
      <c r="M69" s="247">
        <v>30158</v>
      </c>
      <c r="N69" s="245"/>
      <c r="O69" s="246"/>
      <c r="P69" s="246"/>
      <c r="Q69" s="246"/>
      <c r="R69" s="245">
        <f t="shared" si="10"/>
        <v>887</v>
      </c>
      <c r="S69" s="246">
        <f t="shared" si="11"/>
        <v>34</v>
      </c>
      <c r="T69" s="246">
        <f t="shared" si="12"/>
        <v>30158</v>
      </c>
      <c r="U69" s="245">
        <v>14</v>
      </c>
      <c r="V69" s="246">
        <f t="shared" si="3"/>
        <v>34</v>
      </c>
      <c r="W69" s="246">
        <f t="shared" si="4"/>
        <v>476</v>
      </c>
      <c r="X69" s="245"/>
      <c r="Y69" s="245"/>
      <c r="Z69" s="245"/>
      <c r="AA69" s="245"/>
      <c r="AB69" s="248"/>
      <c r="AC69" s="245"/>
      <c r="AD69" s="245"/>
      <c r="AE69" s="249">
        <f t="shared" si="5"/>
        <v>873</v>
      </c>
      <c r="AF69" s="246">
        <f t="shared" si="6"/>
        <v>34</v>
      </c>
      <c r="AG69" s="246">
        <f t="shared" si="7"/>
        <v>29682</v>
      </c>
    </row>
    <row r="70" spans="1:33" s="250" customFormat="1" ht="18.75" customHeight="1" x14ac:dyDescent="0.25">
      <c r="A70" s="241"/>
      <c r="B70" s="241"/>
      <c r="C70" s="241"/>
      <c r="D70" s="245"/>
      <c r="E70" s="245">
        <v>47</v>
      </c>
      <c r="F70" s="286" t="s">
        <v>54</v>
      </c>
      <c r="G70" s="245" t="s">
        <v>20</v>
      </c>
      <c r="H70" s="240" t="s">
        <v>488</v>
      </c>
      <c r="I70" s="240">
        <v>241020</v>
      </c>
      <c r="J70" s="244">
        <v>45957</v>
      </c>
      <c r="K70" s="245">
        <v>938</v>
      </c>
      <c r="L70" s="246">
        <v>44</v>
      </c>
      <c r="M70" s="247">
        <v>41272</v>
      </c>
      <c r="N70" s="245"/>
      <c r="O70" s="246"/>
      <c r="P70" s="246"/>
      <c r="Q70" s="246"/>
      <c r="R70" s="245">
        <f t="shared" si="10"/>
        <v>938</v>
      </c>
      <c r="S70" s="246">
        <f t="shared" si="11"/>
        <v>44</v>
      </c>
      <c r="T70" s="246">
        <f t="shared" si="12"/>
        <v>41272</v>
      </c>
      <c r="U70" s="245">
        <v>424</v>
      </c>
      <c r="V70" s="246">
        <f t="shared" si="3"/>
        <v>44</v>
      </c>
      <c r="W70" s="246">
        <f t="shared" si="4"/>
        <v>18656</v>
      </c>
      <c r="X70" s="245"/>
      <c r="Y70" s="245"/>
      <c r="Z70" s="245"/>
      <c r="AA70" s="245"/>
      <c r="AB70" s="248"/>
      <c r="AC70" s="245"/>
      <c r="AD70" s="245"/>
      <c r="AE70" s="249">
        <f t="shared" si="5"/>
        <v>514</v>
      </c>
      <c r="AF70" s="246">
        <f t="shared" si="6"/>
        <v>44</v>
      </c>
      <c r="AG70" s="246">
        <f t="shared" si="7"/>
        <v>22616</v>
      </c>
    </row>
    <row r="71" spans="1:33" s="250" customFormat="1" ht="18.75" customHeight="1" x14ac:dyDescent="0.25">
      <c r="A71" s="241"/>
      <c r="B71" s="241"/>
      <c r="C71" s="241"/>
      <c r="D71" s="245"/>
      <c r="E71" s="245">
        <v>48</v>
      </c>
      <c r="F71" s="286" t="s">
        <v>489</v>
      </c>
      <c r="G71" s="245" t="s">
        <v>20</v>
      </c>
      <c r="H71" s="240" t="s">
        <v>360</v>
      </c>
      <c r="I71" s="240">
        <v>756250402</v>
      </c>
      <c r="J71" s="240" t="s">
        <v>490</v>
      </c>
      <c r="K71" s="245">
        <v>2436</v>
      </c>
      <c r="L71" s="246">
        <v>42</v>
      </c>
      <c r="M71" s="247">
        <v>102312</v>
      </c>
      <c r="N71" s="245"/>
      <c r="O71" s="246"/>
      <c r="P71" s="246"/>
      <c r="Q71" s="246"/>
      <c r="R71" s="245">
        <f t="shared" si="10"/>
        <v>2436</v>
      </c>
      <c r="S71" s="246">
        <f t="shared" si="11"/>
        <v>42</v>
      </c>
      <c r="T71" s="246">
        <f t="shared" si="12"/>
        <v>102312</v>
      </c>
      <c r="U71" s="245">
        <v>173</v>
      </c>
      <c r="V71" s="246">
        <f t="shared" si="3"/>
        <v>42</v>
      </c>
      <c r="W71" s="246">
        <f t="shared" si="4"/>
        <v>7266</v>
      </c>
      <c r="X71" s="245"/>
      <c r="Y71" s="245"/>
      <c r="Z71" s="245"/>
      <c r="AA71" s="245"/>
      <c r="AB71" s="248"/>
      <c r="AC71" s="245"/>
      <c r="AD71" s="245"/>
      <c r="AE71" s="249">
        <f t="shared" si="5"/>
        <v>2263</v>
      </c>
      <c r="AF71" s="246">
        <f t="shared" si="6"/>
        <v>42</v>
      </c>
      <c r="AG71" s="246">
        <f t="shared" si="7"/>
        <v>95046</v>
      </c>
    </row>
    <row r="72" spans="1:33" s="250" customFormat="1" ht="22.5" customHeight="1" x14ac:dyDescent="0.25">
      <c r="A72" s="241"/>
      <c r="B72" s="241"/>
      <c r="C72" s="241"/>
      <c r="D72" s="245"/>
      <c r="E72" s="245">
        <v>49</v>
      </c>
      <c r="F72" s="286" t="s">
        <v>207</v>
      </c>
      <c r="G72" s="245" t="s">
        <v>491</v>
      </c>
      <c r="H72" s="240" t="s">
        <v>475</v>
      </c>
      <c r="I72" s="240">
        <v>240269</v>
      </c>
      <c r="J72" s="244">
        <v>45715</v>
      </c>
      <c r="K72" s="245">
        <v>280</v>
      </c>
      <c r="L72" s="246">
        <v>280</v>
      </c>
      <c r="M72" s="247">
        <v>78400</v>
      </c>
      <c r="N72" s="245"/>
      <c r="O72" s="246"/>
      <c r="P72" s="246"/>
      <c r="Q72" s="246"/>
      <c r="R72" s="245">
        <f t="shared" ref="R72:R107" si="13">K72+N72</f>
        <v>280</v>
      </c>
      <c r="S72" s="246">
        <f t="shared" ref="S72:S107" si="14">O72+L72</f>
        <v>280</v>
      </c>
      <c r="T72" s="246">
        <f t="shared" si="12"/>
        <v>78400</v>
      </c>
      <c r="U72" s="245">
        <v>12</v>
      </c>
      <c r="V72" s="246">
        <f t="shared" si="3"/>
        <v>280</v>
      </c>
      <c r="W72" s="246">
        <f t="shared" si="4"/>
        <v>3360</v>
      </c>
      <c r="X72" s="245"/>
      <c r="Y72" s="245"/>
      <c r="Z72" s="245"/>
      <c r="AA72" s="245"/>
      <c r="AB72" s="248"/>
      <c r="AC72" s="245"/>
      <c r="AD72" s="245"/>
      <c r="AE72" s="249">
        <f t="shared" si="5"/>
        <v>268</v>
      </c>
      <c r="AF72" s="246">
        <f t="shared" si="6"/>
        <v>280</v>
      </c>
      <c r="AG72" s="246">
        <f t="shared" si="7"/>
        <v>75040</v>
      </c>
    </row>
    <row r="73" spans="1:33" s="250" customFormat="1" ht="22.5" customHeight="1" x14ac:dyDescent="0.25">
      <c r="A73" s="241"/>
      <c r="B73" s="241"/>
      <c r="C73" s="241"/>
      <c r="D73" s="245"/>
      <c r="E73" s="245">
        <v>50</v>
      </c>
      <c r="F73" s="286" t="s">
        <v>172</v>
      </c>
      <c r="G73" s="245" t="s">
        <v>20</v>
      </c>
      <c r="H73" s="240" t="s">
        <v>492</v>
      </c>
      <c r="I73" s="240" t="s">
        <v>493</v>
      </c>
      <c r="J73" s="244">
        <v>45804</v>
      </c>
      <c r="K73" s="245">
        <v>200</v>
      </c>
      <c r="L73" s="246">
        <v>29</v>
      </c>
      <c r="M73" s="247">
        <v>5800</v>
      </c>
      <c r="N73" s="245"/>
      <c r="O73" s="246"/>
      <c r="P73" s="246"/>
      <c r="Q73" s="246"/>
      <c r="R73" s="245">
        <f t="shared" si="13"/>
        <v>200</v>
      </c>
      <c r="S73" s="246">
        <f t="shared" si="14"/>
        <v>29</v>
      </c>
      <c r="T73" s="246">
        <f t="shared" si="12"/>
        <v>5800</v>
      </c>
      <c r="U73" s="245"/>
      <c r="V73" s="246">
        <f t="shared" si="3"/>
        <v>29</v>
      </c>
      <c r="W73" s="246">
        <f t="shared" si="4"/>
        <v>0</v>
      </c>
      <c r="X73" s="245"/>
      <c r="Y73" s="245"/>
      <c r="Z73" s="245"/>
      <c r="AA73" s="245"/>
      <c r="AB73" s="248"/>
      <c r="AC73" s="245"/>
      <c r="AD73" s="245"/>
      <c r="AE73" s="249">
        <f t="shared" si="5"/>
        <v>200</v>
      </c>
      <c r="AF73" s="246">
        <f t="shared" si="6"/>
        <v>29</v>
      </c>
      <c r="AG73" s="246">
        <f t="shared" si="7"/>
        <v>5800</v>
      </c>
    </row>
    <row r="74" spans="1:33" s="250" customFormat="1" ht="22.5" customHeight="1" x14ac:dyDescent="0.25">
      <c r="A74" s="241"/>
      <c r="B74" s="241"/>
      <c r="C74" s="241"/>
      <c r="D74" s="245"/>
      <c r="E74" s="245">
        <v>51</v>
      </c>
      <c r="F74" s="286" t="s">
        <v>174</v>
      </c>
      <c r="G74" s="245" t="s">
        <v>456</v>
      </c>
      <c r="H74" s="240" t="s">
        <v>283</v>
      </c>
      <c r="I74" s="240">
        <v>2506132401</v>
      </c>
      <c r="J74" s="244">
        <v>45836</v>
      </c>
      <c r="K74" s="245">
        <v>182</v>
      </c>
      <c r="L74" s="246">
        <v>72</v>
      </c>
      <c r="M74" s="247">
        <v>13104</v>
      </c>
      <c r="N74" s="245"/>
      <c r="O74" s="246"/>
      <c r="P74" s="246"/>
      <c r="Q74" s="246"/>
      <c r="R74" s="245">
        <f t="shared" si="13"/>
        <v>182</v>
      </c>
      <c r="S74" s="246">
        <f t="shared" si="14"/>
        <v>72</v>
      </c>
      <c r="T74" s="246">
        <f t="shared" si="12"/>
        <v>13104</v>
      </c>
      <c r="U74" s="245">
        <v>101</v>
      </c>
      <c r="V74" s="246">
        <f t="shared" si="3"/>
        <v>72</v>
      </c>
      <c r="W74" s="246">
        <f t="shared" si="4"/>
        <v>7272</v>
      </c>
      <c r="X74" s="245"/>
      <c r="Y74" s="245"/>
      <c r="Z74" s="245"/>
      <c r="AA74" s="245"/>
      <c r="AB74" s="248"/>
      <c r="AC74" s="245"/>
      <c r="AD74" s="245"/>
      <c r="AE74" s="249">
        <f t="shared" si="5"/>
        <v>81</v>
      </c>
      <c r="AF74" s="246">
        <f t="shared" si="6"/>
        <v>72</v>
      </c>
      <c r="AG74" s="246">
        <f t="shared" si="7"/>
        <v>5832</v>
      </c>
    </row>
    <row r="75" spans="1:33" s="250" customFormat="1" ht="22.5" customHeight="1" x14ac:dyDescent="0.25">
      <c r="A75" s="241"/>
      <c r="B75" s="241"/>
      <c r="C75" s="241"/>
      <c r="D75" s="245"/>
      <c r="E75" s="245">
        <v>52</v>
      </c>
      <c r="F75" s="286" t="s">
        <v>291</v>
      </c>
      <c r="G75" s="245" t="s">
        <v>20</v>
      </c>
      <c r="H75" s="240" t="s">
        <v>367</v>
      </c>
      <c r="I75" s="240" t="s">
        <v>368</v>
      </c>
      <c r="J75" s="244">
        <v>45835</v>
      </c>
      <c r="K75" s="245">
        <v>368</v>
      </c>
      <c r="L75" s="246">
        <v>310</v>
      </c>
      <c r="M75" s="247">
        <v>114080</v>
      </c>
      <c r="N75" s="245"/>
      <c r="O75" s="246"/>
      <c r="P75" s="246"/>
      <c r="Q75" s="246"/>
      <c r="R75" s="245">
        <f t="shared" si="13"/>
        <v>368</v>
      </c>
      <c r="S75" s="246">
        <f t="shared" si="14"/>
        <v>310</v>
      </c>
      <c r="T75" s="246">
        <f t="shared" si="12"/>
        <v>114080</v>
      </c>
      <c r="U75" s="245">
        <v>43</v>
      </c>
      <c r="V75" s="246">
        <f t="shared" si="3"/>
        <v>310</v>
      </c>
      <c r="W75" s="246">
        <f t="shared" si="4"/>
        <v>13330</v>
      </c>
      <c r="X75" s="245"/>
      <c r="Y75" s="245"/>
      <c r="Z75" s="245"/>
      <c r="AA75" s="245"/>
      <c r="AB75" s="248"/>
      <c r="AC75" s="245"/>
      <c r="AD75" s="245"/>
      <c r="AE75" s="249">
        <f t="shared" si="5"/>
        <v>325</v>
      </c>
      <c r="AF75" s="246">
        <f t="shared" si="6"/>
        <v>310</v>
      </c>
      <c r="AG75" s="246">
        <f t="shared" si="7"/>
        <v>100750</v>
      </c>
    </row>
    <row r="76" spans="1:33" s="250" customFormat="1" ht="22.5" customHeight="1" x14ac:dyDescent="0.25">
      <c r="A76" s="241"/>
      <c r="B76" s="241"/>
      <c r="C76" s="241"/>
      <c r="D76" s="245"/>
      <c r="E76" s="245">
        <v>53</v>
      </c>
      <c r="F76" s="286" t="s">
        <v>496</v>
      </c>
      <c r="G76" s="245" t="s">
        <v>27</v>
      </c>
      <c r="H76" s="240" t="s">
        <v>78</v>
      </c>
      <c r="I76" s="240">
        <v>231093</v>
      </c>
      <c r="J76" s="244">
        <v>45956</v>
      </c>
      <c r="K76" s="245">
        <v>17</v>
      </c>
      <c r="L76" s="246">
        <v>32</v>
      </c>
      <c r="M76" s="247">
        <v>544</v>
      </c>
      <c r="N76" s="245"/>
      <c r="O76" s="246"/>
      <c r="P76" s="246"/>
      <c r="Q76" s="246"/>
      <c r="R76" s="245">
        <f t="shared" si="13"/>
        <v>17</v>
      </c>
      <c r="S76" s="246">
        <f t="shared" si="14"/>
        <v>32</v>
      </c>
      <c r="T76" s="246">
        <f t="shared" si="12"/>
        <v>544</v>
      </c>
      <c r="U76" s="245">
        <v>17</v>
      </c>
      <c r="V76" s="246">
        <f t="shared" si="3"/>
        <v>32</v>
      </c>
      <c r="W76" s="246">
        <f t="shared" si="4"/>
        <v>544</v>
      </c>
      <c r="X76" s="245"/>
      <c r="Y76" s="245"/>
      <c r="Z76" s="245"/>
      <c r="AA76" s="245"/>
      <c r="AB76" s="248"/>
      <c r="AC76" s="245"/>
      <c r="AD76" s="245"/>
      <c r="AE76" s="249">
        <f t="shared" si="5"/>
        <v>0</v>
      </c>
      <c r="AF76" s="246">
        <f t="shared" si="6"/>
        <v>32</v>
      </c>
      <c r="AG76" s="246">
        <f t="shared" si="7"/>
        <v>0</v>
      </c>
    </row>
    <row r="77" spans="1:33" s="250" customFormat="1" ht="22.5" customHeight="1" x14ac:dyDescent="0.25">
      <c r="A77" s="241"/>
      <c r="B77" s="241"/>
      <c r="C77" s="241"/>
      <c r="D77" s="245"/>
      <c r="E77" s="245">
        <v>54</v>
      </c>
      <c r="F77" s="286" t="s">
        <v>497</v>
      </c>
      <c r="G77" s="245" t="s">
        <v>498</v>
      </c>
      <c r="H77" s="240" t="s">
        <v>499</v>
      </c>
      <c r="I77" s="240" t="s">
        <v>500</v>
      </c>
      <c r="J77" s="244">
        <v>45805</v>
      </c>
      <c r="K77" s="245">
        <v>20</v>
      </c>
      <c r="L77" s="246">
        <v>210</v>
      </c>
      <c r="M77" s="247">
        <v>4200</v>
      </c>
      <c r="N77" s="245"/>
      <c r="O77" s="246"/>
      <c r="P77" s="246"/>
      <c r="Q77" s="246"/>
      <c r="R77" s="245">
        <f t="shared" si="13"/>
        <v>20</v>
      </c>
      <c r="S77" s="246">
        <f t="shared" si="14"/>
        <v>210</v>
      </c>
      <c r="T77" s="246">
        <f t="shared" si="12"/>
        <v>4200</v>
      </c>
      <c r="U77" s="245">
        <v>10</v>
      </c>
      <c r="V77" s="246">
        <f t="shared" si="3"/>
        <v>210</v>
      </c>
      <c r="W77" s="246">
        <f t="shared" si="4"/>
        <v>2100</v>
      </c>
      <c r="X77" s="245"/>
      <c r="Y77" s="245"/>
      <c r="Z77" s="245"/>
      <c r="AA77" s="245"/>
      <c r="AB77" s="248"/>
      <c r="AC77" s="245"/>
      <c r="AD77" s="245"/>
      <c r="AE77" s="249">
        <f t="shared" si="5"/>
        <v>10</v>
      </c>
      <c r="AF77" s="246">
        <f t="shared" si="6"/>
        <v>210</v>
      </c>
      <c r="AG77" s="246">
        <f t="shared" si="7"/>
        <v>2100</v>
      </c>
    </row>
    <row r="78" spans="1:33" s="250" customFormat="1" ht="22.5" customHeight="1" x14ac:dyDescent="0.25">
      <c r="A78" s="241"/>
      <c r="B78" s="241"/>
      <c r="C78" s="241"/>
      <c r="D78" s="245"/>
      <c r="E78" s="245">
        <v>55</v>
      </c>
      <c r="F78" s="286" t="s">
        <v>502</v>
      </c>
      <c r="G78" s="245" t="s">
        <v>20</v>
      </c>
      <c r="H78" s="240" t="s">
        <v>381</v>
      </c>
      <c r="I78" s="240">
        <v>240713</v>
      </c>
      <c r="J78" s="244">
        <v>45865</v>
      </c>
      <c r="K78" s="245">
        <v>482</v>
      </c>
      <c r="L78" s="246">
        <v>52</v>
      </c>
      <c r="M78" s="247">
        <v>25064</v>
      </c>
      <c r="N78" s="245"/>
      <c r="O78" s="246"/>
      <c r="P78" s="246"/>
      <c r="Q78" s="246"/>
      <c r="R78" s="245">
        <f t="shared" si="13"/>
        <v>482</v>
      </c>
      <c r="S78" s="246">
        <f t="shared" si="14"/>
        <v>52</v>
      </c>
      <c r="T78" s="246">
        <f t="shared" si="12"/>
        <v>25064</v>
      </c>
      <c r="U78" s="245">
        <v>359</v>
      </c>
      <c r="V78" s="246">
        <f t="shared" ref="V78:V150" si="15">S78</f>
        <v>52</v>
      </c>
      <c r="W78" s="246">
        <f t="shared" ref="W78:W150" si="16">V78*U78</f>
        <v>18668</v>
      </c>
      <c r="X78" s="245"/>
      <c r="Y78" s="245"/>
      <c r="Z78" s="245"/>
      <c r="AA78" s="245"/>
      <c r="AB78" s="248"/>
      <c r="AC78" s="245"/>
      <c r="AD78" s="245"/>
      <c r="AE78" s="249">
        <f t="shared" ref="AE78:AE150" si="17">R78-(U78+X78+AB78)</f>
        <v>123</v>
      </c>
      <c r="AF78" s="246">
        <f t="shared" ref="AF78:AF151" si="18">V78</f>
        <v>52</v>
      </c>
      <c r="AG78" s="246">
        <f t="shared" ref="AG78:AG151" si="19">AF78*AE78</f>
        <v>6396</v>
      </c>
    </row>
    <row r="79" spans="1:33" s="250" customFormat="1" ht="22.5" customHeight="1" x14ac:dyDescent="0.25">
      <c r="A79" s="241"/>
      <c r="B79" s="241"/>
      <c r="C79" s="241"/>
      <c r="D79" s="245"/>
      <c r="E79" s="245">
        <v>56</v>
      </c>
      <c r="F79" s="286" t="s">
        <v>460</v>
      </c>
      <c r="G79" s="245" t="s">
        <v>27</v>
      </c>
      <c r="H79" s="240" t="s">
        <v>506</v>
      </c>
      <c r="I79" s="240" t="s">
        <v>507</v>
      </c>
      <c r="J79" s="244">
        <v>45805</v>
      </c>
      <c r="K79" s="245">
        <v>1</v>
      </c>
      <c r="L79" s="246">
        <v>55</v>
      </c>
      <c r="M79" s="247">
        <v>55</v>
      </c>
      <c r="N79" s="245"/>
      <c r="O79" s="246"/>
      <c r="P79" s="246"/>
      <c r="Q79" s="246"/>
      <c r="R79" s="245">
        <f t="shared" si="13"/>
        <v>1</v>
      </c>
      <c r="S79" s="246">
        <f t="shared" si="14"/>
        <v>55</v>
      </c>
      <c r="T79" s="246">
        <f t="shared" si="12"/>
        <v>55</v>
      </c>
      <c r="U79" s="245"/>
      <c r="V79" s="246">
        <f t="shared" si="15"/>
        <v>55</v>
      </c>
      <c r="W79" s="246">
        <f t="shared" si="16"/>
        <v>0</v>
      </c>
      <c r="X79" s="245"/>
      <c r="Y79" s="245"/>
      <c r="Z79" s="245"/>
      <c r="AA79" s="245"/>
      <c r="AB79" s="248"/>
      <c r="AC79" s="245"/>
      <c r="AD79" s="245"/>
      <c r="AE79" s="249">
        <f t="shared" si="17"/>
        <v>1</v>
      </c>
      <c r="AF79" s="246">
        <f t="shared" si="18"/>
        <v>55</v>
      </c>
      <c r="AG79" s="246">
        <f t="shared" si="19"/>
        <v>55</v>
      </c>
    </row>
    <row r="80" spans="1:33" s="250" customFormat="1" ht="18.75" customHeight="1" x14ac:dyDescent="0.25">
      <c r="A80" s="241"/>
      <c r="B80" s="241"/>
      <c r="C80" s="241"/>
      <c r="D80" s="245"/>
      <c r="E80" s="245">
        <v>57</v>
      </c>
      <c r="F80" s="286" t="s">
        <v>222</v>
      </c>
      <c r="G80" s="245" t="s">
        <v>362</v>
      </c>
      <c r="H80" s="240" t="s">
        <v>472</v>
      </c>
      <c r="I80" s="240" t="s">
        <v>508</v>
      </c>
      <c r="J80" s="244">
        <v>45836</v>
      </c>
      <c r="K80" s="245">
        <v>7</v>
      </c>
      <c r="L80" s="246">
        <v>220</v>
      </c>
      <c r="M80" s="247">
        <v>1540</v>
      </c>
      <c r="N80" s="245"/>
      <c r="O80" s="246"/>
      <c r="P80" s="246"/>
      <c r="Q80" s="246"/>
      <c r="R80" s="245">
        <f t="shared" si="13"/>
        <v>7</v>
      </c>
      <c r="S80" s="246">
        <f t="shared" si="14"/>
        <v>220</v>
      </c>
      <c r="T80" s="246">
        <f t="shared" si="12"/>
        <v>1540</v>
      </c>
      <c r="U80" s="245">
        <v>1</v>
      </c>
      <c r="V80" s="246">
        <f t="shared" si="15"/>
        <v>220</v>
      </c>
      <c r="W80" s="246">
        <f t="shared" si="16"/>
        <v>220</v>
      </c>
      <c r="X80" s="245"/>
      <c r="Y80" s="245"/>
      <c r="Z80" s="245"/>
      <c r="AA80" s="245"/>
      <c r="AB80" s="248"/>
      <c r="AC80" s="245"/>
      <c r="AD80" s="245"/>
      <c r="AE80" s="249">
        <f t="shared" si="17"/>
        <v>6</v>
      </c>
      <c r="AF80" s="246">
        <f t="shared" si="18"/>
        <v>220</v>
      </c>
      <c r="AG80" s="246">
        <f t="shared" si="19"/>
        <v>1320</v>
      </c>
    </row>
    <row r="81" spans="1:100" s="250" customFormat="1" ht="18.75" customHeight="1" x14ac:dyDescent="0.25">
      <c r="A81" s="241"/>
      <c r="B81" s="241"/>
      <c r="C81" s="241"/>
      <c r="D81" s="245"/>
      <c r="E81" s="245">
        <v>58</v>
      </c>
      <c r="F81" s="286" t="s">
        <v>509</v>
      </c>
      <c r="G81" s="245" t="s">
        <v>27</v>
      </c>
      <c r="H81" s="240" t="s">
        <v>510</v>
      </c>
      <c r="I81" s="240" t="s">
        <v>473</v>
      </c>
      <c r="J81" s="244">
        <v>45743</v>
      </c>
      <c r="K81" s="245">
        <v>10</v>
      </c>
      <c r="L81" s="246">
        <v>450</v>
      </c>
      <c r="M81" s="247">
        <v>4500</v>
      </c>
      <c r="N81" s="245"/>
      <c r="O81" s="246"/>
      <c r="P81" s="246"/>
      <c r="Q81" s="246"/>
      <c r="R81" s="245">
        <f t="shared" si="13"/>
        <v>10</v>
      </c>
      <c r="S81" s="246">
        <f t="shared" si="14"/>
        <v>450</v>
      </c>
      <c r="T81" s="246">
        <f t="shared" si="12"/>
        <v>4500</v>
      </c>
      <c r="U81" s="245"/>
      <c r="V81" s="246">
        <f t="shared" si="15"/>
        <v>450</v>
      </c>
      <c r="W81" s="246">
        <f t="shared" si="16"/>
        <v>0</v>
      </c>
      <c r="X81" s="245"/>
      <c r="Y81" s="245"/>
      <c r="Z81" s="245"/>
      <c r="AA81" s="245"/>
      <c r="AB81" s="248"/>
      <c r="AC81" s="245"/>
      <c r="AD81" s="245"/>
      <c r="AE81" s="249">
        <f t="shared" si="17"/>
        <v>10</v>
      </c>
      <c r="AF81" s="246">
        <f t="shared" si="18"/>
        <v>450</v>
      </c>
      <c r="AG81" s="246">
        <f t="shared" si="19"/>
        <v>4500</v>
      </c>
    </row>
    <row r="82" spans="1:100" s="250" customFormat="1" ht="18.75" customHeight="1" x14ac:dyDescent="0.25">
      <c r="A82" s="241"/>
      <c r="B82" s="241"/>
      <c r="C82" s="241"/>
      <c r="D82" s="245"/>
      <c r="E82" s="245">
        <v>59</v>
      </c>
      <c r="F82" s="286" t="s">
        <v>19</v>
      </c>
      <c r="G82" s="245" t="s">
        <v>27</v>
      </c>
      <c r="H82" s="240" t="s">
        <v>393</v>
      </c>
      <c r="I82" s="240" t="s">
        <v>511</v>
      </c>
      <c r="J82" s="296">
        <v>46569</v>
      </c>
      <c r="K82" s="245">
        <v>10</v>
      </c>
      <c r="L82" s="246">
        <v>244</v>
      </c>
      <c r="M82" s="247">
        <v>2440</v>
      </c>
      <c r="N82" s="245"/>
      <c r="O82" s="246"/>
      <c r="P82" s="246"/>
      <c r="Q82" s="246"/>
      <c r="R82" s="245">
        <f t="shared" si="13"/>
        <v>10</v>
      </c>
      <c r="S82" s="246">
        <f t="shared" si="14"/>
        <v>244</v>
      </c>
      <c r="T82" s="246">
        <f t="shared" si="12"/>
        <v>2440</v>
      </c>
      <c r="U82" s="245"/>
      <c r="V82" s="246">
        <f t="shared" si="15"/>
        <v>244</v>
      </c>
      <c r="W82" s="246">
        <f t="shared" si="16"/>
        <v>0</v>
      </c>
      <c r="X82" s="245"/>
      <c r="Y82" s="245"/>
      <c r="Z82" s="245"/>
      <c r="AA82" s="245"/>
      <c r="AB82" s="248"/>
      <c r="AC82" s="245"/>
      <c r="AD82" s="245"/>
      <c r="AE82" s="249">
        <f t="shared" si="17"/>
        <v>10</v>
      </c>
      <c r="AF82" s="246">
        <f t="shared" si="18"/>
        <v>244</v>
      </c>
      <c r="AG82" s="246">
        <f t="shared" si="19"/>
        <v>2440</v>
      </c>
    </row>
    <row r="83" spans="1:100" s="250" customFormat="1" ht="18.75" customHeight="1" x14ac:dyDescent="0.25">
      <c r="A83" s="241"/>
      <c r="B83" s="241"/>
      <c r="C83" s="241"/>
      <c r="D83" s="245"/>
      <c r="E83" s="245">
        <v>60</v>
      </c>
      <c r="F83" s="286" t="s">
        <v>512</v>
      </c>
      <c r="G83" s="245" t="s">
        <v>27</v>
      </c>
      <c r="H83" s="240" t="s">
        <v>400</v>
      </c>
      <c r="I83" s="240" t="s">
        <v>394</v>
      </c>
      <c r="J83" s="296">
        <v>46753</v>
      </c>
      <c r="K83" s="245">
        <v>18</v>
      </c>
      <c r="L83" s="246">
        <v>198</v>
      </c>
      <c r="M83" s="247">
        <v>3564</v>
      </c>
      <c r="N83" s="245"/>
      <c r="O83" s="246"/>
      <c r="P83" s="246"/>
      <c r="Q83" s="246"/>
      <c r="R83" s="245">
        <f t="shared" si="13"/>
        <v>18</v>
      </c>
      <c r="S83" s="246">
        <f t="shared" si="14"/>
        <v>198</v>
      </c>
      <c r="T83" s="246">
        <f t="shared" si="12"/>
        <v>3564</v>
      </c>
      <c r="U83" s="245"/>
      <c r="V83" s="246">
        <f t="shared" si="15"/>
        <v>198</v>
      </c>
      <c r="W83" s="246">
        <f t="shared" si="16"/>
        <v>0</v>
      </c>
      <c r="X83" s="245"/>
      <c r="Y83" s="245"/>
      <c r="Z83" s="245"/>
      <c r="AA83" s="245"/>
      <c r="AB83" s="248"/>
      <c r="AC83" s="245"/>
      <c r="AD83" s="245"/>
      <c r="AE83" s="249">
        <f t="shared" si="17"/>
        <v>18</v>
      </c>
      <c r="AF83" s="246">
        <f t="shared" si="18"/>
        <v>198</v>
      </c>
      <c r="AG83" s="246">
        <f t="shared" si="19"/>
        <v>3564</v>
      </c>
    </row>
    <row r="84" spans="1:100" s="250" customFormat="1" ht="18.75" customHeight="1" x14ac:dyDescent="0.25">
      <c r="A84" s="241"/>
      <c r="B84" s="241"/>
      <c r="C84" s="241"/>
      <c r="D84" s="245"/>
      <c r="E84" s="245">
        <v>61</v>
      </c>
      <c r="F84" s="286" t="s">
        <v>513</v>
      </c>
      <c r="G84" s="245" t="s">
        <v>27</v>
      </c>
      <c r="H84" s="240" t="s">
        <v>514</v>
      </c>
      <c r="I84" s="240" t="s">
        <v>515</v>
      </c>
      <c r="J84" s="296">
        <v>46844</v>
      </c>
      <c r="K84" s="245">
        <v>1910</v>
      </c>
      <c r="L84" s="246">
        <v>12</v>
      </c>
      <c r="M84" s="247">
        <v>22920</v>
      </c>
      <c r="N84" s="245"/>
      <c r="O84" s="246"/>
      <c r="P84" s="246"/>
      <c r="Q84" s="246"/>
      <c r="R84" s="245">
        <f t="shared" si="13"/>
        <v>1910</v>
      </c>
      <c r="S84" s="246">
        <f t="shared" si="14"/>
        <v>12</v>
      </c>
      <c r="T84" s="246">
        <f t="shared" si="12"/>
        <v>22920</v>
      </c>
      <c r="U84" s="245">
        <v>318</v>
      </c>
      <c r="V84" s="246">
        <f t="shared" si="15"/>
        <v>12</v>
      </c>
      <c r="W84" s="246">
        <f t="shared" si="16"/>
        <v>3816</v>
      </c>
      <c r="X84" s="245"/>
      <c r="Y84" s="245"/>
      <c r="Z84" s="245"/>
      <c r="AA84" s="245"/>
      <c r="AB84" s="248"/>
      <c r="AC84" s="245"/>
      <c r="AD84" s="245"/>
      <c r="AE84" s="249">
        <f t="shared" si="17"/>
        <v>1592</v>
      </c>
      <c r="AF84" s="246">
        <f t="shared" si="18"/>
        <v>12</v>
      </c>
      <c r="AG84" s="246">
        <f t="shared" si="19"/>
        <v>19104</v>
      </c>
    </row>
    <row r="85" spans="1:100" s="250" customFormat="1" ht="18.75" customHeight="1" x14ac:dyDescent="0.25">
      <c r="A85" s="241"/>
      <c r="B85" s="241"/>
      <c r="C85" s="241"/>
      <c r="D85" s="245"/>
      <c r="E85" s="245">
        <v>62</v>
      </c>
      <c r="F85" s="286" t="s">
        <v>516</v>
      </c>
      <c r="G85" s="245" t="s">
        <v>27</v>
      </c>
      <c r="H85" s="240" t="s">
        <v>517</v>
      </c>
      <c r="I85" s="240">
        <v>4026</v>
      </c>
      <c r="J85" s="296">
        <v>46357</v>
      </c>
      <c r="K85" s="245">
        <v>110</v>
      </c>
      <c r="L85" s="246">
        <v>13.78</v>
      </c>
      <c r="M85" s="247">
        <v>1515.8</v>
      </c>
      <c r="N85" s="245"/>
      <c r="O85" s="246"/>
      <c r="P85" s="246"/>
      <c r="Q85" s="246"/>
      <c r="R85" s="245">
        <f t="shared" si="13"/>
        <v>110</v>
      </c>
      <c r="S85" s="246">
        <f t="shared" si="14"/>
        <v>13.78</v>
      </c>
      <c r="T85" s="246">
        <f t="shared" si="12"/>
        <v>1515.8</v>
      </c>
      <c r="U85" s="245">
        <v>10</v>
      </c>
      <c r="V85" s="246">
        <f t="shared" si="15"/>
        <v>13.78</v>
      </c>
      <c r="W85" s="246">
        <f t="shared" si="16"/>
        <v>137.79999999999998</v>
      </c>
      <c r="X85" s="245"/>
      <c r="Y85" s="245"/>
      <c r="Z85" s="245"/>
      <c r="AA85" s="245"/>
      <c r="AB85" s="248"/>
      <c r="AC85" s="245"/>
      <c r="AD85" s="245"/>
      <c r="AE85" s="249">
        <f t="shared" si="17"/>
        <v>100</v>
      </c>
      <c r="AF85" s="246">
        <f t="shared" si="18"/>
        <v>13.78</v>
      </c>
      <c r="AG85" s="246">
        <f t="shared" si="19"/>
        <v>1378</v>
      </c>
    </row>
    <row r="86" spans="1:100" s="250" customFormat="1" ht="18.75" customHeight="1" x14ac:dyDescent="0.25">
      <c r="A86" s="241"/>
      <c r="B86" s="241"/>
      <c r="C86" s="241"/>
      <c r="D86" s="245"/>
      <c r="E86" s="245">
        <v>63</v>
      </c>
      <c r="F86" s="286" t="s">
        <v>519</v>
      </c>
      <c r="G86" s="240" t="s">
        <v>27</v>
      </c>
      <c r="H86" s="240" t="s">
        <v>520</v>
      </c>
      <c r="I86" s="240" t="s">
        <v>521</v>
      </c>
      <c r="J86" s="296">
        <v>46230</v>
      </c>
      <c r="K86" s="245">
        <v>100</v>
      </c>
      <c r="L86" s="246">
        <v>94</v>
      </c>
      <c r="M86" s="247">
        <v>9400</v>
      </c>
      <c r="N86" s="245"/>
      <c r="O86" s="246"/>
      <c r="P86" s="246"/>
      <c r="Q86" s="246"/>
      <c r="R86" s="245">
        <f t="shared" si="13"/>
        <v>100</v>
      </c>
      <c r="S86" s="246">
        <f t="shared" si="14"/>
        <v>94</v>
      </c>
      <c r="T86" s="246">
        <f t="shared" si="12"/>
        <v>9400</v>
      </c>
      <c r="U86" s="245">
        <v>50</v>
      </c>
      <c r="V86" s="246">
        <f t="shared" si="15"/>
        <v>94</v>
      </c>
      <c r="W86" s="246">
        <f t="shared" si="16"/>
        <v>4700</v>
      </c>
      <c r="X86" s="245"/>
      <c r="Y86" s="245"/>
      <c r="Z86" s="245"/>
      <c r="AA86" s="245"/>
      <c r="AB86" s="248"/>
      <c r="AC86" s="245"/>
      <c r="AD86" s="245"/>
      <c r="AE86" s="249">
        <f t="shared" si="17"/>
        <v>50</v>
      </c>
      <c r="AF86" s="246">
        <f t="shared" si="18"/>
        <v>94</v>
      </c>
      <c r="AG86" s="246">
        <f t="shared" si="19"/>
        <v>4700</v>
      </c>
    </row>
    <row r="87" spans="1:100" s="250" customFormat="1" ht="18.75" customHeight="1" x14ac:dyDescent="0.25">
      <c r="A87" s="241"/>
      <c r="B87" s="241"/>
      <c r="C87" s="241"/>
      <c r="D87" s="245"/>
      <c r="E87" s="245"/>
      <c r="F87" s="286"/>
      <c r="G87" s="240"/>
      <c r="H87" s="240"/>
      <c r="I87" s="240"/>
      <c r="J87" s="296"/>
      <c r="K87" s="245"/>
      <c r="L87" s="246"/>
      <c r="M87" s="247"/>
      <c r="N87" s="245"/>
      <c r="O87" s="246"/>
      <c r="P87" s="246"/>
      <c r="Q87" s="246"/>
      <c r="R87" s="245"/>
      <c r="S87" s="246"/>
      <c r="T87" s="246"/>
      <c r="U87" s="245"/>
      <c r="V87" s="246"/>
      <c r="W87" s="246"/>
      <c r="X87" s="245"/>
      <c r="Y87" s="245"/>
      <c r="Z87" s="245"/>
      <c r="AA87" s="245"/>
      <c r="AB87" s="248"/>
      <c r="AC87" s="245"/>
      <c r="AD87" s="245"/>
      <c r="AE87" s="249"/>
      <c r="AF87" s="246"/>
      <c r="AG87" s="246"/>
    </row>
    <row r="88" spans="1:100" s="250" customFormat="1" ht="18.75" customHeight="1" x14ac:dyDescent="0.25">
      <c r="A88" s="241"/>
      <c r="B88" s="241"/>
      <c r="C88" s="241"/>
      <c r="D88" s="245"/>
      <c r="E88" s="245"/>
      <c r="F88" s="286"/>
      <c r="G88" s="240"/>
      <c r="H88" s="240"/>
      <c r="I88" s="240"/>
      <c r="J88" s="296"/>
      <c r="K88" s="245"/>
      <c r="L88" s="246"/>
      <c r="M88" s="247"/>
      <c r="N88" s="245"/>
      <c r="O88" s="246"/>
      <c r="P88" s="246"/>
      <c r="Q88" s="246"/>
      <c r="R88" s="245"/>
      <c r="S88" s="246"/>
      <c r="T88" s="246"/>
      <c r="U88" s="245"/>
      <c r="V88" s="246"/>
      <c r="W88" s="246"/>
      <c r="X88" s="245"/>
      <c r="Y88" s="245"/>
      <c r="Z88" s="245"/>
      <c r="AA88" s="245"/>
      <c r="AB88" s="248"/>
      <c r="AC88" s="245"/>
      <c r="AD88" s="245"/>
      <c r="AE88" s="249"/>
      <c r="AF88" s="246"/>
      <c r="AG88" s="246"/>
    </row>
    <row r="89" spans="1:100" s="271" customFormat="1" ht="36.950000000000003" customHeight="1" x14ac:dyDescent="0.25">
      <c r="A89" s="266"/>
      <c r="B89" s="266"/>
      <c r="C89" s="266"/>
      <c r="D89" s="267"/>
      <c r="E89" s="267"/>
      <c r="F89" s="451" t="s">
        <v>688</v>
      </c>
      <c r="G89" s="452"/>
      <c r="H89" s="452"/>
      <c r="I89" s="452"/>
      <c r="J89" s="268"/>
      <c r="K89" s="450" t="s">
        <v>687</v>
      </c>
      <c r="L89" s="451"/>
      <c r="M89" s="451"/>
      <c r="N89" s="453" t="s">
        <v>2</v>
      </c>
      <c r="O89" s="451"/>
      <c r="P89" s="451"/>
      <c r="Q89" s="374"/>
      <c r="R89" s="454" t="s">
        <v>3</v>
      </c>
      <c r="S89" s="449"/>
      <c r="T89" s="449"/>
      <c r="U89" s="455" t="s">
        <v>4</v>
      </c>
      <c r="V89" s="449"/>
      <c r="W89" s="449"/>
      <c r="X89" s="456" t="s">
        <v>5</v>
      </c>
      <c r="Y89" s="456"/>
      <c r="Z89" s="456"/>
      <c r="AA89" s="269" t="s">
        <v>656</v>
      </c>
      <c r="AB89" s="448" t="s">
        <v>6</v>
      </c>
      <c r="AC89" s="449"/>
      <c r="AD89" s="449"/>
      <c r="AE89" s="450" t="s">
        <v>686</v>
      </c>
      <c r="AF89" s="451"/>
      <c r="AG89" s="451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  <c r="AS89" s="270"/>
      <c r="AT89" s="270"/>
      <c r="AU89" s="270"/>
      <c r="AV89" s="270"/>
      <c r="AW89" s="270"/>
      <c r="AX89" s="270"/>
      <c r="AY89" s="270"/>
      <c r="AZ89" s="270"/>
      <c r="BA89" s="270"/>
      <c r="BB89" s="270"/>
      <c r="BC89" s="270"/>
      <c r="BD89" s="270"/>
      <c r="BE89" s="270"/>
      <c r="BF89" s="270"/>
      <c r="BG89" s="270"/>
      <c r="BH89" s="270"/>
      <c r="BI89" s="270"/>
      <c r="BJ89" s="270"/>
      <c r="BK89" s="270"/>
      <c r="BL89" s="270"/>
      <c r="BM89" s="270"/>
      <c r="BN89" s="270"/>
      <c r="BO89" s="270"/>
      <c r="BP89" s="270"/>
      <c r="BQ89" s="270"/>
      <c r="BR89" s="270"/>
      <c r="BS89" s="270"/>
      <c r="BT89" s="270"/>
      <c r="BU89" s="270"/>
      <c r="BV89" s="270"/>
      <c r="BW89" s="270"/>
      <c r="BX89" s="270"/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  <c r="CU89" s="270"/>
      <c r="CV89" s="270"/>
    </row>
    <row r="90" spans="1:100" s="285" customFormat="1" ht="21" customHeight="1" x14ac:dyDescent="0.25">
      <c r="A90" s="272"/>
      <c r="B90" s="272"/>
      <c r="C90" s="272"/>
      <c r="D90" s="273"/>
      <c r="E90" s="273"/>
      <c r="F90" s="274" t="s">
        <v>7</v>
      </c>
      <c r="G90" s="275" t="s">
        <v>8</v>
      </c>
      <c r="H90" s="276" t="s">
        <v>9</v>
      </c>
      <c r="I90" s="273" t="s">
        <v>10</v>
      </c>
      <c r="J90" s="277" t="s">
        <v>11</v>
      </c>
      <c r="K90" s="273" t="s">
        <v>12</v>
      </c>
      <c r="L90" s="278" t="s">
        <v>13</v>
      </c>
      <c r="M90" s="279" t="s">
        <v>14</v>
      </c>
      <c r="N90" s="273" t="s">
        <v>12</v>
      </c>
      <c r="O90" s="278" t="s">
        <v>13</v>
      </c>
      <c r="P90" s="278" t="s">
        <v>14</v>
      </c>
      <c r="Q90" s="278"/>
      <c r="R90" s="280" t="s">
        <v>12</v>
      </c>
      <c r="S90" s="281" t="s">
        <v>13</v>
      </c>
      <c r="T90" s="281" t="s">
        <v>14</v>
      </c>
      <c r="U90" s="280" t="s">
        <v>12</v>
      </c>
      <c r="V90" s="281" t="s">
        <v>13</v>
      </c>
      <c r="W90" s="281" t="s">
        <v>14</v>
      </c>
      <c r="X90" s="282" t="s">
        <v>12</v>
      </c>
      <c r="Y90" s="282" t="s">
        <v>13</v>
      </c>
      <c r="Z90" s="282" t="s">
        <v>14</v>
      </c>
      <c r="AA90" s="282"/>
      <c r="AB90" s="283" t="s">
        <v>12</v>
      </c>
      <c r="AC90" s="282" t="s">
        <v>13</v>
      </c>
      <c r="AD90" s="282" t="s">
        <v>14</v>
      </c>
      <c r="AE90" s="280" t="s">
        <v>12</v>
      </c>
      <c r="AF90" s="281" t="s">
        <v>13</v>
      </c>
      <c r="AG90" s="281" t="s">
        <v>14</v>
      </c>
      <c r="AH90" s="284"/>
      <c r="AI90" s="284"/>
      <c r="AJ90" s="284"/>
      <c r="AK90" s="284"/>
      <c r="AL90" s="284"/>
      <c r="AM90" s="284"/>
      <c r="AN90" s="284"/>
      <c r="AO90" s="284"/>
      <c r="AP90" s="284"/>
      <c r="AQ90" s="284"/>
      <c r="AR90" s="284"/>
      <c r="AS90" s="284"/>
      <c r="AT90" s="284"/>
      <c r="AU90" s="284"/>
      <c r="AV90" s="284"/>
      <c r="AW90" s="284"/>
      <c r="AX90" s="284"/>
      <c r="AY90" s="284"/>
      <c r="AZ90" s="284"/>
      <c r="BA90" s="284"/>
      <c r="BB90" s="284"/>
      <c r="BC90" s="284"/>
      <c r="BD90" s="284"/>
      <c r="BE90" s="284"/>
      <c r="BF90" s="284"/>
      <c r="BG90" s="284"/>
      <c r="BH90" s="284"/>
      <c r="BI90" s="284"/>
      <c r="BJ90" s="284"/>
      <c r="BK90" s="284"/>
      <c r="BL90" s="284"/>
      <c r="BM90" s="284"/>
      <c r="BN90" s="284"/>
      <c r="BO90" s="284"/>
      <c r="BP90" s="284"/>
      <c r="BQ90" s="284"/>
      <c r="BR90" s="284"/>
      <c r="BS90" s="284"/>
      <c r="BT90" s="284"/>
      <c r="BU90" s="284"/>
      <c r="BV90" s="284"/>
      <c r="BW90" s="284"/>
      <c r="BX90" s="284"/>
      <c r="BY90" s="284"/>
      <c r="BZ90" s="284"/>
      <c r="CA90" s="284"/>
      <c r="CB90" s="284"/>
      <c r="CC90" s="284"/>
      <c r="CD90" s="284"/>
      <c r="CE90" s="284"/>
      <c r="CF90" s="284"/>
      <c r="CG90" s="284"/>
      <c r="CH90" s="284"/>
      <c r="CI90" s="284"/>
      <c r="CJ90" s="284"/>
      <c r="CK90" s="284"/>
      <c r="CL90" s="284"/>
      <c r="CM90" s="284"/>
      <c r="CN90" s="284"/>
      <c r="CO90" s="284"/>
      <c r="CP90" s="284"/>
      <c r="CQ90" s="284"/>
      <c r="CR90" s="284"/>
      <c r="CS90" s="284"/>
      <c r="CT90" s="284"/>
      <c r="CU90" s="284"/>
      <c r="CV90" s="284"/>
    </row>
    <row r="91" spans="1:100" s="250" customFormat="1" ht="18.75" customHeight="1" x14ac:dyDescent="0.25">
      <c r="A91" s="241"/>
      <c r="B91" s="241"/>
      <c r="C91" s="241"/>
      <c r="D91" s="245"/>
      <c r="E91" s="245">
        <v>64</v>
      </c>
      <c r="F91" s="286" t="s">
        <v>522</v>
      </c>
      <c r="G91" s="240" t="s">
        <v>230</v>
      </c>
      <c r="H91" s="240" t="s">
        <v>313</v>
      </c>
      <c r="I91" s="240">
        <v>240705</v>
      </c>
      <c r="J91" s="296">
        <v>46569</v>
      </c>
      <c r="K91" s="245">
        <v>4113</v>
      </c>
      <c r="L91" s="246">
        <v>9</v>
      </c>
      <c r="M91" s="247">
        <v>37017</v>
      </c>
      <c r="N91" s="245"/>
      <c r="O91" s="246"/>
      <c r="P91" s="246"/>
      <c r="Q91" s="246"/>
      <c r="R91" s="245">
        <f t="shared" si="13"/>
        <v>4113</v>
      </c>
      <c r="S91" s="246">
        <f t="shared" si="14"/>
        <v>9</v>
      </c>
      <c r="T91" s="246">
        <f t="shared" si="12"/>
        <v>37017</v>
      </c>
      <c r="U91" s="245">
        <v>341</v>
      </c>
      <c r="V91" s="246">
        <f t="shared" si="15"/>
        <v>9</v>
      </c>
      <c r="W91" s="246">
        <f t="shared" si="16"/>
        <v>3069</v>
      </c>
      <c r="X91" s="245"/>
      <c r="Y91" s="245"/>
      <c r="Z91" s="245"/>
      <c r="AA91" s="245"/>
      <c r="AB91" s="248"/>
      <c r="AC91" s="245"/>
      <c r="AD91" s="245"/>
      <c r="AE91" s="249">
        <f t="shared" si="17"/>
        <v>3772</v>
      </c>
      <c r="AF91" s="246">
        <f t="shared" si="18"/>
        <v>9</v>
      </c>
      <c r="AG91" s="246">
        <f t="shared" si="19"/>
        <v>33948</v>
      </c>
    </row>
    <row r="92" spans="1:100" s="250" customFormat="1" ht="18" customHeight="1" x14ac:dyDescent="0.25">
      <c r="A92" s="241"/>
      <c r="B92" s="241"/>
      <c r="C92" s="241"/>
      <c r="D92" s="245"/>
      <c r="E92" s="245">
        <v>65</v>
      </c>
      <c r="F92" s="286" t="s">
        <v>523</v>
      </c>
      <c r="G92" s="240" t="s">
        <v>230</v>
      </c>
      <c r="H92" s="240" t="s">
        <v>524</v>
      </c>
      <c r="I92" s="240" t="s">
        <v>525</v>
      </c>
      <c r="J92" s="296">
        <v>46844</v>
      </c>
      <c r="K92" s="245">
        <v>2983</v>
      </c>
      <c r="L92" s="246">
        <v>23</v>
      </c>
      <c r="M92" s="247">
        <v>68609</v>
      </c>
      <c r="N92" s="245"/>
      <c r="O92" s="246"/>
      <c r="P92" s="246"/>
      <c r="Q92" s="246"/>
      <c r="R92" s="245">
        <f t="shared" si="13"/>
        <v>2983</v>
      </c>
      <c r="S92" s="246">
        <f t="shared" si="14"/>
        <v>23</v>
      </c>
      <c r="T92" s="246">
        <f t="shared" si="12"/>
        <v>68609</v>
      </c>
      <c r="U92" s="245">
        <v>287</v>
      </c>
      <c r="V92" s="246">
        <f t="shared" si="15"/>
        <v>23</v>
      </c>
      <c r="W92" s="246">
        <f t="shared" si="16"/>
        <v>6601</v>
      </c>
      <c r="X92" s="245"/>
      <c r="Y92" s="245"/>
      <c r="Z92" s="245"/>
      <c r="AA92" s="245"/>
      <c r="AB92" s="248"/>
      <c r="AC92" s="245"/>
      <c r="AD92" s="245"/>
      <c r="AE92" s="249">
        <f t="shared" si="17"/>
        <v>2696</v>
      </c>
      <c r="AF92" s="246">
        <f t="shared" si="18"/>
        <v>23</v>
      </c>
      <c r="AG92" s="246">
        <f t="shared" si="19"/>
        <v>62008</v>
      </c>
    </row>
    <row r="93" spans="1:100" s="250" customFormat="1" ht="18" customHeight="1" x14ac:dyDescent="0.25">
      <c r="A93" s="241"/>
      <c r="B93" s="241"/>
      <c r="C93" s="241"/>
      <c r="D93" s="245"/>
      <c r="E93" s="245">
        <v>66</v>
      </c>
      <c r="F93" s="286" t="s">
        <v>297</v>
      </c>
      <c r="G93" s="240" t="s">
        <v>230</v>
      </c>
      <c r="H93" s="240" t="s">
        <v>413</v>
      </c>
      <c r="I93" s="240" t="s">
        <v>526</v>
      </c>
      <c r="J93" s="296">
        <v>46813</v>
      </c>
      <c r="K93" s="245">
        <v>0</v>
      </c>
      <c r="L93" s="246">
        <v>32.049999999999997</v>
      </c>
      <c r="M93" s="247">
        <v>0</v>
      </c>
      <c r="N93" s="245"/>
      <c r="O93" s="246"/>
      <c r="P93" s="246"/>
      <c r="Q93" s="246"/>
      <c r="R93" s="245">
        <f t="shared" si="13"/>
        <v>0</v>
      </c>
      <c r="S93" s="246">
        <f t="shared" si="14"/>
        <v>32.049999999999997</v>
      </c>
      <c r="T93" s="246">
        <f t="shared" si="12"/>
        <v>0</v>
      </c>
      <c r="U93" s="245"/>
      <c r="V93" s="246">
        <f t="shared" si="15"/>
        <v>32.049999999999997</v>
      </c>
      <c r="W93" s="246">
        <f t="shared" si="16"/>
        <v>0</v>
      </c>
      <c r="X93" s="245"/>
      <c r="Y93" s="245"/>
      <c r="Z93" s="245"/>
      <c r="AA93" s="245"/>
      <c r="AB93" s="248"/>
      <c r="AC93" s="245"/>
      <c r="AD93" s="245"/>
      <c r="AE93" s="249">
        <f t="shared" si="17"/>
        <v>0</v>
      </c>
      <c r="AF93" s="246">
        <f t="shared" si="18"/>
        <v>32.049999999999997</v>
      </c>
      <c r="AG93" s="246">
        <f t="shared" si="19"/>
        <v>0</v>
      </c>
    </row>
    <row r="94" spans="1:100" s="250" customFormat="1" ht="18" customHeight="1" x14ac:dyDescent="0.25">
      <c r="A94" s="241"/>
      <c r="B94" s="241"/>
      <c r="C94" s="241"/>
      <c r="D94" s="245"/>
      <c r="E94" s="245">
        <v>67</v>
      </c>
      <c r="F94" s="286" t="s">
        <v>527</v>
      </c>
      <c r="G94" s="240" t="s">
        <v>528</v>
      </c>
      <c r="H94" s="240" t="s">
        <v>529</v>
      </c>
      <c r="I94" s="240">
        <v>251044</v>
      </c>
      <c r="J94" s="296">
        <v>46447</v>
      </c>
      <c r="K94" s="245">
        <v>1775</v>
      </c>
      <c r="L94" s="246">
        <v>27</v>
      </c>
      <c r="M94" s="247">
        <v>47925</v>
      </c>
      <c r="N94" s="245"/>
      <c r="O94" s="246"/>
      <c r="P94" s="246"/>
      <c r="Q94" s="246"/>
      <c r="R94" s="245">
        <f t="shared" si="13"/>
        <v>1775</v>
      </c>
      <c r="S94" s="246">
        <f t="shared" si="14"/>
        <v>27</v>
      </c>
      <c r="T94" s="246">
        <f t="shared" si="12"/>
        <v>47925</v>
      </c>
      <c r="U94" s="245">
        <v>33</v>
      </c>
      <c r="V94" s="246">
        <f t="shared" si="15"/>
        <v>27</v>
      </c>
      <c r="W94" s="246">
        <f t="shared" si="16"/>
        <v>891</v>
      </c>
      <c r="X94" s="245"/>
      <c r="Y94" s="245"/>
      <c r="Z94" s="245"/>
      <c r="AA94" s="245"/>
      <c r="AB94" s="248"/>
      <c r="AC94" s="245"/>
      <c r="AD94" s="245"/>
      <c r="AE94" s="249">
        <f t="shared" si="17"/>
        <v>1742</v>
      </c>
      <c r="AF94" s="246">
        <f t="shared" si="18"/>
        <v>27</v>
      </c>
      <c r="AG94" s="246">
        <f t="shared" si="19"/>
        <v>47034</v>
      </c>
    </row>
    <row r="95" spans="1:100" s="250" customFormat="1" ht="18" customHeight="1" x14ac:dyDescent="0.25">
      <c r="A95" s="241"/>
      <c r="B95" s="241"/>
      <c r="C95" s="241"/>
      <c r="D95" s="245"/>
      <c r="E95" s="245">
        <v>68</v>
      </c>
      <c r="F95" s="286" t="s">
        <v>481</v>
      </c>
      <c r="G95" s="240" t="s">
        <v>20</v>
      </c>
      <c r="H95" s="240" t="s">
        <v>532</v>
      </c>
      <c r="I95" s="240">
        <v>4246</v>
      </c>
      <c r="J95" s="296">
        <v>46631</v>
      </c>
      <c r="K95" s="245">
        <v>24</v>
      </c>
      <c r="L95" s="246">
        <v>55</v>
      </c>
      <c r="M95" s="247">
        <v>1320</v>
      </c>
      <c r="N95" s="245"/>
      <c r="O95" s="246"/>
      <c r="P95" s="246"/>
      <c r="Q95" s="246"/>
      <c r="R95" s="245">
        <f t="shared" si="13"/>
        <v>24</v>
      </c>
      <c r="S95" s="246">
        <f t="shared" si="14"/>
        <v>55</v>
      </c>
      <c r="T95" s="246">
        <f t="shared" si="12"/>
        <v>1320</v>
      </c>
      <c r="U95" s="245">
        <v>20</v>
      </c>
      <c r="V95" s="246">
        <f t="shared" si="15"/>
        <v>55</v>
      </c>
      <c r="W95" s="246">
        <f t="shared" si="16"/>
        <v>1100</v>
      </c>
      <c r="X95" s="240"/>
      <c r="Y95" s="296"/>
      <c r="Z95" s="245"/>
      <c r="AA95" s="245"/>
      <c r="AB95" s="248"/>
      <c r="AC95" s="245"/>
      <c r="AD95" s="245"/>
      <c r="AE95" s="249">
        <f t="shared" si="17"/>
        <v>4</v>
      </c>
      <c r="AF95" s="246">
        <f t="shared" si="18"/>
        <v>55</v>
      </c>
      <c r="AG95" s="246">
        <f t="shared" si="19"/>
        <v>220</v>
      </c>
    </row>
    <row r="96" spans="1:100" s="250" customFormat="1" ht="18" customHeight="1" x14ac:dyDescent="0.25">
      <c r="A96" s="241"/>
      <c r="B96" s="241"/>
      <c r="C96" s="241"/>
      <c r="D96" s="245"/>
      <c r="E96" s="245">
        <v>69</v>
      </c>
      <c r="F96" s="286" t="s">
        <v>531</v>
      </c>
      <c r="G96" s="240" t="s">
        <v>20</v>
      </c>
      <c r="H96" s="240" t="s">
        <v>416</v>
      </c>
      <c r="I96" s="240" t="s">
        <v>530</v>
      </c>
      <c r="J96" s="296">
        <v>46508</v>
      </c>
      <c r="K96" s="245">
        <v>11</v>
      </c>
      <c r="L96" s="246">
        <v>198</v>
      </c>
      <c r="M96" s="247">
        <v>2178</v>
      </c>
      <c r="N96" s="245"/>
      <c r="O96" s="246"/>
      <c r="P96" s="246"/>
      <c r="Q96" s="246"/>
      <c r="R96" s="245">
        <f t="shared" si="13"/>
        <v>11</v>
      </c>
      <c r="S96" s="246">
        <f t="shared" si="14"/>
        <v>198</v>
      </c>
      <c r="T96" s="246">
        <f t="shared" si="12"/>
        <v>2178</v>
      </c>
      <c r="U96" s="245"/>
      <c r="V96" s="246">
        <f t="shared" si="15"/>
        <v>198</v>
      </c>
      <c r="W96" s="246">
        <f t="shared" si="16"/>
        <v>0</v>
      </c>
      <c r="X96" s="240"/>
      <c r="Y96" s="296"/>
      <c r="Z96" s="245"/>
      <c r="AA96" s="245"/>
      <c r="AB96" s="248"/>
      <c r="AC96" s="245"/>
      <c r="AD96" s="245"/>
      <c r="AE96" s="249">
        <f t="shared" si="17"/>
        <v>11</v>
      </c>
      <c r="AF96" s="246">
        <f t="shared" si="18"/>
        <v>198</v>
      </c>
      <c r="AG96" s="246">
        <f t="shared" si="19"/>
        <v>2178</v>
      </c>
    </row>
    <row r="97" spans="1:33" s="250" customFormat="1" ht="18" customHeight="1" x14ac:dyDescent="0.25">
      <c r="A97" s="241"/>
      <c r="B97" s="241"/>
      <c r="C97" s="241"/>
      <c r="D97" s="245"/>
      <c r="E97" s="245">
        <v>70</v>
      </c>
      <c r="F97" s="286" t="s">
        <v>274</v>
      </c>
      <c r="G97" s="240" t="s">
        <v>27</v>
      </c>
      <c r="H97" s="240" t="s">
        <v>533</v>
      </c>
      <c r="I97" s="240">
        <v>2508339</v>
      </c>
      <c r="J97" s="296">
        <v>46966</v>
      </c>
      <c r="K97" s="245">
        <v>300</v>
      </c>
      <c r="L97" s="246">
        <v>33.43</v>
      </c>
      <c r="M97" s="247">
        <v>10029</v>
      </c>
      <c r="N97" s="245"/>
      <c r="O97" s="246"/>
      <c r="P97" s="246"/>
      <c r="Q97" s="246"/>
      <c r="R97" s="245">
        <f t="shared" si="13"/>
        <v>300</v>
      </c>
      <c r="S97" s="246">
        <f t="shared" si="14"/>
        <v>33.43</v>
      </c>
      <c r="T97" s="246">
        <f t="shared" si="12"/>
        <v>10029</v>
      </c>
      <c r="U97" s="245"/>
      <c r="V97" s="246">
        <f t="shared" si="15"/>
        <v>33.43</v>
      </c>
      <c r="W97" s="246">
        <f t="shared" si="16"/>
        <v>0</v>
      </c>
      <c r="X97" s="245"/>
      <c r="Y97" s="245"/>
      <c r="Z97" s="245"/>
      <c r="AA97" s="245"/>
      <c r="AB97" s="248"/>
      <c r="AC97" s="245"/>
      <c r="AD97" s="245"/>
      <c r="AE97" s="249">
        <f t="shared" si="17"/>
        <v>300</v>
      </c>
      <c r="AF97" s="246">
        <f t="shared" si="18"/>
        <v>33.43</v>
      </c>
      <c r="AG97" s="246">
        <f t="shared" si="19"/>
        <v>10029</v>
      </c>
    </row>
    <row r="98" spans="1:33" s="250" customFormat="1" ht="17.25" customHeight="1" x14ac:dyDescent="0.25">
      <c r="A98" s="241"/>
      <c r="B98" s="241"/>
      <c r="C98" s="241"/>
      <c r="D98" s="245"/>
      <c r="E98" s="245">
        <v>71</v>
      </c>
      <c r="F98" s="286" t="s">
        <v>130</v>
      </c>
      <c r="G98" s="240" t="s">
        <v>27</v>
      </c>
      <c r="H98" s="240" t="s">
        <v>534</v>
      </c>
      <c r="I98" s="240" t="s">
        <v>535</v>
      </c>
      <c r="J98" s="296">
        <v>46966</v>
      </c>
      <c r="K98" s="245">
        <v>88</v>
      </c>
      <c r="L98" s="246">
        <v>54.89</v>
      </c>
      <c r="M98" s="247">
        <v>4830.32</v>
      </c>
      <c r="N98" s="245"/>
      <c r="O98" s="246"/>
      <c r="P98" s="246"/>
      <c r="Q98" s="246"/>
      <c r="R98" s="245">
        <f t="shared" si="13"/>
        <v>88</v>
      </c>
      <c r="S98" s="246">
        <f t="shared" si="14"/>
        <v>54.89</v>
      </c>
      <c r="T98" s="246">
        <f t="shared" si="12"/>
        <v>4830.32</v>
      </c>
      <c r="U98" s="245">
        <v>15</v>
      </c>
      <c r="V98" s="246">
        <f t="shared" si="15"/>
        <v>54.89</v>
      </c>
      <c r="W98" s="246">
        <f t="shared" si="16"/>
        <v>823.35</v>
      </c>
      <c r="X98" s="245"/>
      <c r="Y98" s="245"/>
      <c r="Z98" s="245"/>
      <c r="AA98" s="245"/>
      <c r="AB98" s="248"/>
      <c r="AC98" s="245"/>
      <c r="AD98" s="245"/>
      <c r="AE98" s="249">
        <f t="shared" si="17"/>
        <v>73</v>
      </c>
      <c r="AF98" s="246">
        <f t="shared" si="18"/>
        <v>54.89</v>
      </c>
      <c r="AG98" s="246">
        <f t="shared" si="19"/>
        <v>4006.9700000000003</v>
      </c>
    </row>
    <row r="99" spans="1:33" s="250" customFormat="1" ht="22.5" customHeight="1" x14ac:dyDescent="0.25">
      <c r="A99" s="241"/>
      <c r="B99" s="241"/>
      <c r="C99" s="241"/>
      <c r="D99" s="245"/>
      <c r="E99" s="245">
        <v>72</v>
      </c>
      <c r="F99" s="286" t="s">
        <v>536</v>
      </c>
      <c r="G99" s="240" t="s">
        <v>27</v>
      </c>
      <c r="H99" s="240" t="s">
        <v>420</v>
      </c>
      <c r="I99" s="240">
        <v>250915</v>
      </c>
      <c r="J99" s="296">
        <v>46997</v>
      </c>
      <c r="K99" s="245">
        <v>369</v>
      </c>
      <c r="L99" s="246">
        <v>55</v>
      </c>
      <c r="M99" s="247">
        <v>20295</v>
      </c>
      <c r="N99" s="245"/>
      <c r="O99" s="246"/>
      <c r="P99" s="246"/>
      <c r="Q99" s="246"/>
      <c r="R99" s="245">
        <f t="shared" si="13"/>
        <v>369</v>
      </c>
      <c r="S99" s="246">
        <f t="shared" si="14"/>
        <v>55</v>
      </c>
      <c r="T99" s="246">
        <f t="shared" si="12"/>
        <v>20295</v>
      </c>
      <c r="U99" s="245">
        <v>20</v>
      </c>
      <c r="V99" s="246">
        <f t="shared" si="15"/>
        <v>55</v>
      </c>
      <c r="W99" s="246">
        <f t="shared" si="16"/>
        <v>1100</v>
      </c>
      <c r="X99" s="245"/>
      <c r="Y99" s="245"/>
      <c r="Z99" s="245"/>
      <c r="AA99" s="245"/>
      <c r="AB99" s="248"/>
      <c r="AC99" s="245"/>
      <c r="AD99" s="245"/>
      <c r="AE99" s="249">
        <f t="shared" si="17"/>
        <v>349</v>
      </c>
      <c r="AF99" s="246">
        <f t="shared" si="18"/>
        <v>55</v>
      </c>
      <c r="AG99" s="246">
        <f t="shared" si="19"/>
        <v>19195</v>
      </c>
    </row>
    <row r="100" spans="1:33" s="250" customFormat="1" ht="18" customHeight="1" x14ac:dyDescent="0.25">
      <c r="A100" s="241"/>
      <c r="B100" s="241"/>
      <c r="C100" s="241"/>
      <c r="D100" s="245"/>
      <c r="E100" s="245">
        <v>73</v>
      </c>
      <c r="F100" s="286" t="s">
        <v>262</v>
      </c>
      <c r="G100" s="240" t="s">
        <v>425</v>
      </c>
      <c r="H100" s="240" t="s">
        <v>264</v>
      </c>
      <c r="I100" s="240" t="s">
        <v>537</v>
      </c>
      <c r="J100" s="296">
        <v>46447</v>
      </c>
      <c r="K100" s="245">
        <v>20</v>
      </c>
      <c r="L100" s="246">
        <v>550</v>
      </c>
      <c r="M100" s="247">
        <v>11000</v>
      </c>
      <c r="N100" s="245"/>
      <c r="O100" s="246"/>
      <c r="P100" s="246"/>
      <c r="Q100" s="246"/>
      <c r="R100" s="245">
        <f t="shared" si="13"/>
        <v>20</v>
      </c>
      <c r="S100" s="246">
        <f t="shared" si="14"/>
        <v>550</v>
      </c>
      <c r="T100" s="246">
        <f t="shared" si="12"/>
        <v>11000</v>
      </c>
      <c r="U100" s="245">
        <v>20</v>
      </c>
      <c r="V100" s="246">
        <f t="shared" si="15"/>
        <v>550</v>
      </c>
      <c r="W100" s="246">
        <f t="shared" si="16"/>
        <v>11000</v>
      </c>
      <c r="X100" s="245"/>
      <c r="Y100" s="245"/>
      <c r="Z100" s="245"/>
      <c r="AA100" s="245"/>
      <c r="AB100" s="248"/>
      <c r="AC100" s="245"/>
      <c r="AD100" s="245"/>
      <c r="AE100" s="249">
        <f t="shared" si="17"/>
        <v>0</v>
      </c>
      <c r="AF100" s="246">
        <f t="shared" si="18"/>
        <v>550</v>
      </c>
      <c r="AG100" s="246">
        <f t="shared" si="19"/>
        <v>0</v>
      </c>
    </row>
    <row r="101" spans="1:33" s="250" customFormat="1" ht="18" customHeight="1" x14ac:dyDescent="0.25">
      <c r="A101" s="241"/>
      <c r="B101" s="241"/>
      <c r="C101" s="241"/>
      <c r="D101" s="245"/>
      <c r="E101" s="245">
        <v>74</v>
      </c>
      <c r="F101" s="286" t="s">
        <v>266</v>
      </c>
      <c r="G101" s="240" t="s">
        <v>429</v>
      </c>
      <c r="H101" s="240" t="s">
        <v>430</v>
      </c>
      <c r="I101" s="240" t="s">
        <v>538</v>
      </c>
      <c r="J101" s="296">
        <v>46997</v>
      </c>
      <c r="K101" s="245">
        <v>14</v>
      </c>
      <c r="L101" s="246">
        <v>500</v>
      </c>
      <c r="M101" s="247">
        <v>7000</v>
      </c>
      <c r="N101" s="245"/>
      <c r="O101" s="246"/>
      <c r="P101" s="246"/>
      <c r="Q101" s="246"/>
      <c r="R101" s="245">
        <f t="shared" si="13"/>
        <v>14</v>
      </c>
      <c r="S101" s="246">
        <f t="shared" si="14"/>
        <v>500</v>
      </c>
      <c r="T101" s="246">
        <f t="shared" si="12"/>
        <v>7000</v>
      </c>
      <c r="U101" s="245">
        <v>8</v>
      </c>
      <c r="V101" s="246">
        <f t="shared" si="15"/>
        <v>500</v>
      </c>
      <c r="W101" s="246">
        <f t="shared" si="16"/>
        <v>4000</v>
      </c>
      <c r="X101" s="245"/>
      <c r="Y101" s="245"/>
      <c r="Z101" s="245"/>
      <c r="AA101" s="245"/>
      <c r="AB101" s="248"/>
      <c r="AC101" s="245"/>
      <c r="AD101" s="245"/>
      <c r="AE101" s="249">
        <f t="shared" si="17"/>
        <v>6</v>
      </c>
      <c r="AF101" s="246">
        <f t="shared" si="18"/>
        <v>500</v>
      </c>
      <c r="AG101" s="246">
        <f t="shared" si="19"/>
        <v>3000</v>
      </c>
    </row>
    <row r="102" spans="1:33" s="250" customFormat="1" ht="22.5" customHeight="1" x14ac:dyDescent="0.25">
      <c r="A102" s="241"/>
      <c r="B102" s="241"/>
      <c r="C102" s="241"/>
      <c r="D102" s="245"/>
      <c r="E102" s="245">
        <v>75</v>
      </c>
      <c r="F102" s="286" t="s">
        <v>539</v>
      </c>
      <c r="G102" s="240" t="s">
        <v>20</v>
      </c>
      <c r="H102" s="240" t="s">
        <v>442</v>
      </c>
      <c r="I102" s="240" t="s">
        <v>540</v>
      </c>
      <c r="J102" s="296">
        <v>46600</v>
      </c>
      <c r="K102" s="245">
        <v>10</v>
      </c>
      <c r="L102" s="246">
        <v>579</v>
      </c>
      <c r="M102" s="247">
        <v>5790</v>
      </c>
      <c r="N102" s="245"/>
      <c r="O102" s="246"/>
      <c r="P102" s="246"/>
      <c r="Q102" s="246"/>
      <c r="R102" s="245">
        <f t="shared" si="13"/>
        <v>10</v>
      </c>
      <c r="S102" s="246">
        <f t="shared" si="14"/>
        <v>579</v>
      </c>
      <c r="T102" s="246">
        <f t="shared" si="12"/>
        <v>5790</v>
      </c>
      <c r="U102" s="245"/>
      <c r="V102" s="246">
        <f t="shared" si="15"/>
        <v>579</v>
      </c>
      <c r="W102" s="246">
        <f t="shared" si="16"/>
        <v>0</v>
      </c>
      <c r="X102" s="245"/>
      <c r="Y102" s="245"/>
      <c r="Z102" s="245"/>
      <c r="AA102" s="245"/>
      <c r="AB102" s="248"/>
      <c r="AC102" s="245"/>
      <c r="AD102" s="245"/>
      <c r="AE102" s="249">
        <f t="shared" si="17"/>
        <v>10</v>
      </c>
      <c r="AF102" s="246">
        <f t="shared" si="18"/>
        <v>579</v>
      </c>
      <c r="AG102" s="246">
        <f t="shared" si="19"/>
        <v>5790</v>
      </c>
    </row>
    <row r="103" spans="1:33" s="250" customFormat="1" ht="17.25" customHeight="1" x14ac:dyDescent="0.25">
      <c r="A103" s="241"/>
      <c r="B103" s="241"/>
      <c r="C103" s="241"/>
      <c r="D103" s="245"/>
      <c r="E103" s="245"/>
      <c r="F103" s="297" t="s">
        <v>542</v>
      </c>
      <c r="G103" s="245"/>
      <c r="H103" s="240"/>
      <c r="I103" s="240"/>
      <c r="J103" s="296"/>
      <c r="K103" s="245">
        <v>0</v>
      </c>
      <c r="L103" s="246">
        <v>0</v>
      </c>
      <c r="M103" s="247">
        <v>0</v>
      </c>
      <c r="N103" s="245"/>
      <c r="O103" s="246"/>
      <c r="P103" s="246"/>
      <c r="Q103" s="246"/>
      <c r="R103" s="245">
        <f t="shared" si="13"/>
        <v>0</v>
      </c>
      <c r="S103" s="246">
        <f t="shared" si="14"/>
        <v>0</v>
      </c>
      <c r="T103" s="246">
        <f t="shared" si="12"/>
        <v>0</v>
      </c>
      <c r="U103" s="245"/>
      <c r="V103" s="246">
        <f t="shared" si="15"/>
        <v>0</v>
      </c>
      <c r="W103" s="246">
        <f t="shared" si="16"/>
        <v>0</v>
      </c>
      <c r="X103" s="245"/>
      <c r="Y103" s="245"/>
      <c r="Z103" s="245"/>
      <c r="AA103" s="245"/>
      <c r="AB103" s="248"/>
      <c r="AC103" s="245"/>
      <c r="AD103" s="245"/>
      <c r="AE103" s="249">
        <f t="shared" si="17"/>
        <v>0</v>
      </c>
      <c r="AF103" s="246">
        <f t="shared" si="18"/>
        <v>0</v>
      </c>
      <c r="AG103" s="246">
        <f t="shared" si="19"/>
        <v>0</v>
      </c>
    </row>
    <row r="104" spans="1:33" s="250" customFormat="1" ht="15" customHeight="1" x14ac:dyDescent="0.25">
      <c r="A104" s="241"/>
      <c r="B104" s="241"/>
      <c r="C104" s="241"/>
      <c r="D104" s="245"/>
      <c r="E104" s="245">
        <v>76</v>
      </c>
      <c r="F104" s="286" t="s">
        <v>153</v>
      </c>
      <c r="G104" s="245" t="s">
        <v>20</v>
      </c>
      <c r="H104" s="240" t="s">
        <v>246</v>
      </c>
      <c r="I104" s="240" t="s">
        <v>543</v>
      </c>
      <c r="J104" s="296">
        <v>46844</v>
      </c>
      <c r="K104" s="245">
        <v>313</v>
      </c>
      <c r="L104" s="246">
        <v>98</v>
      </c>
      <c r="M104" s="247">
        <v>30674</v>
      </c>
      <c r="N104" s="245"/>
      <c r="O104" s="246"/>
      <c r="P104" s="246"/>
      <c r="Q104" s="246"/>
      <c r="R104" s="245">
        <f t="shared" si="13"/>
        <v>313</v>
      </c>
      <c r="S104" s="246">
        <f t="shared" si="14"/>
        <v>98</v>
      </c>
      <c r="T104" s="246">
        <f t="shared" si="12"/>
        <v>30674</v>
      </c>
      <c r="U104" s="245">
        <v>81</v>
      </c>
      <c r="V104" s="246">
        <f t="shared" si="15"/>
        <v>98</v>
      </c>
      <c r="W104" s="246">
        <f t="shared" si="16"/>
        <v>7938</v>
      </c>
      <c r="X104" s="245"/>
      <c r="Y104" s="245"/>
      <c r="Z104" s="245"/>
      <c r="AA104" s="245"/>
      <c r="AB104" s="248"/>
      <c r="AC104" s="245"/>
      <c r="AD104" s="245"/>
      <c r="AE104" s="249">
        <f t="shared" si="17"/>
        <v>232</v>
      </c>
      <c r="AF104" s="246">
        <f t="shared" si="18"/>
        <v>98</v>
      </c>
      <c r="AG104" s="246">
        <f t="shared" si="19"/>
        <v>22736</v>
      </c>
    </row>
    <row r="105" spans="1:33" s="250" customFormat="1" ht="15" customHeight="1" x14ac:dyDescent="0.25">
      <c r="A105" s="241"/>
      <c r="B105" s="241"/>
      <c r="C105" s="241"/>
      <c r="D105" s="245"/>
      <c r="E105" s="245">
        <v>77</v>
      </c>
      <c r="F105" s="286" t="s">
        <v>544</v>
      </c>
      <c r="G105" s="245" t="s">
        <v>263</v>
      </c>
      <c r="H105" s="240" t="s">
        <v>259</v>
      </c>
      <c r="I105" s="240" t="s">
        <v>545</v>
      </c>
      <c r="J105" s="296">
        <v>46600</v>
      </c>
      <c r="K105" s="245">
        <v>140</v>
      </c>
      <c r="L105" s="246">
        <v>1330</v>
      </c>
      <c r="M105" s="247">
        <v>186200</v>
      </c>
      <c r="N105" s="245"/>
      <c r="O105" s="246"/>
      <c r="P105" s="246"/>
      <c r="Q105" s="246"/>
      <c r="R105" s="245">
        <f t="shared" si="13"/>
        <v>140</v>
      </c>
      <c r="S105" s="246">
        <f t="shared" si="14"/>
        <v>1330</v>
      </c>
      <c r="T105" s="246">
        <f t="shared" si="12"/>
        <v>186200</v>
      </c>
      <c r="U105" s="245"/>
      <c r="V105" s="246">
        <f t="shared" si="15"/>
        <v>1330</v>
      </c>
      <c r="W105" s="246">
        <f t="shared" si="16"/>
        <v>0</v>
      </c>
      <c r="X105" s="245"/>
      <c r="Y105" s="245"/>
      <c r="Z105" s="245"/>
      <c r="AA105" s="245"/>
      <c r="AB105" s="248"/>
      <c r="AC105" s="245"/>
      <c r="AD105" s="245"/>
      <c r="AE105" s="249">
        <f t="shared" si="17"/>
        <v>140</v>
      </c>
      <c r="AF105" s="246">
        <f t="shared" si="18"/>
        <v>1330</v>
      </c>
      <c r="AG105" s="246">
        <f t="shared" si="19"/>
        <v>186200</v>
      </c>
    </row>
    <row r="106" spans="1:33" s="250" customFormat="1" ht="15.75" customHeight="1" x14ac:dyDescent="0.25">
      <c r="A106" s="241"/>
      <c r="B106" s="241"/>
      <c r="C106" s="241"/>
      <c r="D106" s="245"/>
      <c r="E106" s="245"/>
      <c r="F106" s="297" t="s">
        <v>546</v>
      </c>
      <c r="G106" s="245"/>
      <c r="H106" s="245"/>
      <c r="I106" s="245"/>
      <c r="J106" s="248"/>
      <c r="K106" s="245">
        <v>0</v>
      </c>
      <c r="L106" s="246">
        <v>0</v>
      </c>
      <c r="M106" s="247">
        <v>0</v>
      </c>
      <c r="N106" s="245"/>
      <c r="O106" s="246"/>
      <c r="P106" s="246"/>
      <c r="Q106" s="246"/>
      <c r="R106" s="245">
        <f t="shared" si="13"/>
        <v>0</v>
      </c>
      <c r="S106" s="246">
        <f t="shared" si="14"/>
        <v>0</v>
      </c>
      <c r="T106" s="246">
        <f t="shared" si="12"/>
        <v>0</v>
      </c>
      <c r="U106" s="245"/>
      <c r="V106" s="246">
        <f t="shared" si="15"/>
        <v>0</v>
      </c>
      <c r="W106" s="246">
        <f t="shared" si="16"/>
        <v>0</v>
      </c>
      <c r="X106" s="245"/>
      <c r="Y106" s="245"/>
      <c r="Z106" s="245"/>
      <c r="AA106" s="245"/>
      <c r="AB106" s="248"/>
      <c r="AC106" s="245"/>
      <c r="AD106" s="245"/>
      <c r="AE106" s="249">
        <f t="shared" si="17"/>
        <v>0</v>
      </c>
      <c r="AF106" s="246">
        <f t="shared" si="18"/>
        <v>0</v>
      </c>
      <c r="AG106" s="246">
        <f t="shared" si="19"/>
        <v>0</v>
      </c>
    </row>
    <row r="107" spans="1:33" s="250" customFormat="1" ht="16.5" customHeight="1" x14ac:dyDescent="0.25">
      <c r="A107" s="241"/>
      <c r="B107" s="241"/>
      <c r="C107" s="241"/>
      <c r="D107" s="245"/>
      <c r="E107" s="245">
        <v>78</v>
      </c>
      <c r="F107" s="286" t="s">
        <v>547</v>
      </c>
      <c r="G107" s="245" t="s">
        <v>362</v>
      </c>
      <c r="H107" s="245"/>
      <c r="I107" s="245"/>
      <c r="J107" s="248"/>
      <c r="K107" s="245">
        <v>100</v>
      </c>
      <c r="L107" s="246">
        <v>45.9</v>
      </c>
      <c r="M107" s="247">
        <v>4590</v>
      </c>
      <c r="N107" s="245"/>
      <c r="O107" s="246"/>
      <c r="P107" s="246"/>
      <c r="Q107" s="246"/>
      <c r="R107" s="245">
        <f t="shared" si="13"/>
        <v>100</v>
      </c>
      <c r="S107" s="246">
        <f t="shared" si="14"/>
        <v>45.9</v>
      </c>
      <c r="T107" s="246">
        <f t="shared" si="12"/>
        <v>4590</v>
      </c>
      <c r="U107" s="245"/>
      <c r="V107" s="246">
        <f t="shared" si="15"/>
        <v>45.9</v>
      </c>
      <c r="W107" s="246">
        <f t="shared" si="16"/>
        <v>0</v>
      </c>
      <c r="X107" s="245"/>
      <c r="Y107" s="245"/>
      <c r="Z107" s="245"/>
      <c r="AA107" s="245"/>
      <c r="AB107" s="248"/>
      <c r="AC107" s="245"/>
      <c r="AD107" s="245"/>
      <c r="AE107" s="249">
        <f t="shared" si="17"/>
        <v>100</v>
      </c>
      <c r="AF107" s="246">
        <f t="shared" si="18"/>
        <v>45.9</v>
      </c>
      <c r="AG107" s="246">
        <f t="shared" si="19"/>
        <v>4590</v>
      </c>
    </row>
    <row r="108" spans="1:33" s="250" customFormat="1" ht="16.5" customHeight="1" x14ac:dyDescent="0.25">
      <c r="A108" s="241"/>
      <c r="B108" s="241"/>
      <c r="C108" s="241"/>
      <c r="D108" s="245"/>
      <c r="E108" s="245">
        <v>79</v>
      </c>
      <c r="F108" s="286" t="s">
        <v>548</v>
      </c>
      <c r="G108" s="240" t="s">
        <v>549</v>
      </c>
      <c r="H108" s="240" t="s">
        <v>50</v>
      </c>
      <c r="I108" s="240">
        <v>338149</v>
      </c>
      <c r="J108" s="296">
        <v>47300</v>
      </c>
      <c r="K108" s="245">
        <v>300</v>
      </c>
      <c r="L108" s="246">
        <v>28</v>
      </c>
      <c r="M108" s="247">
        <v>8400</v>
      </c>
      <c r="N108" s="245"/>
      <c r="O108" s="246"/>
      <c r="P108" s="246"/>
      <c r="Q108" s="246"/>
      <c r="R108" s="245">
        <f t="shared" ref="R108:R144" si="20">K108+N108</f>
        <v>300</v>
      </c>
      <c r="S108" s="246">
        <f t="shared" ref="S108:S144" si="21">O108+L108</f>
        <v>28</v>
      </c>
      <c r="T108" s="246">
        <f t="shared" si="12"/>
        <v>8400</v>
      </c>
      <c r="U108" s="245"/>
      <c r="V108" s="246">
        <f t="shared" si="15"/>
        <v>28</v>
      </c>
      <c r="W108" s="246">
        <f t="shared" si="16"/>
        <v>0</v>
      </c>
      <c r="X108" s="245"/>
      <c r="Y108" s="245"/>
      <c r="Z108" s="245"/>
      <c r="AA108" s="245"/>
      <c r="AB108" s="248"/>
      <c r="AC108" s="245"/>
      <c r="AD108" s="245"/>
      <c r="AE108" s="249">
        <f t="shared" si="17"/>
        <v>300</v>
      </c>
      <c r="AF108" s="246">
        <f t="shared" si="18"/>
        <v>28</v>
      </c>
      <c r="AG108" s="246">
        <f t="shared" si="19"/>
        <v>8400</v>
      </c>
    </row>
    <row r="109" spans="1:33" s="250" customFormat="1" ht="13.5" customHeight="1" x14ac:dyDescent="0.25">
      <c r="A109" s="241"/>
      <c r="B109" s="241"/>
      <c r="C109" s="241"/>
      <c r="D109" s="245"/>
      <c r="E109" s="245">
        <v>80</v>
      </c>
      <c r="F109" s="286" t="s">
        <v>268</v>
      </c>
      <c r="G109" s="245" t="s">
        <v>362</v>
      </c>
      <c r="H109" s="240" t="s">
        <v>270</v>
      </c>
      <c r="I109" s="240">
        <v>50194</v>
      </c>
      <c r="J109" s="296">
        <v>46780</v>
      </c>
      <c r="K109" s="245">
        <v>190</v>
      </c>
      <c r="L109" s="246">
        <v>279.95</v>
      </c>
      <c r="M109" s="247">
        <v>53190.5</v>
      </c>
      <c r="N109" s="245"/>
      <c r="O109" s="246"/>
      <c r="P109" s="246"/>
      <c r="Q109" s="246"/>
      <c r="R109" s="245">
        <f t="shared" si="20"/>
        <v>190</v>
      </c>
      <c r="S109" s="246">
        <f t="shared" si="21"/>
        <v>279.95</v>
      </c>
      <c r="T109" s="246">
        <f t="shared" si="12"/>
        <v>53190.5</v>
      </c>
      <c r="U109" s="245"/>
      <c r="V109" s="246">
        <f t="shared" si="15"/>
        <v>279.95</v>
      </c>
      <c r="W109" s="246">
        <f t="shared" si="16"/>
        <v>0</v>
      </c>
      <c r="X109" s="245"/>
      <c r="Y109" s="245"/>
      <c r="Z109" s="245"/>
      <c r="AA109" s="245"/>
      <c r="AB109" s="248"/>
      <c r="AC109" s="245"/>
      <c r="AD109" s="245"/>
      <c r="AE109" s="249">
        <f t="shared" si="17"/>
        <v>190</v>
      </c>
      <c r="AF109" s="246">
        <f t="shared" si="18"/>
        <v>279.95</v>
      </c>
      <c r="AG109" s="246">
        <f t="shared" si="19"/>
        <v>53190.5</v>
      </c>
    </row>
    <row r="110" spans="1:33" s="250" customFormat="1" ht="13.5" customHeight="1" x14ac:dyDescent="0.25">
      <c r="A110" s="241"/>
      <c r="B110" s="241"/>
      <c r="C110" s="241"/>
      <c r="D110" s="245"/>
      <c r="E110" s="245">
        <v>81</v>
      </c>
      <c r="F110" s="286" t="s">
        <v>550</v>
      </c>
      <c r="G110" s="245" t="s">
        <v>432</v>
      </c>
      <c r="H110" s="240" t="s">
        <v>551</v>
      </c>
      <c r="I110" s="240">
        <v>2505102</v>
      </c>
      <c r="J110" s="296">
        <v>46874</v>
      </c>
      <c r="K110" s="245">
        <v>10000</v>
      </c>
      <c r="L110" s="246">
        <v>0.65</v>
      </c>
      <c r="M110" s="247">
        <v>6500</v>
      </c>
      <c r="N110" s="245"/>
      <c r="O110" s="246"/>
      <c r="P110" s="246"/>
      <c r="Q110" s="246"/>
      <c r="R110" s="245">
        <f t="shared" si="20"/>
        <v>10000</v>
      </c>
      <c r="S110" s="246">
        <f t="shared" si="21"/>
        <v>0.65</v>
      </c>
      <c r="T110" s="246">
        <f t="shared" si="12"/>
        <v>6500</v>
      </c>
      <c r="U110" s="245">
        <v>3000</v>
      </c>
      <c r="V110" s="246">
        <f t="shared" si="15"/>
        <v>0.65</v>
      </c>
      <c r="W110" s="246">
        <f t="shared" si="16"/>
        <v>1950</v>
      </c>
      <c r="X110" s="245"/>
      <c r="Y110" s="245"/>
      <c r="Z110" s="245"/>
      <c r="AA110" s="245"/>
      <c r="AB110" s="248"/>
      <c r="AC110" s="245"/>
      <c r="AD110" s="245"/>
      <c r="AE110" s="249">
        <f t="shared" si="17"/>
        <v>7000</v>
      </c>
      <c r="AF110" s="246">
        <f t="shared" si="18"/>
        <v>0.65</v>
      </c>
      <c r="AG110" s="246">
        <f t="shared" si="19"/>
        <v>4550</v>
      </c>
    </row>
    <row r="111" spans="1:33" s="250" customFormat="1" ht="24" customHeight="1" x14ac:dyDescent="0.25">
      <c r="A111" s="241"/>
      <c r="B111" s="241"/>
      <c r="C111" s="241"/>
      <c r="D111" s="245"/>
      <c r="E111" s="245">
        <v>82</v>
      </c>
      <c r="F111" s="286" t="s">
        <v>552</v>
      </c>
      <c r="G111" s="245" t="s">
        <v>432</v>
      </c>
      <c r="H111" s="240" t="s">
        <v>553</v>
      </c>
      <c r="I111" s="240">
        <v>2502156</v>
      </c>
      <c r="J111" s="296">
        <v>46784</v>
      </c>
      <c r="K111" s="245">
        <v>4700</v>
      </c>
      <c r="L111" s="246">
        <v>5.95</v>
      </c>
      <c r="M111" s="247">
        <v>27965</v>
      </c>
      <c r="N111" s="245"/>
      <c r="O111" s="246"/>
      <c r="P111" s="246"/>
      <c r="Q111" s="246"/>
      <c r="R111" s="245">
        <f t="shared" si="20"/>
        <v>4700</v>
      </c>
      <c r="S111" s="246">
        <f t="shared" si="21"/>
        <v>5.95</v>
      </c>
      <c r="T111" s="246">
        <f t="shared" si="12"/>
        <v>27965</v>
      </c>
      <c r="U111" s="245">
        <v>2700</v>
      </c>
      <c r="V111" s="246">
        <f t="shared" si="15"/>
        <v>5.95</v>
      </c>
      <c r="W111" s="246">
        <f t="shared" si="16"/>
        <v>16065</v>
      </c>
      <c r="X111" s="245"/>
      <c r="Y111" s="245"/>
      <c r="Z111" s="245"/>
      <c r="AA111" s="245"/>
      <c r="AB111" s="248"/>
      <c r="AC111" s="245"/>
      <c r="AD111" s="245"/>
      <c r="AE111" s="249">
        <f t="shared" si="17"/>
        <v>2000</v>
      </c>
      <c r="AF111" s="246">
        <f t="shared" si="18"/>
        <v>5.95</v>
      </c>
      <c r="AG111" s="246">
        <f t="shared" si="19"/>
        <v>11900</v>
      </c>
    </row>
    <row r="112" spans="1:33" s="250" customFormat="1" ht="15" customHeight="1" x14ac:dyDescent="0.25">
      <c r="A112" s="241"/>
      <c r="B112" s="241"/>
      <c r="C112" s="241"/>
      <c r="D112" s="245"/>
      <c r="E112" s="245">
        <v>83</v>
      </c>
      <c r="F112" s="286" t="s">
        <v>555</v>
      </c>
      <c r="G112" s="245" t="s">
        <v>456</v>
      </c>
      <c r="H112" s="240" t="s">
        <v>212</v>
      </c>
      <c r="I112" s="240">
        <v>250534</v>
      </c>
      <c r="J112" s="296">
        <v>46874</v>
      </c>
      <c r="K112" s="245">
        <v>238</v>
      </c>
      <c r="L112" s="246">
        <v>71.5</v>
      </c>
      <c r="M112" s="247">
        <v>17017</v>
      </c>
      <c r="N112" s="240"/>
      <c r="O112" s="246"/>
      <c r="P112" s="246"/>
      <c r="Q112" s="246"/>
      <c r="R112" s="245">
        <f t="shared" si="20"/>
        <v>238</v>
      </c>
      <c r="S112" s="246">
        <f t="shared" si="21"/>
        <v>71.5</v>
      </c>
      <c r="T112" s="246">
        <f t="shared" si="12"/>
        <v>17017</v>
      </c>
      <c r="U112" s="245"/>
      <c r="V112" s="246">
        <f t="shared" si="15"/>
        <v>71.5</v>
      </c>
      <c r="W112" s="246">
        <f t="shared" si="16"/>
        <v>0</v>
      </c>
      <c r="X112" s="245"/>
      <c r="Y112" s="245"/>
      <c r="Z112" s="245"/>
      <c r="AA112" s="245"/>
      <c r="AB112" s="248"/>
      <c r="AC112" s="245"/>
      <c r="AD112" s="245"/>
      <c r="AE112" s="249">
        <f t="shared" si="17"/>
        <v>238</v>
      </c>
      <c r="AF112" s="246">
        <f t="shared" si="18"/>
        <v>71.5</v>
      </c>
      <c r="AG112" s="246">
        <f t="shared" si="19"/>
        <v>17017</v>
      </c>
    </row>
    <row r="113" spans="1:100" s="250" customFormat="1" ht="22.5" customHeight="1" x14ac:dyDescent="0.25">
      <c r="A113" s="241"/>
      <c r="B113" s="241"/>
      <c r="C113" s="241"/>
      <c r="D113" s="245"/>
      <c r="E113" s="245">
        <v>84</v>
      </c>
      <c r="F113" s="286" t="s">
        <v>466</v>
      </c>
      <c r="G113" s="245" t="s">
        <v>556</v>
      </c>
      <c r="H113" s="240" t="s">
        <v>467</v>
      </c>
      <c r="I113" s="240" t="s">
        <v>478</v>
      </c>
      <c r="J113" s="296">
        <v>46419</v>
      </c>
      <c r="K113" s="245">
        <v>216</v>
      </c>
      <c r="L113" s="246">
        <v>200</v>
      </c>
      <c r="M113" s="247">
        <v>43200</v>
      </c>
      <c r="N113" s="240"/>
      <c r="O113" s="246"/>
      <c r="P113" s="246"/>
      <c r="Q113" s="246"/>
      <c r="R113" s="245">
        <f t="shared" si="20"/>
        <v>216</v>
      </c>
      <c r="S113" s="246">
        <f t="shared" si="21"/>
        <v>200</v>
      </c>
      <c r="T113" s="246">
        <f t="shared" si="12"/>
        <v>43200</v>
      </c>
      <c r="U113" s="245">
        <v>216</v>
      </c>
      <c r="V113" s="246">
        <f t="shared" si="15"/>
        <v>200</v>
      </c>
      <c r="W113" s="246">
        <f t="shared" si="16"/>
        <v>43200</v>
      </c>
      <c r="X113" s="245"/>
      <c r="Y113" s="245"/>
      <c r="Z113" s="245"/>
      <c r="AA113" s="245"/>
      <c r="AB113" s="248"/>
      <c r="AC113" s="245"/>
      <c r="AD113" s="245"/>
      <c r="AE113" s="249">
        <f t="shared" si="17"/>
        <v>0</v>
      </c>
      <c r="AF113" s="246">
        <f t="shared" si="18"/>
        <v>200</v>
      </c>
      <c r="AG113" s="246">
        <f t="shared" si="19"/>
        <v>0</v>
      </c>
    </row>
    <row r="114" spans="1:100" s="250" customFormat="1" ht="22.5" customHeight="1" x14ac:dyDescent="0.25">
      <c r="A114" s="241"/>
      <c r="B114" s="241"/>
      <c r="C114" s="241"/>
      <c r="D114" s="245"/>
      <c r="E114" s="245">
        <v>85</v>
      </c>
      <c r="F114" s="286" t="s">
        <v>557</v>
      </c>
      <c r="G114" s="245" t="s">
        <v>558</v>
      </c>
      <c r="H114" s="240" t="s">
        <v>218</v>
      </c>
      <c r="I114" s="240">
        <v>250354</v>
      </c>
      <c r="J114" s="296">
        <v>46813</v>
      </c>
      <c r="K114" s="245">
        <v>152</v>
      </c>
      <c r="L114" s="246">
        <v>14.5</v>
      </c>
      <c r="M114" s="247">
        <v>2204</v>
      </c>
      <c r="N114" s="240"/>
      <c r="O114" s="246"/>
      <c r="P114" s="246"/>
      <c r="Q114" s="246"/>
      <c r="R114" s="245">
        <f t="shared" si="20"/>
        <v>152</v>
      </c>
      <c r="S114" s="246">
        <f t="shared" si="21"/>
        <v>14.5</v>
      </c>
      <c r="T114" s="246">
        <f t="shared" si="12"/>
        <v>2204</v>
      </c>
      <c r="U114" s="245">
        <v>110</v>
      </c>
      <c r="V114" s="246">
        <f t="shared" si="15"/>
        <v>14.5</v>
      </c>
      <c r="W114" s="246">
        <f t="shared" si="16"/>
        <v>1595</v>
      </c>
      <c r="X114" s="245"/>
      <c r="Y114" s="245"/>
      <c r="Z114" s="245"/>
      <c r="AA114" s="245"/>
      <c r="AB114" s="248"/>
      <c r="AC114" s="245"/>
      <c r="AD114" s="245"/>
      <c r="AE114" s="249">
        <f t="shared" si="17"/>
        <v>42</v>
      </c>
      <c r="AF114" s="246">
        <f t="shared" si="18"/>
        <v>14.5</v>
      </c>
      <c r="AG114" s="246">
        <f t="shared" si="19"/>
        <v>609</v>
      </c>
    </row>
    <row r="115" spans="1:100" s="250" customFormat="1" ht="15" customHeight="1" x14ac:dyDescent="0.25">
      <c r="A115" s="241"/>
      <c r="B115" s="241"/>
      <c r="C115" s="241"/>
      <c r="D115" s="245"/>
      <c r="E115" s="245">
        <v>86</v>
      </c>
      <c r="F115" s="286" t="s">
        <v>221</v>
      </c>
      <c r="G115" s="245" t="s">
        <v>558</v>
      </c>
      <c r="H115" s="240" t="s">
        <v>296</v>
      </c>
      <c r="I115" s="240">
        <v>2508641</v>
      </c>
      <c r="J115" s="296">
        <v>46966</v>
      </c>
      <c r="K115" s="245">
        <v>3</v>
      </c>
      <c r="L115" s="246">
        <v>24.75</v>
      </c>
      <c r="M115" s="247">
        <v>74.25</v>
      </c>
      <c r="N115" s="240"/>
      <c r="O115" s="246"/>
      <c r="P115" s="246"/>
      <c r="Q115" s="246"/>
      <c r="R115" s="245">
        <f t="shared" si="20"/>
        <v>3</v>
      </c>
      <c r="S115" s="246">
        <f t="shared" si="21"/>
        <v>24.75</v>
      </c>
      <c r="T115" s="246">
        <f t="shared" si="12"/>
        <v>74.25</v>
      </c>
      <c r="U115" s="245">
        <v>3</v>
      </c>
      <c r="V115" s="246">
        <f t="shared" si="15"/>
        <v>24.75</v>
      </c>
      <c r="W115" s="246">
        <f t="shared" si="16"/>
        <v>74.25</v>
      </c>
      <c r="X115" s="245"/>
      <c r="Y115" s="245"/>
      <c r="Z115" s="245"/>
      <c r="AA115" s="245"/>
      <c r="AB115" s="248"/>
      <c r="AC115" s="245"/>
      <c r="AD115" s="245"/>
      <c r="AE115" s="249">
        <f t="shared" si="17"/>
        <v>0</v>
      </c>
      <c r="AF115" s="246">
        <f t="shared" si="18"/>
        <v>24.75</v>
      </c>
      <c r="AG115" s="246">
        <f t="shared" si="19"/>
        <v>0</v>
      </c>
    </row>
    <row r="116" spans="1:100" s="250" customFormat="1" ht="15" customHeight="1" x14ac:dyDescent="0.25">
      <c r="A116" s="241"/>
      <c r="B116" s="241"/>
      <c r="C116" s="241"/>
      <c r="D116" s="245"/>
      <c r="E116" s="245">
        <v>87</v>
      </c>
      <c r="F116" s="286" t="s">
        <v>460</v>
      </c>
      <c r="G116" s="245" t="s">
        <v>558</v>
      </c>
      <c r="H116" s="240" t="s">
        <v>506</v>
      </c>
      <c r="I116" s="240" t="s">
        <v>508</v>
      </c>
      <c r="J116" s="296">
        <v>46905</v>
      </c>
      <c r="K116" s="245">
        <v>60</v>
      </c>
      <c r="L116" s="246">
        <v>54.5</v>
      </c>
      <c r="M116" s="247">
        <v>3270</v>
      </c>
      <c r="N116" s="240"/>
      <c r="O116" s="246"/>
      <c r="P116" s="246"/>
      <c r="Q116" s="246"/>
      <c r="R116" s="245">
        <f t="shared" si="20"/>
        <v>60</v>
      </c>
      <c r="S116" s="246">
        <f t="shared" si="21"/>
        <v>54.5</v>
      </c>
      <c r="T116" s="246">
        <f t="shared" si="12"/>
        <v>3270</v>
      </c>
      <c r="U116" s="245"/>
      <c r="V116" s="246">
        <f t="shared" si="15"/>
        <v>54.5</v>
      </c>
      <c r="W116" s="246">
        <f t="shared" si="16"/>
        <v>0</v>
      </c>
      <c r="X116" s="245"/>
      <c r="Y116" s="245"/>
      <c r="Z116" s="245"/>
      <c r="AA116" s="245"/>
      <c r="AB116" s="248"/>
      <c r="AC116" s="245"/>
      <c r="AD116" s="245"/>
      <c r="AE116" s="249">
        <f t="shared" si="17"/>
        <v>60</v>
      </c>
      <c r="AF116" s="246">
        <f t="shared" si="18"/>
        <v>54.5</v>
      </c>
      <c r="AG116" s="246">
        <f t="shared" si="19"/>
        <v>3270</v>
      </c>
    </row>
    <row r="117" spans="1:100" s="250" customFormat="1" ht="15" customHeight="1" x14ac:dyDescent="0.25">
      <c r="A117" s="241"/>
      <c r="B117" s="241"/>
      <c r="C117" s="241"/>
      <c r="D117" s="245"/>
      <c r="E117" s="245">
        <v>88</v>
      </c>
      <c r="F117" s="286" t="s">
        <v>297</v>
      </c>
      <c r="G117" s="245" t="s">
        <v>559</v>
      </c>
      <c r="H117" s="240" t="s">
        <v>237</v>
      </c>
      <c r="I117" s="240" t="s">
        <v>560</v>
      </c>
      <c r="J117" s="296">
        <v>46905</v>
      </c>
      <c r="K117" s="245">
        <v>33</v>
      </c>
      <c r="L117" s="246">
        <v>32</v>
      </c>
      <c r="M117" s="247">
        <v>1056</v>
      </c>
      <c r="N117" s="240"/>
      <c r="O117" s="246"/>
      <c r="P117" s="246"/>
      <c r="Q117" s="246"/>
      <c r="R117" s="245">
        <f t="shared" si="20"/>
        <v>33</v>
      </c>
      <c r="S117" s="246">
        <f t="shared" si="21"/>
        <v>32</v>
      </c>
      <c r="T117" s="246">
        <f t="shared" si="12"/>
        <v>1056</v>
      </c>
      <c r="U117" s="245"/>
      <c r="V117" s="246">
        <f t="shared" si="15"/>
        <v>32</v>
      </c>
      <c r="W117" s="246">
        <f t="shared" si="16"/>
        <v>0</v>
      </c>
      <c r="X117" s="245"/>
      <c r="Y117" s="245"/>
      <c r="Z117" s="245"/>
      <c r="AA117" s="245"/>
      <c r="AB117" s="248"/>
      <c r="AC117" s="245"/>
      <c r="AD117" s="245"/>
      <c r="AE117" s="249">
        <f t="shared" si="17"/>
        <v>33</v>
      </c>
      <c r="AF117" s="246">
        <f t="shared" si="18"/>
        <v>32</v>
      </c>
      <c r="AG117" s="246">
        <f t="shared" si="19"/>
        <v>1056</v>
      </c>
    </row>
    <row r="118" spans="1:100" s="250" customFormat="1" ht="15" customHeight="1" x14ac:dyDescent="0.25">
      <c r="A118" s="241"/>
      <c r="B118" s="241"/>
      <c r="C118" s="241"/>
      <c r="D118" s="245"/>
      <c r="E118" s="245">
        <v>89</v>
      </c>
      <c r="F118" s="286" t="s">
        <v>562</v>
      </c>
      <c r="G118" s="245" t="s">
        <v>563</v>
      </c>
      <c r="H118" s="240" t="s">
        <v>564</v>
      </c>
      <c r="I118" s="240" t="s">
        <v>565</v>
      </c>
      <c r="J118" s="296">
        <v>46966</v>
      </c>
      <c r="K118" s="245">
        <v>62</v>
      </c>
      <c r="L118" s="246">
        <v>194</v>
      </c>
      <c r="M118" s="247">
        <v>12028</v>
      </c>
      <c r="N118" s="240"/>
      <c r="O118" s="246"/>
      <c r="P118" s="246"/>
      <c r="Q118" s="246"/>
      <c r="R118" s="245">
        <f t="shared" si="20"/>
        <v>62</v>
      </c>
      <c r="S118" s="246">
        <f t="shared" si="21"/>
        <v>194</v>
      </c>
      <c r="T118" s="246">
        <f t="shared" si="12"/>
        <v>12028</v>
      </c>
      <c r="U118" s="245">
        <v>42</v>
      </c>
      <c r="V118" s="246">
        <f t="shared" si="15"/>
        <v>194</v>
      </c>
      <c r="W118" s="246">
        <f t="shared" si="16"/>
        <v>8148</v>
      </c>
      <c r="X118" s="245"/>
      <c r="Y118" s="245"/>
      <c r="Z118" s="245"/>
      <c r="AA118" s="245"/>
      <c r="AB118" s="248"/>
      <c r="AC118" s="245"/>
      <c r="AD118" s="245"/>
      <c r="AE118" s="249">
        <f t="shared" si="17"/>
        <v>20</v>
      </c>
      <c r="AF118" s="246">
        <f t="shared" si="18"/>
        <v>194</v>
      </c>
      <c r="AG118" s="246">
        <f t="shared" si="19"/>
        <v>3880</v>
      </c>
    </row>
    <row r="119" spans="1:100" s="250" customFormat="1" ht="15" customHeight="1" x14ac:dyDescent="0.25">
      <c r="D119" s="298"/>
      <c r="E119" s="245"/>
      <c r="F119" s="286"/>
      <c r="G119" s="245"/>
      <c r="H119" s="240"/>
      <c r="I119" s="240"/>
      <c r="J119" s="296"/>
      <c r="K119" s="245"/>
      <c r="L119" s="246"/>
      <c r="M119" s="247"/>
      <c r="N119" s="240"/>
      <c r="O119" s="246"/>
      <c r="P119" s="246"/>
      <c r="Q119" s="246"/>
      <c r="R119" s="245"/>
      <c r="S119" s="246"/>
      <c r="T119" s="246"/>
      <c r="U119" s="245"/>
      <c r="V119" s="246"/>
      <c r="W119" s="246"/>
      <c r="X119" s="245"/>
      <c r="Y119" s="245"/>
      <c r="Z119" s="245"/>
      <c r="AA119" s="245"/>
      <c r="AB119" s="248"/>
      <c r="AC119" s="245"/>
      <c r="AD119" s="245"/>
      <c r="AE119" s="249"/>
      <c r="AF119" s="246"/>
      <c r="AG119" s="246"/>
    </row>
    <row r="120" spans="1:100" s="250" customFormat="1" ht="15" customHeight="1" x14ac:dyDescent="0.25">
      <c r="D120" s="298"/>
      <c r="E120" s="245"/>
      <c r="F120" s="286"/>
      <c r="G120" s="245"/>
      <c r="H120" s="240"/>
      <c r="I120" s="240"/>
      <c r="J120" s="296"/>
      <c r="K120" s="245"/>
      <c r="L120" s="246"/>
      <c r="M120" s="247"/>
      <c r="N120" s="240"/>
      <c r="O120" s="246"/>
      <c r="P120" s="246"/>
      <c r="Q120" s="246"/>
      <c r="R120" s="245"/>
      <c r="S120" s="246"/>
      <c r="T120" s="246"/>
      <c r="U120" s="245"/>
      <c r="V120" s="246"/>
      <c r="W120" s="246"/>
      <c r="X120" s="245"/>
      <c r="Y120" s="245"/>
      <c r="Z120" s="245"/>
      <c r="AA120" s="245"/>
      <c r="AB120" s="248"/>
      <c r="AC120" s="245"/>
      <c r="AD120" s="245"/>
      <c r="AE120" s="249"/>
      <c r="AF120" s="246"/>
      <c r="AG120" s="246"/>
    </row>
    <row r="121" spans="1:100" s="250" customFormat="1" ht="15" customHeight="1" x14ac:dyDescent="0.25">
      <c r="D121" s="298"/>
      <c r="E121" s="245"/>
      <c r="F121" s="286"/>
      <c r="G121" s="245"/>
      <c r="H121" s="240"/>
      <c r="I121" s="240"/>
      <c r="J121" s="296"/>
      <c r="K121" s="245"/>
      <c r="L121" s="246"/>
      <c r="M121" s="247"/>
      <c r="N121" s="240"/>
      <c r="O121" s="246"/>
      <c r="P121" s="246"/>
      <c r="Q121" s="246"/>
      <c r="R121" s="245"/>
      <c r="S121" s="246"/>
      <c r="T121" s="246"/>
      <c r="U121" s="245"/>
      <c r="V121" s="246"/>
      <c r="W121" s="246"/>
      <c r="X121" s="245"/>
      <c r="Y121" s="245"/>
      <c r="Z121" s="245"/>
      <c r="AA121" s="245"/>
      <c r="AB121" s="248"/>
      <c r="AC121" s="245"/>
      <c r="AD121" s="245"/>
      <c r="AE121" s="249"/>
      <c r="AF121" s="246"/>
      <c r="AG121" s="246"/>
    </row>
    <row r="122" spans="1:100" s="271" customFormat="1" ht="36.950000000000003" customHeight="1" x14ac:dyDescent="0.25">
      <c r="A122" s="266"/>
      <c r="B122" s="266"/>
      <c r="C122" s="266"/>
      <c r="D122" s="267"/>
      <c r="E122" s="267"/>
      <c r="F122" s="451" t="s">
        <v>688</v>
      </c>
      <c r="G122" s="452"/>
      <c r="H122" s="452"/>
      <c r="I122" s="452"/>
      <c r="J122" s="268"/>
      <c r="K122" s="450" t="s">
        <v>687</v>
      </c>
      <c r="L122" s="451"/>
      <c r="M122" s="451"/>
      <c r="N122" s="453" t="s">
        <v>2</v>
      </c>
      <c r="O122" s="451"/>
      <c r="P122" s="451"/>
      <c r="Q122" s="374"/>
      <c r="R122" s="454" t="s">
        <v>3</v>
      </c>
      <c r="S122" s="449"/>
      <c r="T122" s="449"/>
      <c r="U122" s="455" t="s">
        <v>4</v>
      </c>
      <c r="V122" s="449"/>
      <c r="W122" s="449"/>
      <c r="X122" s="456" t="s">
        <v>5</v>
      </c>
      <c r="Y122" s="456"/>
      <c r="Z122" s="456"/>
      <c r="AA122" s="269" t="s">
        <v>656</v>
      </c>
      <c r="AB122" s="448" t="s">
        <v>6</v>
      </c>
      <c r="AC122" s="449"/>
      <c r="AD122" s="449"/>
      <c r="AE122" s="450" t="s">
        <v>686</v>
      </c>
      <c r="AF122" s="451"/>
      <c r="AG122" s="451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  <c r="AR122" s="270"/>
      <c r="AS122" s="270"/>
      <c r="AT122" s="270"/>
      <c r="AU122" s="270"/>
      <c r="AV122" s="270"/>
      <c r="AW122" s="270"/>
      <c r="AX122" s="270"/>
      <c r="AY122" s="270"/>
      <c r="AZ122" s="270"/>
      <c r="BA122" s="270"/>
      <c r="BB122" s="270"/>
      <c r="BC122" s="270"/>
      <c r="BD122" s="270"/>
      <c r="BE122" s="270"/>
      <c r="BF122" s="270"/>
      <c r="BG122" s="270"/>
      <c r="BH122" s="270"/>
      <c r="BI122" s="270"/>
      <c r="BJ122" s="270"/>
      <c r="BK122" s="270"/>
      <c r="BL122" s="270"/>
      <c r="BM122" s="270"/>
      <c r="BN122" s="270"/>
      <c r="BO122" s="270"/>
      <c r="BP122" s="270"/>
      <c r="BQ122" s="270"/>
      <c r="BR122" s="270"/>
      <c r="BS122" s="270"/>
      <c r="BT122" s="270"/>
      <c r="BU122" s="270"/>
      <c r="BV122" s="270"/>
      <c r="BW122" s="270"/>
      <c r="BX122" s="270"/>
      <c r="BY122" s="270"/>
      <c r="BZ122" s="270"/>
      <c r="CA122" s="270"/>
      <c r="CB122" s="270"/>
      <c r="CC122" s="270"/>
      <c r="CD122" s="270"/>
      <c r="CE122" s="270"/>
      <c r="CF122" s="270"/>
      <c r="CG122" s="270"/>
      <c r="CH122" s="270"/>
      <c r="CI122" s="270"/>
      <c r="CJ122" s="270"/>
      <c r="CK122" s="270"/>
      <c r="CL122" s="270"/>
      <c r="CM122" s="270"/>
      <c r="CN122" s="270"/>
      <c r="CO122" s="270"/>
      <c r="CP122" s="270"/>
      <c r="CQ122" s="270"/>
      <c r="CR122" s="270"/>
      <c r="CS122" s="270"/>
      <c r="CT122" s="270"/>
      <c r="CU122" s="270"/>
      <c r="CV122" s="270"/>
    </row>
    <row r="123" spans="1:100" s="285" customFormat="1" ht="21" customHeight="1" x14ac:dyDescent="0.25">
      <c r="A123" s="272"/>
      <c r="B123" s="272"/>
      <c r="C123" s="272"/>
      <c r="D123" s="273"/>
      <c r="E123" s="273"/>
      <c r="F123" s="274" t="s">
        <v>7</v>
      </c>
      <c r="G123" s="275" t="s">
        <v>8</v>
      </c>
      <c r="H123" s="276" t="s">
        <v>9</v>
      </c>
      <c r="I123" s="273" t="s">
        <v>10</v>
      </c>
      <c r="J123" s="277" t="s">
        <v>11</v>
      </c>
      <c r="K123" s="273" t="s">
        <v>12</v>
      </c>
      <c r="L123" s="278" t="s">
        <v>13</v>
      </c>
      <c r="M123" s="279" t="s">
        <v>14</v>
      </c>
      <c r="N123" s="273" t="s">
        <v>12</v>
      </c>
      <c r="O123" s="278" t="s">
        <v>13</v>
      </c>
      <c r="P123" s="278" t="s">
        <v>14</v>
      </c>
      <c r="Q123" s="278"/>
      <c r="R123" s="280" t="s">
        <v>12</v>
      </c>
      <c r="S123" s="281" t="s">
        <v>13</v>
      </c>
      <c r="T123" s="281" t="s">
        <v>14</v>
      </c>
      <c r="U123" s="280" t="s">
        <v>12</v>
      </c>
      <c r="V123" s="281" t="s">
        <v>13</v>
      </c>
      <c r="W123" s="281" t="s">
        <v>14</v>
      </c>
      <c r="X123" s="282" t="s">
        <v>12</v>
      </c>
      <c r="Y123" s="282" t="s">
        <v>13</v>
      </c>
      <c r="Z123" s="282" t="s">
        <v>14</v>
      </c>
      <c r="AA123" s="282"/>
      <c r="AB123" s="283" t="s">
        <v>12</v>
      </c>
      <c r="AC123" s="282" t="s">
        <v>13</v>
      </c>
      <c r="AD123" s="282" t="s">
        <v>14</v>
      </c>
      <c r="AE123" s="280" t="s">
        <v>12</v>
      </c>
      <c r="AF123" s="281" t="s">
        <v>13</v>
      </c>
      <c r="AG123" s="281" t="s">
        <v>14</v>
      </c>
      <c r="AH123" s="284"/>
      <c r="AI123" s="284"/>
      <c r="AJ123" s="284"/>
      <c r="AK123" s="284"/>
      <c r="AL123" s="284"/>
      <c r="AM123" s="284"/>
      <c r="AN123" s="284"/>
      <c r="AO123" s="284"/>
      <c r="AP123" s="284"/>
      <c r="AQ123" s="284"/>
      <c r="AR123" s="284"/>
      <c r="AS123" s="284"/>
      <c r="AT123" s="284"/>
      <c r="AU123" s="284"/>
      <c r="AV123" s="284"/>
      <c r="AW123" s="284"/>
      <c r="AX123" s="284"/>
      <c r="AY123" s="284"/>
      <c r="AZ123" s="284"/>
      <c r="BA123" s="284"/>
      <c r="BB123" s="284"/>
      <c r="BC123" s="284"/>
      <c r="BD123" s="284"/>
      <c r="BE123" s="284"/>
      <c r="BF123" s="284"/>
      <c r="BG123" s="284"/>
      <c r="BH123" s="284"/>
      <c r="BI123" s="284"/>
      <c r="BJ123" s="284"/>
      <c r="BK123" s="284"/>
      <c r="BL123" s="284"/>
      <c r="BM123" s="284"/>
      <c r="BN123" s="284"/>
      <c r="BO123" s="284"/>
      <c r="BP123" s="284"/>
      <c r="BQ123" s="284"/>
      <c r="BR123" s="284"/>
      <c r="BS123" s="284"/>
      <c r="BT123" s="284"/>
      <c r="BU123" s="284"/>
      <c r="BV123" s="284"/>
      <c r="BW123" s="284"/>
      <c r="BX123" s="284"/>
      <c r="BY123" s="284"/>
      <c r="BZ123" s="284"/>
      <c r="CA123" s="284"/>
      <c r="CB123" s="284"/>
      <c r="CC123" s="284"/>
      <c r="CD123" s="284"/>
      <c r="CE123" s="284"/>
      <c r="CF123" s="284"/>
      <c r="CG123" s="284"/>
      <c r="CH123" s="284"/>
      <c r="CI123" s="284"/>
      <c r="CJ123" s="284"/>
      <c r="CK123" s="284"/>
      <c r="CL123" s="284"/>
      <c r="CM123" s="284"/>
      <c r="CN123" s="284"/>
      <c r="CO123" s="284"/>
      <c r="CP123" s="284"/>
      <c r="CQ123" s="284"/>
      <c r="CR123" s="284"/>
      <c r="CS123" s="284"/>
      <c r="CT123" s="284"/>
      <c r="CU123" s="284"/>
      <c r="CV123" s="284"/>
    </row>
    <row r="124" spans="1:100" s="250" customFormat="1" ht="15" customHeight="1" x14ac:dyDescent="0.25">
      <c r="D124" s="298"/>
      <c r="E124" s="245"/>
      <c r="F124" s="297" t="s">
        <v>649</v>
      </c>
      <c r="G124" s="245"/>
      <c r="H124" s="240"/>
      <c r="I124" s="240"/>
      <c r="J124" s="296"/>
      <c r="K124" s="245">
        <v>0</v>
      </c>
      <c r="L124" s="246">
        <v>0</v>
      </c>
      <c r="M124" s="247">
        <v>0</v>
      </c>
      <c r="N124" s="240"/>
      <c r="O124" s="246"/>
      <c r="P124" s="246"/>
      <c r="Q124" s="246"/>
      <c r="R124" s="245">
        <f t="shared" si="20"/>
        <v>0</v>
      </c>
      <c r="S124" s="246">
        <f t="shared" si="21"/>
        <v>0</v>
      </c>
      <c r="T124" s="246">
        <f t="shared" si="12"/>
        <v>0</v>
      </c>
      <c r="U124" s="245"/>
      <c r="V124" s="246">
        <f t="shared" si="15"/>
        <v>0</v>
      </c>
      <c r="W124" s="246">
        <f t="shared" si="16"/>
        <v>0</v>
      </c>
      <c r="X124" s="245"/>
      <c r="Y124" s="245"/>
      <c r="Z124" s="245"/>
      <c r="AA124" s="245"/>
      <c r="AB124" s="248"/>
      <c r="AC124" s="245"/>
      <c r="AD124" s="245"/>
      <c r="AE124" s="249">
        <f t="shared" si="17"/>
        <v>0</v>
      </c>
      <c r="AF124" s="246">
        <f t="shared" si="18"/>
        <v>0</v>
      </c>
      <c r="AG124" s="246">
        <f t="shared" si="19"/>
        <v>0</v>
      </c>
    </row>
    <row r="125" spans="1:100" s="250" customFormat="1" ht="15" customHeight="1" x14ac:dyDescent="0.25">
      <c r="D125" s="298"/>
      <c r="E125" s="245">
        <v>90</v>
      </c>
      <c r="F125" s="247" t="s">
        <v>588</v>
      </c>
      <c r="G125" s="240" t="s">
        <v>587</v>
      </c>
      <c r="H125" s="240" t="s">
        <v>617</v>
      </c>
      <c r="I125" s="240">
        <v>673240902</v>
      </c>
      <c r="J125" s="296">
        <v>46631</v>
      </c>
      <c r="K125" s="245">
        <v>700</v>
      </c>
      <c r="L125" s="246">
        <v>48.98</v>
      </c>
      <c r="M125" s="247">
        <v>34286</v>
      </c>
      <c r="N125" s="245"/>
      <c r="O125" s="246"/>
      <c r="P125" s="247"/>
      <c r="Q125" s="247"/>
      <c r="R125" s="245">
        <f t="shared" si="20"/>
        <v>700</v>
      </c>
      <c r="S125" s="246">
        <f t="shared" si="21"/>
        <v>48.98</v>
      </c>
      <c r="T125" s="246">
        <f t="shared" si="12"/>
        <v>34286</v>
      </c>
      <c r="U125" s="245"/>
      <c r="V125" s="246">
        <f t="shared" si="15"/>
        <v>48.98</v>
      </c>
      <c r="W125" s="246">
        <f t="shared" si="16"/>
        <v>0</v>
      </c>
      <c r="X125" s="245"/>
      <c r="Y125" s="245"/>
      <c r="Z125" s="245"/>
      <c r="AA125" s="245"/>
      <c r="AB125" s="248"/>
      <c r="AC125" s="245"/>
      <c r="AD125" s="245"/>
      <c r="AE125" s="249">
        <f t="shared" si="17"/>
        <v>700</v>
      </c>
      <c r="AF125" s="246">
        <f t="shared" si="18"/>
        <v>48.98</v>
      </c>
      <c r="AG125" s="246">
        <f t="shared" si="19"/>
        <v>34286</v>
      </c>
    </row>
    <row r="126" spans="1:100" s="250" customFormat="1" ht="15" customHeight="1" x14ac:dyDescent="0.25">
      <c r="D126" s="298"/>
      <c r="E126" s="245">
        <v>91</v>
      </c>
      <c r="F126" s="247" t="s">
        <v>589</v>
      </c>
      <c r="G126" s="240" t="s">
        <v>587</v>
      </c>
      <c r="H126" s="240" t="s">
        <v>618</v>
      </c>
      <c r="I126" s="240" t="s">
        <v>619</v>
      </c>
      <c r="J126" s="296">
        <v>46631</v>
      </c>
      <c r="K126" s="245">
        <v>250</v>
      </c>
      <c r="L126" s="246">
        <v>33.99</v>
      </c>
      <c r="M126" s="247">
        <v>8497.5</v>
      </c>
      <c r="N126" s="245"/>
      <c r="O126" s="246"/>
      <c r="P126" s="247"/>
      <c r="Q126" s="247"/>
      <c r="R126" s="245">
        <f t="shared" si="20"/>
        <v>250</v>
      </c>
      <c r="S126" s="246">
        <f t="shared" si="21"/>
        <v>33.99</v>
      </c>
      <c r="T126" s="246">
        <f t="shared" si="12"/>
        <v>8497.5</v>
      </c>
      <c r="U126" s="245"/>
      <c r="V126" s="246">
        <f t="shared" si="15"/>
        <v>33.99</v>
      </c>
      <c r="W126" s="246">
        <f t="shared" si="16"/>
        <v>0</v>
      </c>
      <c r="X126" s="245"/>
      <c r="Y126" s="245"/>
      <c r="Z126" s="245"/>
      <c r="AA126" s="245"/>
      <c r="AB126" s="248"/>
      <c r="AC126" s="245"/>
      <c r="AD126" s="245"/>
      <c r="AE126" s="249">
        <f t="shared" si="17"/>
        <v>250</v>
      </c>
      <c r="AF126" s="246">
        <f t="shared" si="18"/>
        <v>33.99</v>
      </c>
      <c r="AG126" s="246">
        <f t="shared" si="19"/>
        <v>8497.5</v>
      </c>
    </row>
    <row r="127" spans="1:100" s="250" customFormat="1" ht="15" customHeight="1" x14ac:dyDescent="0.25">
      <c r="D127" s="298"/>
      <c r="E127" s="245">
        <v>92</v>
      </c>
      <c r="F127" s="247" t="s">
        <v>590</v>
      </c>
      <c r="G127" s="240" t="s">
        <v>587</v>
      </c>
      <c r="H127" s="240" t="s">
        <v>620</v>
      </c>
      <c r="I127" s="240" t="s">
        <v>621</v>
      </c>
      <c r="J127" s="296" t="s">
        <v>622</v>
      </c>
      <c r="K127" s="245">
        <v>990</v>
      </c>
      <c r="L127" s="246">
        <v>43.98</v>
      </c>
      <c r="M127" s="247">
        <v>43540.2</v>
      </c>
      <c r="N127" s="245"/>
      <c r="O127" s="246"/>
      <c r="P127" s="247"/>
      <c r="Q127" s="247"/>
      <c r="R127" s="245">
        <f t="shared" si="20"/>
        <v>990</v>
      </c>
      <c r="S127" s="246">
        <f t="shared" si="21"/>
        <v>43.98</v>
      </c>
      <c r="T127" s="246">
        <f t="shared" si="12"/>
        <v>43540.2</v>
      </c>
      <c r="U127" s="245">
        <v>16</v>
      </c>
      <c r="V127" s="246">
        <f t="shared" si="15"/>
        <v>43.98</v>
      </c>
      <c r="W127" s="246">
        <f t="shared" si="16"/>
        <v>703.68</v>
      </c>
      <c r="X127" s="245"/>
      <c r="Y127" s="245"/>
      <c r="Z127" s="245"/>
      <c r="AA127" s="245"/>
      <c r="AB127" s="248"/>
      <c r="AC127" s="245"/>
      <c r="AD127" s="245"/>
      <c r="AE127" s="249">
        <f t="shared" si="17"/>
        <v>974</v>
      </c>
      <c r="AF127" s="246">
        <f t="shared" si="18"/>
        <v>43.98</v>
      </c>
      <c r="AG127" s="246">
        <f t="shared" si="19"/>
        <v>42836.52</v>
      </c>
    </row>
    <row r="128" spans="1:100" s="250" customFormat="1" ht="15" customHeight="1" x14ac:dyDescent="0.25">
      <c r="D128" s="298"/>
      <c r="E128" s="245">
        <v>93</v>
      </c>
      <c r="F128" s="247" t="s">
        <v>591</v>
      </c>
      <c r="G128" s="240" t="s">
        <v>587</v>
      </c>
      <c r="H128" s="240" t="s">
        <v>623</v>
      </c>
      <c r="I128" s="240" t="s">
        <v>624</v>
      </c>
      <c r="J128" s="296">
        <v>46997</v>
      </c>
      <c r="K128" s="245">
        <v>500</v>
      </c>
      <c r="L128" s="246">
        <v>41.96</v>
      </c>
      <c r="M128" s="247">
        <v>20980</v>
      </c>
      <c r="N128" s="245"/>
      <c r="O128" s="246"/>
      <c r="P128" s="247"/>
      <c r="Q128" s="247"/>
      <c r="R128" s="245">
        <f t="shared" si="20"/>
        <v>500</v>
      </c>
      <c r="S128" s="246">
        <f t="shared" si="21"/>
        <v>41.96</v>
      </c>
      <c r="T128" s="246">
        <f t="shared" si="12"/>
        <v>20980</v>
      </c>
      <c r="U128" s="245"/>
      <c r="V128" s="246">
        <f t="shared" si="15"/>
        <v>41.96</v>
      </c>
      <c r="W128" s="246">
        <f t="shared" si="16"/>
        <v>0</v>
      </c>
      <c r="X128" s="245"/>
      <c r="Y128" s="245"/>
      <c r="Z128" s="245"/>
      <c r="AA128" s="245"/>
      <c r="AB128" s="248"/>
      <c r="AC128" s="245"/>
      <c r="AD128" s="245"/>
      <c r="AE128" s="249">
        <f t="shared" si="17"/>
        <v>500</v>
      </c>
      <c r="AF128" s="246">
        <f t="shared" si="18"/>
        <v>41.96</v>
      </c>
      <c r="AG128" s="246">
        <f t="shared" si="19"/>
        <v>20980</v>
      </c>
    </row>
    <row r="129" spans="4:33" s="250" customFormat="1" ht="15" customHeight="1" x14ac:dyDescent="0.25">
      <c r="D129" s="298"/>
      <c r="E129" s="245">
        <v>94</v>
      </c>
      <c r="F129" s="247" t="s">
        <v>593</v>
      </c>
      <c r="G129" s="240" t="s">
        <v>592</v>
      </c>
      <c r="H129" s="240" t="s">
        <v>364</v>
      </c>
      <c r="I129" s="240">
        <v>250537</v>
      </c>
      <c r="J129" s="296">
        <v>46874</v>
      </c>
      <c r="K129" s="245">
        <v>200</v>
      </c>
      <c r="L129" s="246">
        <v>71.989999999999995</v>
      </c>
      <c r="M129" s="247">
        <v>14397.999999999998</v>
      </c>
      <c r="N129" s="245"/>
      <c r="O129" s="246"/>
      <c r="P129" s="247"/>
      <c r="Q129" s="247"/>
      <c r="R129" s="245">
        <f t="shared" si="20"/>
        <v>200</v>
      </c>
      <c r="S129" s="246">
        <f t="shared" si="21"/>
        <v>71.989999999999995</v>
      </c>
      <c r="T129" s="246">
        <f t="shared" si="12"/>
        <v>14397.999999999998</v>
      </c>
      <c r="U129" s="245">
        <v>25</v>
      </c>
      <c r="V129" s="246">
        <f t="shared" si="15"/>
        <v>71.989999999999995</v>
      </c>
      <c r="W129" s="246">
        <f t="shared" si="16"/>
        <v>1799.7499999999998</v>
      </c>
      <c r="X129" s="245"/>
      <c r="Y129" s="245"/>
      <c r="Z129" s="245"/>
      <c r="AA129" s="245"/>
      <c r="AB129" s="248"/>
      <c r="AC129" s="245"/>
      <c r="AD129" s="245"/>
      <c r="AE129" s="249">
        <f t="shared" si="17"/>
        <v>175</v>
      </c>
      <c r="AF129" s="246">
        <f t="shared" si="18"/>
        <v>71.989999999999995</v>
      </c>
      <c r="AG129" s="246">
        <f t="shared" si="19"/>
        <v>12598.25</v>
      </c>
    </row>
    <row r="130" spans="4:33" s="250" customFormat="1" ht="15" customHeight="1" x14ac:dyDescent="0.25">
      <c r="D130" s="298"/>
      <c r="E130" s="245">
        <v>95</v>
      </c>
      <c r="F130" s="247" t="s">
        <v>594</v>
      </c>
      <c r="G130" s="240" t="s">
        <v>587</v>
      </c>
      <c r="H130" s="240" t="s">
        <v>342</v>
      </c>
      <c r="I130" s="240" t="s">
        <v>625</v>
      </c>
      <c r="J130" s="296">
        <v>46997</v>
      </c>
      <c r="K130" s="245">
        <v>981</v>
      </c>
      <c r="L130" s="246">
        <v>309.97000000000003</v>
      </c>
      <c r="M130" s="247">
        <v>304080.57</v>
      </c>
      <c r="N130" s="245"/>
      <c r="O130" s="246"/>
      <c r="P130" s="247"/>
      <c r="Q130" s="247"/>
      <c r="R130" s="245">
        <f t="shared" si="20"/>
        <v>981</v>
      </c>
      <c r="S130" s="246">
        <f t="shared" si="21"/>
        <v>309.97000000000003</v>
      </c>
      <c r="T130" s="246">
        <f t="shared" si="12"/>
        <v>304080.57</v>
      </c>
      <c r="U130" s="245">
        <f>88+9</f>
        <v>97</v>
      </c>
      <c r="V130" s="246">
        <f t="shared" si="15"/>
        <v>309.97000000000003</v>
      </c>
      <c r="W130" s="246">
        <f t="shared" si="16"/>
        <v>30067.090000000004</v>
      </c>
      <c r="X130" s="245"/>
      <c r="Y130" s="245"/>
      <c r="Z130" s="245"/>
      <c r="AA130" s="245"/>
      <c r="AB130" s="248"/>
      <c r="AC130" s="245"/>
      <c r="AD130" s="245"/>
      <c r="AE130" s="249">
        <f t="shared" si="17"/>
        <v>884</v>
      </c>
      <c r="AF130" s="246">
        <f t="shared" si="18"/>
        <v>309.97000000000003</v>
      </c>
      <c r="AG130" s="246">
        <f t="shared" si="19"/>
        <v>274013.48000000004</v>
      </c>
    </row>
    <row r="131" spans="4:33" s="250" customFormat="1" ht="15" customHeight="1" x14ac:dyDescent="0.25">
      <c r="D131" s="298"/>
      <c r="E131" s="245">
        <v>96</v>
      </c>
      <c r="F131" s="247" t="s">
        <v>596</v>
      </c>
      <c r="G131" s="240" t="s">
        <v>595</v>
      </c>
      <c r="H131" s="240" t="s">
        <v>331</v>
      </c>
      <c r="I131" s="240">
        <v>250805</v>
      </c>
      <c r="J131" s="296">
        <v>46966</v>
      </c>
      <c r="K131" s="245">
        <v>196</v>
      </c>
      <c r="L131" s="246">
        <v>193.99</v>
      </c>
      <c r="M131" s="247">
        <v>38022.04</v>
      </c>
      <c r="N131" s="245"/>
      <c r="O131" s="246"/>
      <c r="P131" s="247"/>
      <c r="Q131" s="247"/>
      <c r="R131" s="245">
        <f t="shared" si="20"/>
        <v>196</v>
      </c>
      <c r="S131" s="246">
        <f t="shared" si="21"/>
        <v>193.99</v>
      </c>
      <c r="T131" s="246">
        <f t="shared" si="12"/>
        <v>38022.04</v>
      </c>
      <c r="U131" s="245"/>
      <c r="V131" s="246">
        <f t="shared" si="15"/>
        <v>193.99</v>
      </c>
      <c r="W131" s="246">
        <f t="shared" si="16"/>
        <v>0</v>
      </c>
      <c r="X131" s="245"/>
      <c r="Y131" s="245"/>
      <c r="Z131" s="245"/>
      <c r="AA131" s="245"/>
      <c r="AB131" s="248"/>
      <c r="AC131" s="245"/>
      <c r="AD131" s="245"/>
      <c r="AE131" s="249">
        <f t="shared" si="17"/>
        <v>196</v>
      </c>
      <c r="AF131" s="246">
        <f t="shared" si="18"/>
        <v>193.99</v>
      </c>
      <c r="AG131" s="246">
        <f t="shared" si="19"/>
        <v>38022.04</v>
      </c>
    </row>
    <row r="132" spans="4:33" s="250" customFormat="1" ht="15" customHeight="1" x14ac:dyDescent="0.25">
      <c r="D132" s="298"/>
      <c r="E132" s="245">
        <v>97</v>
      </c>
      <c r="F132" s="247" t="s">
        <v>597</v>
      </c>
      <c r="G132" s="240" t="s">
        <v>595</v>
      </c>
      <c r="H132" s="240" t="s">
        <v>626</v>
      </c>
      <c r="I132" s="240">
        <v>250902</v>
      </c>
      <c r="J132" s="296">
        <v>46997</v>
      </c>
      <c r="K132" s="245">
        <v>200</v>
      </c>
      <c r="L132" s="246">
        <v>31.99</v>
      </c>
      <c r="M132" s="247">
        <v>6398</v>
      </c>
      <c r="N132" s="245"/>
      <c r="O132" s="246"/>
      <c r="P132" s="247"/>
      <c r="Q132" s="247"/>
      <c r="R132" s="245">
        <f t="shared" si="20"/>
        <v>200</v>
      </c>
      <c r="S132" s="246">
        <f t="shared" si="21"/>
        <v>31.99</v>
      </c>
      <c r="T132" s="246">
        <f t="shared" si="12"/>
        <v>6398</v>
      </c>
      <c r="U132" s="245">
        <v>30</v>
      </c>
      <c r="V132" s="246">
        <f t="shared" si="15"/>
        <v>31.99</v>
      </c>
      <c r="W132" s="246">
        <f t="shared" si="16"/>
        <v>959.69999999999993</v>
      </c>
      <c r="X132" s="245"/>
      <c r="Y132" s="245"/>
      <c r="Z132" s="245"/>
      <c r="AA132" s="245"/>
      <c r="AB132" s="248"/>
      <c r="AC132" s="245"/>
      <c r="AD132" s="245"/>
      <c r="AE132" s="249">
        <f t="shared" si="17"/>
        <v>170</v>
      </c>
      <c r="AF132" s="246">
        <f t="shared" si="18"/>
        <v>31.99</v>
      </c>
      <c r="AG132" s="246">
        <f t="shared" si="19"/>
        <v>5438.3</v>
      </c>
    </row>
    <row r="133" spans="4:33" s="250" customFormat="1" ht="15" customHeight="1" x14ac:dyDescent="0.25">
      <c r="D133" s="298"/>
      <c r="E133" s="245">
        <v>98</v>
      </c>
      <c r="F133" s="247" t="s">
        <v>598</v>
      </c>
      <c r="G133" s="240" t="s">
        <v>595</v>
      </c>
      <c r="H133" s="240" t="s">
        <v>627</v>
      </c>
      <c r="I133" s="240" t="s">
        <v>628</v>
      </c>
      <c r="J133" s="296">
        <v>46753</v>
      </c>
      <c r="K133" s="245">
        <v>200</v>
      </c>
      <c r="L133" s="246">
        <v>199.98</v>
      </c>
      <c r="M133" s="247">
        <v>39996</v>
      </c>
      <c r="N133" s="245"/>
      <c r="O133" s="246"/>
      <c r="P133" s="247"/>
      <c r="Q133" s="247"/>
      <c r="R133" s="245">
        <f t="shared" si="20"/>
        <v>200</v>
      </c>
      <c r="S133" s="246">
        <f t="shared" si="21"/>
        <v>199.98</v>
      </c>
      <c r="T133" s="246">
        <f t="shared" ref="T133:T163" si="22">S133*R133</f>
        <v>39996</v>
      </c>
      <c r="U133" s="245">
        <v>10</v>
      </c>
      <c r="V133" s="246">
        <f t="shared" si="15"/>
        <v>199.98</v>
      </c>
      <c r="W133" s="246">
        <f t="shared" si="16"/>
        <v>1999.8</v>
      </c>
      <c r="X133" s="245"/>
      <c r="Y133" s="245"/>
      <c r="Z133" s="245"/>
      <c r="AA133" s="245"/>
      <c r="AB133" s="248"/>
      <c r="AC133" s="245"/>
      <c r="AD133" s="245"/>
      <c r="AE133" s="249">
        <f t="shared" si="17"/>
        <v>190</v>
      </c>
      <c r="AF133" s="246">
        <f t="shared" si="18"/>
        <v>199.98</v>
      </c>
      <c r="AG133" s="246">
        <f t="shared" si="19"/>
        <v>37996.199999999997</v>
      </c>
    </row>
    <row r="134" spans="4:33" s="250" customFormat="1" ht="15" customHeight="1" x14ac:dyDescent="0.25">
      <c r="D134" s="298"/>
      <c r="E134" s="245">
        <v>99</v>
      </c>
      <c r="F134" s="247" t="s">
        <v>599</v>
      </c>
      <c r="G134" s="240" t="s">
        <v>595</v>
      </c>
      <c r="H134" s="240" t="s">
        <v>218</v>
      </c>
      <c r="I134" s="240">
        <v>250354</v>
      </c>
      <c r="J134" s="296">
        <v>46813</v>
      </c>
      <c r="K134" s="245">
        <v>300</v>
      </c>
      <c r="L134" s="246">
        <v>14.69</v>
      </c>
      <c r="M134" s="247">
        <v>4407</v>
      </c>
      <c r="N134" s="245"/>
      <c r="O134" s="246"/>
      <c r="P134" s="247"/>
      <c r="Q134" s="247"/>
      <c r="R134" s="245">
        <f t="shared" si="20"/>
        <v>300</v>
      </c>
      <c r="S134" s="246">
        <f t="shared" si="21"/>
        <v>14.69</v>
      </c>
      <c r="T134" s="246">
        <f t="shared" si="22"/>
        <v>4407</v>
      </c>
      <c r="U134" s="245"/>
      <c r="V134" s="246">
        <f t="shared" si="15"/>
        <v>14.69</v>
      </c>
      <c r="W134" s="246">
        <f t="shared" si="16"/>
        <v>0</v>
      </c>
      <c r="X134" s="245"/>
      <c r="Y134" s="245"/>
      <c r="Z134" s="245"/>
      <c r="AA134" s="245"/>
      <c r="AB134" s="248"/>
      <c r="AC134" s="245"/>
      <c r="AD134" s="245"/>
      <c r="AE134" s="249">
        <f t="shared" si="17"/>
        <v>300</v>
      </c>
      <c r="AF134" s="246">
        <f t="shared" si="18"/>
        <v>14.69</v>
      </c>
      <c r="AG134" s="246">
        <f t="shared" si="19"/>
        <v>4407</v>
      </c>
    </row>
    <row r="135" spans="4:33" s="250" customFormat="1" ht="15" customHeight="1" x14ac:dyDescent="0.25">
      <c r="D135" s="298"/>
      <c r="E135" s="245">
        <v>100</v>
      </c>
      <c r="F135" s="247" t="s">
        <v>600</v>
      </c>
      <c r="G135" s="240" t="s">
        <v>587</v>
      </c>
      <c r="H135" s="240" t="s">
        <v>220</v>
      </c>
      <c r="I135" s="240">
        <v>252063021</v>
      </c>
      <c r="J135" s="296">
        <v>46997</v>
      </c>
      <c r="K135" s="245">
        <v>1000</v>
      </c>
      <c r="L135" s="246">
        <v>51.99</v>
      </c>
      <c r="M135" s="247">
        <v>51990</v>
      </c>
      <c r="N135" s="245"/>
      <c r="O135" s="246"/>
      <c r="P135" s="247"/>
      <c r="Q135" s="247"/>
      <c r="R135" s="245">
        <f t="shared" si="20"/>
        <v>1000</v>
      </c>
      <c r="S135" s="246">
        <f t="shared" si="21"/>
        <v>51.99</v>
      </c>
      <c r="T135" s="246">
        <f t="shared" si="22"/>
        <v>51990</v>
      </c>
      <c r="U135" s="245"/>
      <c r="V135" s="246">
        <f t="shared" si="15"/>
        <v>51.99</v>
      </c>
      <c r="W135" s="246">
        <f t="shared" si="16"/>
        <v>0</v>
      </c>
      <c r="X135" s="245"/>
      <c r="Y135" s="245"/>
      <c r="Z135" s="245"/>
      <c r="AA135" s="245"/>
      <c r="AB135" s="248"/>
      <c r="AC135" s="245"/>
      <c r="AD135" s="245"/>
      <c r="AE135" s="249">
        <f t="shared" si="17"/>
        <v>1000</v>
      </c>
      <c r="AF135" s="246">
        <f t="shared" si="18"/>
        <v>51.99</v>
      </c>
      <c r="AG135" s="246">
        <f t="shared" si="19"/>
        <v>51990</v>
      </c>
    </row>
    <row r="136" spans="4:33" s="250" customFormat="1" ht="15" customHeight="1" x14ac:dyDescent="0.25">
      <c r="D136" s="298"/>
      <c r="E136" s="245">
        <v>101</v>
      </c>
      <c r="F136" s="247" t="s">
        <v>601</v>
      </c>
      <c r="G136" s="240" t="s">
        <v>595</v>
      </c>
      <c r="H136" s="240" t="s">
        <v>629</v>
      </c>
      <c r="I136" s="240">
        <v>250381</v>
      </c>
      <c r="J136" s="296">
        <v>46813</v>
      </c>
      <c r="K136" s="245">
        <v>970</v>
      </c>
      <c r="L136" s="246">
        <v>24.97</v>
      </c>
      <c r="M136" s="247">
        <v>24220.899999999998</v>
      </c>
      <c r="N136" s="245"/>
      <c r="O136" s="246"/>
      <c r="P136" s="247"/>
      <c r="Q136" s="247"/>
      <c r="R136" s="245">
        <f t="shared" si="20"/>
        <v>970</v>
      </c>
      <c r="S136" s="246">
        <f t="shared" si="21"/>
        <v>24.97</v>
      </c>
      <c r="T136" s="246">
        <f t="shared" si="22"/>
        <v>24220.899999999998</v>
      </c>
      <c r="U136" s="245">
        <v>111</v>
      </c>
      <c r="V136" s="246">
        <f t="shared" si="15"/>
        <v>24.97</v>
      </c>
      <c r="W136" s="246">
        <f t="shared" si="16"/>
        <v>2771.67</v>
      </c>
      <c r="X136" s="245"/>
      <c r="Y136" s="245"/>
      <c r="Z136" s="245"/>
      <c r="AA136" s="245"/>
      <c r="AB136" s="248"/>
      <c r="AC136" s="245"/>
      <c r="AD136" s="245"/>
      <c r="AE136" s="249">
        <f t="shared" si="17"/>
        <v>859</v>
      </c>
      <c r="AF136" s="246">
        <f t="shared" si="18"/>
        <v>24.97</v>
      </c>
      <c r="AG136" s="246">
        <f t="shared" si="19"/>
        <v>21449.23</v>
      </c>
    </row>
    <row r="137" spans="4:33" s="250" customFormat="1" ht="15" customHeight="1" x14ac:dyDescent="0.25">
      <c r="D137" s="298"/>
      <c r="E137" s="245">
        <v>102</v>
      </c>
      <c r="F137" s="247" t="s">
        <v>384</v>
      </c>
      <c r="G137" s="240" t="s">
        <v>595</v>
      </c>
      <c r="H137" s="240" t="s">
        <v>461</v>
      </c>
      <c r="I137" s="240" t="s">
        <v>630</v>
      </c>
      <c r="J137" s="296">
        <v>46935</v>
      </c>
      <c r="K137" s="245">
        <v>330</v>
      </c>
      <c r="L137" s="246">
        <v>54.96</v>
      </c>
      <c r="M137" s="247">
        <v>18136.8</v>
      </c>
      <c r="N137" s="245"/>
      <c r="O137" s="246"/>
      <c r="P137" s="247"/>
      <c r="Q137" s="247"/>
      <c r="R137" s="245">
        <f t="shared" si="20"/>
        <v>330</v>
      </c>
      <c r="S137" s="246">
        <f t="shared" si="21"/>
        <v>54.96</v>
      </c>
      <c r="T137" s="246">
        <f t="shared" si="22"/>
        <v>18136.8</v>
      </c>
      <c r="U137" s="245">
        <v>125</v>
      </c>
      <c r="V137" s="246">
        <f t="shared" si="15"/>
        <v>54.96</v>
      </c>
      <c r="W137" s="246">
        <f t="shared" si="16"/>
        <v>6870</v>
      </c>
      <c r="X137" s="245"/>
      <c r="Y137" s="245"/>
      <c r="Z137" s="245"/>
      <c r="AA137" s="245"/>
      <c r="AB137" s="248"/>
      <c r="AC137" s="245"/>
      <c r="AD137" s="245"/>
      <c r="AE137" s="249">
        <f t="shared" si="17"/>
        <v>205</v>
      </c>
      <c r="AF137" s="246">
        <f t="shared" si="18"/>
        <v>54.96</v>
      </c>
      <c r="AG137" s="246">
        <f t="shared" si="19"/>
        <v>11266.8</v>
      </c>
    </row>
    <row r="138" spans="4:33" s="250" customFormat="1" ht="15" customHeight="1" x14ac:dyDescent="0.25">
      <c r="D138" s="298"/>
      <c r="E138" s="245">
        <v>103</v>
      </c>
      <c r="F138" s="247" t="s">
        <v>602</v>
      </c>
      <c r="G138" s="240" t="s">
        <v>595</v>
      </c>
      <c r="H138" s="240" t="s">
        <v>631</v>
      </c>
      <c r="I138" s="240" t="s">
        <v>632</v>
      </c>
      <c r="J138" s="296">
        <v>46813</v>
      </c>
      <c r="K138" s="245">
        <v>100</v>
      </c>
      <c r="L138" s="246">
        <v>219.99</v>
      </c>
      <c r="M138" s="247">
        <v>21999</v>
      </c>
      <c r="N138" s="245"/>
      <c r="O138" s="246"/>
      <c r="P138" s="247"/>
      <c r="Q138" s="247"/>
      <c r="R138" s="245">
        <f t="shared" si="20"/>
        <v>100</v>
      </c>
      <c r="S138" s="246">
        <f t="shared" si="21"/>
        <v>219.99</v>
      </c>
      <c r="T138" s="246">
        <f t="shared" si="22"/>
        <v>21999</v>
      </c>
      <c r="U138" s="245">
        <v>53</v>
      </c>
      <c r="V138" s="246">
        <f t="shared" si="15"/>
        <v>219.99</v>
      </c>
      <c r="W138" s="246">
        <f t="shared" si="16"/>
        <v>11659.470000000001</v>
      </c>
      <c r="X138" s="245"/>
      <c r="Y138" s="245"/>
      <c r="Z138" s="245"/>
      <c r="AA138" s="245"/>
      <c r="AB138" s="248"/>
      <c r="AC138" s="245"/>
      <c r="AD138" s="245"/>
      <c r="AE138" s="249">
        <f t="shared" si="17"/>
        <v>47</v>
      </c>
      <c r="AF138" s="246">
        <f t="shared" si="18"/>
        <v>219.99</v>
      </c>
      <c r="AG138" s="246">
        <f t="shared" si="19"/>
        <v>10339.530000000001</v>
      </c>
    </row>
    <row r="139" spans="4:33" s="250" customFormat="1" ht="15" customHeight="1" x14ac:dyDescent="0.25">
      <c r="D139" s="298"/>
      <c r="E139" s="245">
        <v>104</v>
      </c>
      <c r="F139" s="247" t="s">
        <v>603</v>
      </c>
      <c r="G139" s="240" t="s">
        <v>595</v>
      </c>
      <c r="H139" s="240" t="s">
        <v>191</v>
      </c>
      <c r="I139" s="240">
        <v>498251202</v>
      </c>
      <c r="J139" s="296">
        <v>47088</v>
      </c>
      <c r="K139" s="245">
        <v>1000</v>
      </c>
      <c r="L139" s="246">
        <v>11.98</v>
      </c>
      <c r="M139" s="247">
        <v>11980</v>
      </c>
      <c r="N139" s="245"/>
      <c r="O139" s="246"/>
      <c r="P139" s="247"/>
      <c r="Q139" s="247"/>
      <c r="R139" s="245">
        <f t="shared" si="20"/>
        <v>1000</v>
      </c>
      <c r="S139" s="246">
        <f t="shared" si="21"/>
        <v>11.98</v>
      </c>
      <c r="T139" s="246">
        <f t="shared" si="22"/>
        <v>11980</v>
      </c>
      <c r="U139" s="245"/>
      <c r="V139" s="246">
        <f t="shared" si="15"/>
        <v>11.98</v>
      </c>
      <c r="W139" s="246">
        <f t="shared" si="16"/>
        <v>0</v>
      </c>
      <c r="X139" s="245"/>
      <c r="Y139" s="245"/>
      <c r="Z139" s="245"/>
      <c r="AA139" s="245"/>
      <c r="AB139" s="248"/>
      <c r="AC139" s="245"/>
      <c r="AD139" s="245"/>
      <c r="AE139" s="249">
        <f t="shared" si="17"/>
        <v>1000</v>
      </c>
      <c r="AF139" s="246">
        <f t="shared" si="18"/>
        <v>11.98</v>
      </c>
      <c r="AG139" s="246">
        <f t="shared" si="19"/>
        <v>11980</v>
      </c>
    </row>
    <row r="140" spans="4:33" s="250" customFormat="1" ht="15" customHeight="1" x14ac:dyDescent="0.25">
      <c r="D140" s="298"/>
      <c r="E140" s="245">
        <v>105</v>
      </c>
      <c r="F140" s="247" t="s">
        <v>604</v>
      </c>
      <c r="G140" s="240" t="s">
        <v>595</v>
      </c>
      <c r="H140" s="240" t="s">
        <v>633</v>
      </c>
      <c r="I140" s="240" t="s">
        <v>634</v>
      </c>
      <c r="J140" s="296">
        <v>46997</v>
      </c>
      <c r="K140" s="245">
        <v>300</v>
      </c>
      <c r="L140" s="246">
        <v>13.74</v>
      </c>
      <c r="M140" s="247">
        <v>4122</v>
      </c>
      <c r="N140" s="245"/>
      <c r="O140" s="246"/>
      <c r="P140" s="247"/>
      <c r="Q140" s="247"/>
      <c r="R140" s="245">
        <f t="shared" si="20"/>
        <v>300</v>
      </c>
      <c r="S140" s="246">
        <f t="shared" si="21"/>
        <v>13.74</v>
      </c>
      <c r="T140" s="246">
        <f t="shared" si="22"/>
        <v>4122</v>
      </c>
      <c r="U140" s="245">
        <v>59</v>
      </c>
      <c r="V140" s="246">
        <f t="shared" si="15"/>
        <v>13.74</v>
      </c>
      <c r="W140" s="246">
        <f t="shared" si="16"/>
        <v>810.66</v>
      </c>
      <c r="X140" s="245"/>
      <c r="Y140" s="245"/>
      <c r="Z140" s="245"/>
      <c r="AA140" s="245"/>
      <c r="AB140" s="248"/>
      <c r="AC140" s="245"/>
      <c r="AD140" s="245"/>
      <c r="AE140" s="249">
        <f t="shared" si="17"/>
        <v>241</v>
      </c>
      <c r="AF140" s="246">
        <f t="shared" si="18"/>
        <v>13.74</v>
      </c>
      <c r="AG140" s="246">
        <f t="shared" si="19"/>
        <v>3311.34</v>
      </c>
    </row>
    <row r="141" spans="4:33" s="250" customFormat="1" ht="15" customHeight="1" x14ac:dyDescent="0.25">
      <c r="D141" s="298"/>
      <c r="E141" s="245">
        <v>106</v>
      </c>
      <c r="F141" s="247" t="s">
        <v>606</v>
      </c>
      <c r="G141" s="240" t="s">
        <v>605</v>
      </c>
      <c r="H141" s="240" t="s">
        <v>635</v>
      </c>
      <c r="I141" s="240" t="s">
        <v>636</v>
      </c>
      <c r="J141" s="296">
        <v>46478</v>
      </c>
      <c r="K141" s="245">
        <v>3000</v>
      </c>
      <c r="L141" s="246">
        <v>8.99</v>
      </c>
      <c r="M141" s="247">
        <v>26970</v>
      </c>
      <c r="N141" s="245"/>
      <c r="O141" s="246"/>
      <c r="P141" s="247"/>
      <c r="Q141" s="247"/>
      <c r="R141" s="245">
        <f t="shared" si="20"/>
        <v>3000</v>
      </c>
      <c r="S141" s="246">
        <f t="shared" si="21"/>
        <v>8.99</v>
      </c>
      <c r="T141" s="246">
        <f t="shared" si="22"/>
        <v>26970</v>
      </c>
      <c r="U141" s="245"/>
      <c r="V141" s="246">
        <f t="shared" si="15"/>
        <v>8.99</v>
      </c>
      <c r="W141" s="246">
        <f t="shared" si="16"/>
        <v>0</v>
      </c>
      <c r="X141" s="245"/>
      <c r="Y141" s="245"/>
      <c r="Z141" s="245"/>
      <c r="AA141" s="245"/>
      <c r="AB141" s="248"/>
      <c r="AC141" s="245"/>
      <c r="AD141" s="245"/>
      <c r="AE141" s="249">
        <f t="shared" si="17"/>
        <v>3000</v>
      </c>
      <c r="AF141" s="246">
        <f t="shared" si="18"/>
        <v>8.99</v>
      </c>
      <c r="AG141" s="246">
        <f t="shared" si="19"/>
        <v>26970</v>
      </c>
    </row>
    <row r="142" spans="4:33" s="250" customFormat="1" ht="15" customHeight="1" x14ac:dyDescent="0.25">
      <c r="D142" s="298"/>
      <c r="E142" s="245">
        <v>107</v>
      </c>
      <c r="F142" s="247" t="s">
        <v>607</v>
      </c>
      <c r="G142" s="240" t="s">
        <v>605</v>
      </c>
      <c r="H142" s="240" t="s">
        <v>637</v>
      </c>
      <c r="I142" s="240" t="s">
        <v>638</v>
      </c>
      <c r="J142" s="296">
        <v>46569</v>
      </c>
      <c r="K142" s="245">
        <v>2000</v>
      </c>
      <c r="L142" s="246">
        <v>22.97</v>
      </c>
      <c r="M142" s="247">
        <v>45940</v>
      </c>
      <c r="N142" s="245"/>
      <c r="O142" s="246"/>
      <c r="P142" s="247"/>
      <c r="Q142" s="247"/>
      <c r="R142" s="245">
        <f t="shared" si="20"/>
        <v>2000</v>
      </c>
      <c r="S142" s="246">
        <f t="shared" si="21"/>
        <v>22.97</v>
      </c>
      <c r="T142" s="246">
        <f t="shared" si="22"/>
        <v>45940</v>
      </c>
      <c r="U142" s="245"/>
      <c r="V142" s="246">
        <f t="shared" si="15"/>
        <v>22.97</v>
      </c>
      <c r="W142" s="246">
        <f t="shared" si="16"/>
        <v>0</v>
      </c>
      <c r="X142" s="245"/>
      <c r="Y142" s="245"/>
      <c r="Z142" s="245"/>
      <c r="AA142" s="245"/>
      <c r="AB142" s="248"/>
      <c r="AC142" s="245"/>
      <c r="AD142" s="245"/>
      <c r="AE142" s="249">
        <f t="shared" si="17"/>
        <v>2000</v>
      </c>
      <c r="AF142" s="246">
        <f t="shared" si="18"/>
        <v>22.97</v>
      </c>
      <c r="AG142" s="246">
        <f t="shared" si="19"/>
        <v>45940</v>
      </c>
    </row>
    <row r="143" spans="4:33" s="250" customFormat="1" ht="15" customHeight="1" x14ac:dyDescent="0.25">
      <c r="D143" s="298"/>
      <c r="E143" s="245">
        <v>108</v>
      </c>
      <c r="F143" s="247" t="s">
        <v>608</v>
      </c>
      <c r="G143" s="240" t="s">
        <v>605</v>
      </c>
      <c r="H143" s="240" t="s">
        <v>237</v>
      </c>
      <c r="I143" s="240" t="s">
        <v>639</v>
      </c>
      <c r="J143" s="296">
        <v>47088</v>
      </c>
      <c r="K143" s="245">
        <v>586</v>
      </c>
      <c r="L143" s="246">
        <v>32.020000000000003</v>
      </c>
      <c r="M143" s="247">
        <v>18763.72</v>
      </c>
      <c r="N143" s="245"/>
      <c r="O143" s="246"/>
      <c r="P143" s="247"/>
      <c r="Q143" s="247"/>
      <c r="R143" s="245">
        <f t="shared" si="20"/>
        <v>586</v>
      </c>
      <c r="S143" s="246">
        <f t="shared" si="21"/>
        <v>32.020000000000003</v>
      </c>
      <c r="T143" s="246">
        <f t="shared" si="22"/>
        <v>18763.72</v>
      </c>
      <c r="U143" s="245">
        <v>98</v>
      </c>
      <c r="V143" s="246">
        <f t="shared" si="15"/>
        <v>32.020000000000003</v>
      </c>
      <c r="W143" s="246">
        <f t="shared" si="16"/>
        <v>3137.9600000000005</v>
      </c>
      <c r="X143" s="245"/>
      <c r="Y143" s="245"/>
      <c r="Z143" s="245"/>
      <c r="AA143" s="245"/>
      <c r="AB143" s="248"/>
      <c r="AC143" s="245"/>
      <c r="AD143" s="245"/>
      <c r="AE143" s="249">
        <f t="shared" si="17"/>
        <v>488</v>
      </c>
      <c r="AF143" s="246">
        <f t="shared" si="18"/>
        <v>32.020000000000003</v>
      </c>
      <c r="AG143" s="246">
        <f t="shared" si="19"/>
        <v>15625.760000000002</v>
      </c>
    </row>
    <row r="144" spans="4:33" s="250" customFormat="1" ht="21.75" customHeight="1" x14ac:dyDescent="0.25">
      <c r="D144" s="298"/>
      <c r="E144" s="245">
        <v>109</v>
      </c>
      <c r="F144" s="247" t="s">
        <v>610</v>
      </c>
      <c r="G144" s="240" t="s">
        <v>609</v>
      </c>
      <c r="H144" s="240" t="s">
        <v>640</v>
      </c>
      <c r="I144" s="240" t="s">
        <v>641</v>
      </c>
      <c r="J144" s="296">
        <v>46508</v>
      </c>
      <c r="K144" s="245">
        <v>200</v>
      </c>
      <c r="L144" s="246">
        <v>26.99</v>
      </c>
      <c r="M144" s="247">
        <v>5398</v>
      </c>
      <c r="N144" s="245"/>
      <c r="O144" s="246"/>
      <c r="P144" s="247"/>
      <c r="Q144" s="247"/>
      <c r="R144" s="245">
        <f t="shared" si="20"/>
        <v>200</v>
      </c>
      <c r="S144" s="246">
        <f t="shared" si="21"/>
        <v>26.99</v>
      </c>
      <c r="T144" s="246">
        <f t="shared" si="22"/>
        <v>5398</v>
      </c>
      <c r="U144" s="245"/>
      <c r="V144" s="246">
        <f t="shared" si="15"/>
        <v>26.99</v>
      </c>
      <c r="W144" s="246">
        <f t="shared" si="16"/>
        <v>0</v>
      </c>
      <c r="X144" s="245"/>
      <c r="Y144" s="245"/>
      <c r="Z144" s="245"/>
      <c r="AA144" s="245"/>
      <c r="AB144" s="248"/>
      <c r="AC144" s="245"/>
      <c r="AD144" s="245"/>
      <c r="AE144" s="249">
        <f t="shared" si="17"/>
        <v>200</v>
      </c>
      <c r="AF144" s="246">
        <f t="shared" si="18"/>
        <v>26.99</v>
      </c>
      <c r="AG144" s="246">
        <f t="shared" si="19"/>
        <v>5398</v>
      </c>
    </row>
    <row r="145" spans="4:33" s="250" customFormat="1" ht="15" customHeight="1" x14ac:dyDescent="0.25">
      <c r="D145" s="298"/>
      <c r="E145" s="245">
        <v>110</v>
      </c>
      <c r="F145" s="247" t="s">
        <v>611</v>
      </c>
      <c r="G145" s="240" t="s">
        <v>587</v>
      </c>
      <c r="H145" s="240" t="s">
        <v>96</v>
      </c>
      <c r="I145" s="240">
        <v>37001025</v>
      </c>
      <c r="J145" s="296">
        <v>46905</v>
      </c>
      <c r="K145" s="245">
        <v>500</v>
      </c>
      <c r="L145" s="246">
        <v>54.98</v>
      </c>
      <c r="M145" s="247">
        <v>27490</v>
      </c>
      <c r="N145" s="245"/>
      <c r="O145" s="246"/>
      <c r="P145" s="247"/>
      <c r="Q145" s="247"/>
      <c r="R145" s="245">
        <f t="shared" ref="R145:R163" si="23">K145+N145</f>
        <v>500</v>
      </c>
      <c r="S145" s="246">
        <f t="shared" ref="S145:S163" si="24">O145+L145</f>
        <v>54.98</v>
      </c>
      <c r="T145" s="246">
        <f t="shared" si="22"/>
        <v>27490</v>
      </c>
      <c r="U145" s="245">
        <v>6</v>
      </c>
      <c r="V145" s="246">
        <f t="shared" si="15"/>
        <v>54.98</v>
      </c>
      <c r="W145" s="246">
        <f t="shared" si="16"/>
        <v>329.88</v>
      </c>
      <c r="X145" s="245"/>
      <c r="Y145" s="245"/>
      <c r="Z145" s="245"/>
      <c r="AA145" s="245"/>
      <c r="AB145" s="248"/>
      <c r="AC145" s="245"/>
      <c r="AD145" s="245"/>
      <c r="AE145" s="249">
        <f t="shared" si="17"/>
        <v>494</v>
      </c>
      <c r="AF145" s="246">
        <f t="shared" si="18"/>
        <v>54.98</v>
      </c>
      <c r="AG145" s="246">
        <f t="shared" si="19"/>
        <v>27160.12</v>
      </c>
    </row>
    <row r="146" spans="4:33" s="250" customFormat="1" ht="15" customHeight="1" x14ac:dyDescent="0.25">
      <c r="D146" s="298"/>
      <c r="E146" s="245">
        <v>111</v>
      </c>
      <c r="F146" s="247" t="s">
        <v>612</v>
      </c>
      <c r="G146" s="240" t="s">
        <v>587</v>
      </c>
      <c r="H146" s="240" t="s">
        <v>642</v>
      </c>
      <c r="I146" s="240" t="s">
        <v>643</v>
      </c>
      <c r="J146" s="296">
        <v>46997</v>
      </c>
      <c r="K146" s="245">
        <v>400</v>
      </c>
      <c r="L146" s="246">
        <v>197.96</v>
      </c>
      <c r="M146" s="247">
        <v>79184</v>
      </c>
      <c r="N146" s="245"/>
      <c r="O146" s="246"/>
      <c r="P146" s="247"/>
      <c r="Q146" s="247"/>
      <c r="R146" s="245">
        <f t="shared" si="23"/>
        <v>400</v>
      </c>
      <c r="S146" s="246">
        <f t="shared" si="24"/>
        <v>197.96</v>
      </c>
      <c r="T146" s="246">
        <f t="shared" si="22"/>
        <v>79184</v>
      </c>
      <c r="U146" s="245">
        <v>60</v>
      </c>
      <c r="V146" s="246">
        <f t="shared" si="15"/>
        <v>197.96</v>
      </c>
      <c r="W146" s="246">
        <f t="shared" si="16"/>
        <v>11877.6</v>
      </c>
      <c r="X146" s="245"/>
      <c r="Y146" s="245"/>
      <c r="Z146" s="245"/>
      <c r="AA146" s="245"/>
      <c r="AB146" s="248"/>
      <c r="AC146" s="245"/>
      <c r="AD146" s="245"/>
      <c r="AE146" s="249">
        <f t="shared" si="17"/>
        <v>340</v>
      </c>
      <c r="AF146" s="246">
        <f t="shared" si="18"/>
        <v>197.96</v>
      </c>
      <c r="AG146" s="246">
        <f t="shared" si="19"/>
        <v>67306.400000000009</v>
      </c>
    </row>
    <row r="147" spans="4:33" s="250" customFormat="1" ht="15" customHeight="1" x14ac:dyDescent="0.25">
      <c r="D147" s="298"/>
      <c r="E147" s="245">
        <v>112</v>
      </c>
      <c r="F147" s="247" t="s">
        <v>613</v>
      </c>
      <c r="G147" s="240" t="s">
        <v>595</v>
      </c>
      <c r="H147" s="240" t="s">
        <v>644</v>
      </c>
      <c r="I147" s="240" t="s">
        <v>645</v>
      </c>
      <c r="J147" s="296">
        <v>46784</v>
      </c>
      <c r="K147" s="245">
        <v>250</v>
      </c>
      <c r="L147" s="246">
        <v>54.99</v>
      </c>
      <c r="M147" s="247">
        <v>13747.5</v>
      </c>
      <c r="N147" s="245"/>
      <c r="O147" s="246"/>
      <c r="P147" s="247"/>
      <c r="Q147" s="247"/>
      <c r="R147" s="245">
        <f t="shared" si="23"/>
        <v>250</v>
      </c>
      <c r="S147" s="246">
        <f t="shared" si="24"/>
        <v>54.99</v>
      </c>
      <c r="T147" s="246">
        <f t="shared" si="22"/>
        <v>13747.5</v>
      </c>
      <c r="U147" s="245"/>
      <c r="V147" s="246">
        <f t="shared" si="15"/>
        <v>54.99</v>
      </c>
      <c r="W147" s="246">
        <f t="shared" si="16"/>
        <v>0</v>
      </c>
      <c r="X147" s="245"/>
      <c r="Y147" s="245"/>
      <c r="Z147" s="245"/>
      <c r="AA147" s="245"/>
      <c r="AB147" s="248"/>
      <c r="AC147" s="245"/>
      <c r="AD147" s="245"/>
      <c r="AE147" s="249">
        <f t="shared" si="17"/>
        <v>250</v>
      </c>
      <c r="AF147" s="246">
        <f t="shared" si="18"/>
        <v>54.99</v>
      </c>
      <c r="AG147" s="246">
        <f t="shared" si="19"/>
        <v>13747.5</v>
      </c>
    </row>
    <row r="148" spans="4:33" s="250" customFormat="1" ht="15" customHeight="1" x14ac:dyDescent="0.25">
      <c r="D148" s="298"/>
      <c r="E148" s="245">
        <v>113</v>
      </c>
      <c r="F148" s="247" t="s">
        <v>615</v>
      </c>
      <c r="G148" s="240" t="s">
        <v>614</v>
      </c>
      <c r="H148" s="240" t="s">
        <v>306</v>
      </c>
      <c r="I148" s="240" t="s">
        <v>646</v>
      </c>
      <c r="J148" s="296">
        <v>46935</v>
      </c>
      <c r="K148" s="245">
        <v>10000</v>
      </c>
      <c r="L148" s="246">
        <v>0.85</v>
      </c>
      <c r="M148" s="247">
        <v>8500</v>
      </c>
      <c r="N148" s="245"/>
      <c r="O148" s="246"/>
      <c r="P148" s="247"/>
      <c r="Q148" s="247"/>
      <c r="R148" s="245">
        <f t="shared" si="23"/>
        <v>10000</v>
      </c>
      <c r="S148" s="246">
        <f t="shared" si="24"/>
        <v>0.85</v>
      </c>
      <c r="T148" s="246">
        <f t="shared" si="22"/>
        <v>8500</v>
      </c>
      <c r="U148" s="245"/>
      <c r="V148" s="246">
        <f t="shared" si="15"/>
        <v>0.85</v>
      </c>
      <c r="W148" s="246">
        <f t="shared" si="16"/>
        <v>0</v>
      </c>
      <c r="X148" s="245"/>
      <c r="Y148" s="245"/>
      <c r="Z148" s="245"/>
      <c r="AA148" s="245"/>
      <c r="AB148" s="248"/>
      <c r="AC148" s="245"/>
      <c r="AD148" s="245"/>
      <c r="AE148" s="249">
        <f t="shared" si="17"/>
        <v>10000</v>
      </c>
      <c r="AF148" s="246">
        <f t="shared" si="18"/>
        <v>0.85</v>
      </c>
      <c r="AG148" s="246">
        <f t="shared" si="19"/>
        <v>8500</v>
      </c>
    </row>
    <row r="149" spans="4:33" s="250" customFormat="1" ht="15" customHeight="1" x14ac:dyDescent="0.25">
      <c r="D149" s="298"/>
      <c r="E149" s="245">
        <v>114</v>
      </c>
      <c r="F149" s="247" t="s">
        <v>616</v>
      </c>
      <c r="G149" s="240" t="s">
        <v>614</v>
      </c>
      <c r="H149" s="240" t="s">
        <v>647</v>
      </c>
      <c r="I149" s="240">
        <v>2602185</v>
      </c>
      <c r="J149" s="296">
        <v>47150</v>
      </c>
      <c r="K149" s="245">
        <v>4000</v>
      </c>
      <c r="L149" s="246">
        <v>6.18</v>
      </c>
      <c r="M149" s="247">
        <v>24720</v>
      </c>
      <c r="N149" s="245"/>
      <c r="O149" s="246"/>
      <c r="P149" s="247"/>
      <c r="Q149" s="247"/>
      <c r="R149" s="245">
        <f t="shared" si="23"/>
        <v>4000</v>
      </c>
      <c r="S149" s="246">
        <f t="shared" si="24"/>
        <v>6.18</v>
      </c>
      <c r="T149" s="246">
        <f t="shared" si="22"/>
        <v>24720</v>
      </c>
      <c r="U149" s="245">
        <v>1000</v>
      </c>
      <c r="V149" s="246">
        <f t="shared" si="15"/>
        <v>6.18</v>
      </c>
      <c r="W149" s="246">
        <f t="shared" si="16"/>
        <v>6180</v>
      </c>
      <c r="X149" s="245"/>
      <c r="Y149" s="245"/>
      <c r="Z149" s="245"/>
      <c r="AA149" s="245"/>
      <c r="AB149" s="248"/>
      <c r="AC149" s="245"/>
      <c r="AD149" s="245"/>
      <c r="AE149" s="249">
        <f t="shared" si="17"/>
        <v>3000</v>
      </c>
      <c r="AF149" s="246">
        <f t="shared" si="18"/>
        <v>6.18</v>
      </c>
      <c r="AG149" s="246">
        <f t="shared" si="19"/>
        <v>18540</v>
      </c>
    </row>
    <row r="150" spans="4:33" s="250" customFormat="1" ht="15" customHeight="1" x14ac:dyDescent="0.25">
      <c r="D150" s="298"/>
      <c r="E150" s="245">
        <v>115</v>
      </c>
      <c r="F150" s="247" t="s">
        <v>447</v>
      </c>
      <c r="G150" s="240" t="s">
        <v>57</v>
      </c>
      <c r="H150" s="240" t="s">
        <v>648</v>
      </c>
      <c r="I150" s="240">
        <v>250943</v>
      </c>
      <c r="J150" s="296">
        <v>46997</v>
      </c>
      <c r="K150" s="245">
        <v>101</v>
      </c>
      <c r="L150" s="246">
        <v>72.2</v>
      </c>
      <c r="M150" s="247">
        <v>7292.2000000000007</v>
      </c>
      <c r="N150" s="245"/>
      <c r="O150" s="246"/>
      <c r="P150" s="247"/>
      <c r="Q150" s="247"/>
      <c r="R150" s="245">
        <f t="shared" si="23"/>
        <v>101</v>
      </c>
      <c r="S150" s="246">
        <f t="shared" si="24"/>
        <v>72.2</v>
      </c>
      <c r="T150" s="246">
        <f t="shared" si="22"/>
        <v>7292.2000000000007</v>
      </c>
      <c r="U150" s="245"/>
      <c r="V150" s="246">
        <f t="shared" si="15"/>
        <v>72.2</v>
      </c>
      <c r="W150" s="246">
        <f t="shared" si="16"/>
        <v>0</v>
      </c>
      <c r="X150" s="245"/>
      <c r="Y150" s="245"/>
      <c r="Z150" s="245"/>
      <c r="AA150" s="245"/>
      <c r="AB150" s="248"/>
      <c r="AC150" s="245"/>
      <c r="AD150" s="245"/>
      <c r="AE150" s="249">
        <f t="shared" si="17"/>
        <v>101</v>
      </c>
      <c r="AF150" s="246">
        <f t="shared" si="18"/>
        <v>72.2</v>
      </c>
      <c r="AG150" s="246">
        <f t="shared" si="19"/>
        <v>7292.2000000000007</v>
      </c>
    </row>
    <row r="151" spans="4:33" s="250" customFormat="1" ht="15" customHeight="1" x14ac:dyDescent="0.25">
      <c r="D151" s="298"/>
      <c r="E151" s="245"/>
      <c r="F151" s="299" t="s">
        <v>650</v>
      </c>
      <c r="G151" s="240"/>
      <c r="H151" s="240"/>
      <c r="I151" s="240"/>
      <c r="J151" s="296"/>
      <c r="K151" s="245">
        <v>0</v>
      </c>
      <c r="L151" s="246">
        <v>0</v>
      </c>
      <c r="M151" s="247">
        <v>0</v>
      </c>
      <c r="N151" s="245"/>
      <c r="O151" s="246"/>
      <c r="P151" s="247"/>
      <c r="Q151" s="247"/>
      <c r="R151" s="245">
        <f t="shared" si="23"/>
        <v>0</v>
      </c>
      <c r="S151" s="246">
        <f t="shared" si="24"/>
        <v>0</v>
      </c>
      <c r="T151" s="246">
        <f t="shared" si="22"/>
        <v>0</v>
      </c>
      <c r="U151" s="245"/>
      <c r="V151" s="246"/>
      <c r="W151" s="246"/>
      <c r="X151" s="245"/>
      <c r="Y151" s="245"/>
      <c r="Z151" s="245"/>
      <c r="AA151" s="245"/>
      <c r="AB151" s="248"/>
      <c r="AC151" s="245"/>
      <c r="AD151" s="245"/>
      <c r="AE151" s="249">
        <f t="shared" ref="AE151:AE170" si="25">R151-(U151+X151+AB151)</f>
        <v>0</v>
      </c>
      <c r="AF151" s="246">
        <f t="shared" si="18"/>
        <v>0</v>
      </c>
      <c r="AG151" s="246">
        <f t="shared" si="19"/>
        <v>0</v>
      </c>
    </row>
    <row r="152" spans="4:33" s="250" customFormat="1" ht="25.5" customHeight="1" x14ac:dyDescent="0.25">
      <c r="D152" s="298"/>
      <c r="E152" s="245">
        <v>116</v>
      </c>
      <c r="F152" s="247" t="s">
        <v>675</v>
      </c>
      <c r="G152" s="240" t="s">
        <v>448</v>
      </c>
      <c r="H152" s="240" t="s">
        <v>50</v>
      </c>
      <c r="I152" s="240"/>
      <c r="J152" s="296"/>
      <c r="K152" s="245"/>
      <c r="L152" s="246"/>
      <c r="M152" s="247"/>
      <c r="N152" s="245">
        <v>1839</v>
      </c>
      <c r="O152" s="246">
        <v>115.68</v>
      </c>
      <c r="P152" s="247">
        <f>O152*N152</f>
        <v>212735.52000000002</v>
      </c>
      <c r="Q152" s="247"/>
      <c r="R152" s="245">
        <f t="shared" si="23"/>
        <v>1839</v>
      </c>
      <c r="S152" s="246">
        <f t="shared" si="24"/>
        <v>115.68</v>
      </c>
      <c r="T152" s="246">
        <f t="shared" si="22"/>
        <v>212735.52000000002</v>
      </c>
      <c r="U152" s="245"/>
      <c r="V152" s="246"/>
      <c r="W152" s="246"/>
      <c r="X152" s="245">
        <f>N152</f>
        <v>1839</v>
      </c>
      <c r="Y152" s="246">
        <f>O152</f>
        <v>115.68</v>
      </c>
      <c r="Z152" s="246">
        <f>Y152*X152</f>
        <v>212735.52000000002</v>
      </c>
      <c r="AA152" s="300" t="s">
        <v>685</v>
      </c>
      <c r="AB152" s="248"/>
      <c r="AC152" s="245"/>
      <c r="AD152" s="245"/>
      <c r="AE152" s="249">
        <f t="shared" si="25"/>
        <v>0</v>
      </c>
      <c r="AF152" s="246">
        <f t="shared" ref="AF152:AF170" si="26">V152</f>
        <v>0</v>
      </c>
      <c r="AG152" s="246">
        <f t="shared" ref="AG152:AG170" si="27">AF152*AE152</f>
        <v>0</v>
      </c>
    </row>
    <row r="153" spans="4:33" s="250" customFormat="1" ht="25.5" customHeight="1" x14ac:dyDescent="0.25">
      <c r="D153" s="298"/>
      <c r="E153" s="245">
        <v>117</v>
      </c>
      <c r="F153" s="247" t="s">
        <v>676</v>
      </c>
      <c r="G153" s="240" t="s">
        <v>448</v>
      </c>
      <c r="H153" s="240" t="s">
        <v>50</v>
      </c>
      <c r="I153" s="301" t="s">
        <v>679</v>
      </c>
      <c r="J153" s="296">
        <v>47727</v>
      </c>
      <c r="K153" s="245"/>
      <c r="L153" s="246"/>
      <c r="M153" s="247"/>
      <c r="N153" s="245">
        <v>201</v>
      </c>
      <c r="O153" s="246">
        <v>123.98</v>
      </c>
      <c r="P153" s="247">
        <f>O153*N153</f>
        <v>24919.98</v>
      </c>
      <c r="Q153" s="247"/>
      <c r="R153" s="245">
        <f t="shared" si="23"/>
        <v>201</v>
      </c>
      <c r="S153" s="246">
        <f t="shared" si="24"/>
        <v>123.98</v>
      </c>
      <c r="T153" s="246">
        <f t="shared" si="22"/>
        <v>24919.98</v>
      </c>
      <c r="U153" s="245"/>
      <c r="V153" s="246"/>
      <c r="W153" s="246"/>
      <c r="X153" s="245">
        <f t="shared" ref="X153:X164" si="28">N153</f>
        <v>201</v>
      </c>
      <c r="Y153" s="246">
        <f t="shared" ref="Y153:Y164" si="29">O153</f>
        <v>123.98</v>
      </c>
      <c r="Z153" s="246">
        <f t="shared" ref="Z153:Z164" si="30">Y153*X153</f>
        <v>24919.98</v>
      </c>
      <c r="AA153" s="300" t="s">
        <v>685</v>
      </c>
      <c r="AB153" s="248"/>
      <c r="AC153" s="245"/>
      <c r="AD153" s="245"/>
      <c r="AE153" s="249">
        <f t="shared" si="25"/>
        <v>0</v>
      </c>
      <c r="AF153" s="246">
        <f t="shared" si="26"/>
        <v>0</v>
      </c>
      <c r="AG153" s="246">
        <f t="shared" si="27"/>
        <v>0</v>
      </c>
    </row>
    <row r="154" spans="4:33" s="250" customFormat="1" ht="18.75" customHeight="1" x14ac:dyDescent="0.25">
      <c r="D154" s="298"/>
      <c r="E154" s="245">
        <v>118</v>
      </c>
      <c r="F154" s="247" t="s">
        <v>677</v>
      </c>
      <c r="G154" s="240" t="s">
        <v>448</v>
      </c>
      <c r="H154" s="240" t="s">
        <v>50</v>
      </c>
      <c r="I154" s="240" t="s">
        <v>681</v>
      </c>
      <c r="J154" s="296">
        <v>47849</v>
      </c>
      <c r="K154" s="245"/>
      <c r="L154" s="246"/>
      <c r="M154" s="247"/>
      <c r="N154" s="245">
        <v>200</v>
      </c>
      <c r="O154" s="246">
        <v>97.99</v>
      </c>
      <c r="P154" s="247">
        <f>O154*N154</f>
        <v>19598</v>
      </c>
      <c r="Q154" s="247"/>
      <c r="R154" s="245">
        <f t="shared" si="23"/>
        <v>200</v>
      </c>
      <c r="S154" s="246">
        <f t="shared" si="24"/>
        <v>97.99</v>
      </c>
      <c r="T154" s="246">
        <f t="shared" si="22"/>
        <v>19598</v>
      </c>
      <c r="U154" s="245"/>
      <c r="V154" s="246"/>
      <c r="W154" s="246"/>
      <c r="X154" s="245">
        <f t="shared" si="28"/>
        <v>200</v>
      </c>
      <c r="Y154" s="246">
        <f t="shared" si="29"/>
        <v>97.99</v>
      </c>
      <c r="Z154" s="246">
        <f t="shared" si="30"/>
        <v>19598</v>
      </c>
      <c r="AA154" s="300" t="s">
        <v>685</v>
      </c>
      <c r="AB154" s="248"/>
      <c r="AC154" s="245"/>
      <c r="AD154" s="245"/>
      <c r="AE154" s="249">
        <f t="shared" si="25"/>
        <v>0</v>
      </c>
      <c r="AF154" s="246">
        <f t="shared" si="26"/>
        <v>0</v>
      </c>
      <c r="AG154" s="246">
        <f t="shared" si="27"/>
        <v>0</v>
      </c>
    </row>
    <row r="155" spans="4:33" s="250" customFormat="1" ht="18.75" customHeight="1" x14ac:dyDescent="0.25">
      <c r="D155" s="298"/>
      <c r="E155" s="245">
        <v>119</v>
      </c>
      <c r="F155" s="247" t="s">
        <v>678</v>
      </c>
      <c r="G155" s="240" t="s">
        <v>448</v>
      </c>
      <c r="H155" s="240" t="s">
        <v>50</v>
      </c>
      <c r="I155" s="240" t="s">
        <v>680</v>
      </c>
      <c r="J155" s="296">
        <v>47727</v>
      </c>
      <c r="K155" s="245"/>
      <c r="L155" s="246"/>
      <c r="M155" s="247"/>
      <c r="N155" s="245">
        <v>201</v>
      </c>
      <c r="O155" s="246">
        <v>60.3</v>
      </c>
      <c r="P155" s="247">
        <f>O155*N155</f>
        <v>12120.3</v>
      </c>
      <c r="Q155" s="247"/>
      <c r="R155" s="245">
        <f t="shared" si="23"/>
        <v>201</v>
      </c>
      <c r="S155" s="246">
        <f t="shared" si="24"/>
        <v>60.3</v>
      </c>
      <c r="T155" s="246">
        <f t="shared" si="22"/>
        <v>12120.3</v>
      </c>
      <c r="U155" s="245"/>
      <c r="V155" s="246"/>
      <c r="W155" s="246"/>
      <c r="X155" s="245">
        <f t="shared" si="28"/>
        <v>201</v>
      </c>
      <c r="Y155" s="246">
        <f t="shared" si="29"/>
        <v>60.3</v>
      </c>
      <c r="Z155" s="246">
        <f t="shared" si="30"/>
        <v>12120.3</v>
      </c>
      <c r="AA155" s="300" t="s">
        <v>685</v>
      </c>
      <c r="AB155" s="248"/>
      <c r="AC155" s="245"/>
      <c r="AD155" s="245"/>
      <c r="AE155" s="249">
        <f t="shared" si="25"/>
        <v>0</v>
      </c>
      <c r="AF155" s="246">
        <f t="shared" si="26"/>
        <v>0</v>
      </c>
      <c r="AG155" s="246">
        <f t="shared" si="27"/>
        <v>0</v>
      </c>
    </row>
    <row r="156" spans="4:33" s="250" customFormat="1" ht="18.75" customHeight="1" x14ac:dyDescent="0.25">
      <c r="D156" s="298"/>
      <c r="E156" s="245">
        <v>120</v>
      </c>
      <c r="F156" s="247" t="s">
        <v>658</v>
      </c>
      <c r="G156" s="240" t="s">
        <v>448</v>
      </c>
      <c r="H156" s="240" t="s">
        <v>50</v>
      </c>
      <c r="I156" s="240">
        <v>61541</v>
      </c>
      <c r="J156" s="296">
        <v>47604</v>
      </c>
      <c r="K156" s="245"/>
      <c r="L156" s="246"/>
      <c r="M156" s="247"/>
      <c r="N156" s="245">
        <v>800</v>
      </c>
      <c r="O156" s="246">
        <v>94.98</v>
      </c>
      <c r="P156" s="247">
        <f>O156*N156</f>
        <v>75984</v>
      </c>
      <c r="Q156" s="247"/>
      <c r="R156" s="245">
        <f>K156+N156</f>
        <v>800</v>
      </c>
      <c r="S156" s="246">
        <f>O156+L156</f>
        <v>94.98</v>
      </c>
      <c r="T156" s="246">
        <f>S156*R156</f>
        <v>75984</v>
      </c>
      <c r="U156" s="245"/>
      <c r="V156" s="246"/>
      <c r="W156" s="246"/>
      <c r="X156" s="245">
        <f t="shared" si="28"/>
        <v>800</v>
      </c>
      <c r="Y156" s="246">
        <f t="shared" si="29"/>
        <v>94.98</v>
      </c>
      <c r="Z156" s="246">
        <f t="shared" si="30"/>
        <v>75984</v>
      </c>
      <c r="AA156" s="300" t="s">
        <v>685</v>
      </c>
      <c r="AB156" s="248"/>
      <c r="AC156" s="245"/>
      <c r="AD156" s="245"/>
      <c r="AE156" s="249">
        <f t="shared" si="25"/>
        <v>0</v>
      </c>
      <c r="AF156" s="246">
        <f t="shared" si="26"/>
        <v>0</v>
      </c>
      <c r="AG156" s="246">
        <f t="shared" si="27"/>
        <v>0</v>
      </c>
    </row>
    <row r="157" spans="4:33" s="250" customFormat="1" ht="18.75" customHeight="1" x14ac:dyDescent="0.25">
      <c r="D157" s="298"/>
      <c r="E157" s="245">
        <v>121</v>
      </c>
      <c r="F157" s="247" t="s">
        <v>659</v>
      </c>
      <c r="G157" s="240" t="s">
        <v>448</v>
      </c>
      <c r="H157" s="240" t="s">
        <v>50</v>
      </c>
      <c r="I157" s="240">
        <v>62551</v>
      </c>
      <c r="J157" s="296">
        <v>47696</v>
      </c>
      <c r="K157" s="245"/>
      <c r="L157" s="246"/>
      <c r="M157" s="247"/>
      <c r="N157" s="245">
        <v>300</v>
      </c>
      <c r="O157" s="246">
        <v>105.95</v>
      </c>
      <c r="P157" s="247">
        <f t="shared" ref="P157:P163" si="31">O157*N157</f>
        <v>31785</v>
      </c>
      <c r="Q157" s="247"/>
      <c r="R157" s="245">
        <f t="shared" si="23"/>
        <v>300</v>
      </c>
      <c r="S157" s="246">
        <f t="shared" si="24"/>
        <v>105.95</v>
      </c>
      <c r="T157" s="246">
        <f t="shared" si="22"/>
        <v>31785</v>
      </c>
      <c r="U157" s="245"/>
      <c r="V157" s="246"/>
      <c r="W157" s="246"/>
      <c r="X157" s="245">
        <f t="shared" si="28"/>
        <v>300</v>
      </c>
      <c r="Y157" s="246">
        <f t="shared" si="29"/>
        <v>105.95</v>
      </c>
      <c r="Z157" s="246">
        <f t="shared" si="30"/>
        <v>31785</v>
      </c>
      <c r="AA157" s="300" t="s">
        <v>685</v>
      </c>
      <c r="AB157" s="248"/>
      <c r="AC157" s="245"/>
      <c r="AD157" s="245"/>
      <c r="AE157" s="249">
        <f t="shared" si="25"/>
        <v>0</v>
      </c>
      <c r="AF157" s="246">
        <f t="shared" si="26"/>
        <v>0</v>
      </c>
      <c r="AG157" s="246">
        <f t="shared" si="27"/>
        <v>0</v>
      </c>
    </row>
    <row r="158" spans="4:33" s="250" customFormat="1" ht="18.75" customHeight="1" x14ac:dyDescent="0.25">
      <c r="D158" s="298"/>
      <c r="E158" s="245">
        <v>122</v>
      </c>
      <c r="F158" s="247" t="s">
        <v>660</v>
      </c>
      <c r="G158" s="240" t="s">
        <v>448</v>
      </c>
      <c r="H158" s="240" t="s">
        <v>50</v>
      </c>
      <c r="I158" s="240" t="s">
        <v>664</v>
      </c>
      <c r="J158" s="296">
        <v>46966</v>
      </c>
      <c r="K158" s="245"/>
      <c r="L158" s="246"/>
      <c r="M158" s="247"/>
      <c r="N158" s="245">
        <v>449</v>
      </c>
      <c r="O158" s="246">
        <v>105.3</v>
      </c>
      <c r="P158" s="247">
        <f t="shared" si="31"/>
        <v>47279.7</v>
      </c>
      <c r="Q158" s="247"/>
      <c r="R158" s="245">
        <f t="shared" si="23"/>
        <v>449</v>
      </c>
      <c r="S158" s="246">
        <f t="shared" si="24"/>
        <v>105.3</v>
      </c>
      <c r="T158" s="246">
        <f t="shared" si="22"/>
        <v>47279.7</v>
      </c>
      <c r="U158" s="245"/>
      <c r="V158" s="246"/>
      <c r="W158" s="246"/>
      <c r="X158" s="245">
        <f t="shared" si="28"/>
        <v>449</v>
      </c>
      <c r="Y158" s="246">
        <f t="shared" si="29"/>
        <v>105.3</v>
      </c>
      <c r="Z158" s="246">
        <f t="shared" si="30"/>
        <v>47279.7</v>
      </c>
      <c r="AA158" s="300" t="s">
        <v>685</v>
      </c>
      <c r="AB158" s="248"/>
      <c r="AC158" s="245"/>
      <c r="AD158" s="245"/>
      <c r="AE158" s="249">
        <f t="shared" si="25"/>
        <v>0</v>
      </c>
      <c r="AF158" s="246">
        <f t="shared" si="26"/>
        <v>0</v>
      </c>
      <c r="AG158" s="246">
        <f t="shared" si="27"/>
        <v>0</v>
      </c>
    </row>
    <row r="159" spans="4:33" s="250" customFormat="1" ht="18.75" customHeight="1" x14ac:dyDescent="0.25">
      <c r="D159" s="298"/>
      <c r="E159" s="245">
        <v>123</v>
      </c>
      <c r="F159" s="247" t="s">
        <v>661</v>
      </c>
      <c r="G159" s="240" t="s">
        <v>448</v>
      </c>
      <c r="H159" s="240" t="s">
        <v>50</v>
      </c>
      <c r="I159" s="240" t="s">
        <v>663</v>
      </c>
      <c r="J159" s="296">
        <v>47239</v>
      </c>
      <c r="K159" s="245"/>
      <c r="L159" s="246"/>
      <c r="M159" s="247"/>
      <c r="N159" s="245">
        <v>150</v>
      </c>
      <c r="O159" s="246">
        <v>106.98</v>
      </c>
      <c r="P159" s="247">
        <f t="shared" si="31"/>
        <v>16047</v>
      </c>
      <c r="Q159" s="247"/>
      <c r="R159" s="245">
        <f t="shared" si="23"/>
        <v>150</v>
      </c>
      <c r="S159" s="246">
        <f t="shared" si="24"/>
        <v>106.98</v>
      </c>
      <c r="T159" s="246">
        <f t="shared" si="22"/>
        <v>16047</v>
      </c>
      <c r="U159" s="245"/>
      <c r="V159" s="246"/>
      <c r="W159" s="246"/>
      <c r="X159" s="245">
        <f t="shared" si="28"/>
        <v>150</v>
      </c>
      <c r="Y159" s="246">
        <f t="shared" si="29"/>
        <v>106.98</v>
      </c>
      <c r="Z159" s="246">
        <f t="shared" si="30"/>
        <v>16047</v>
      </c>
      <c r="AA159" s="300" t="s">
        <v>685</v>
      </c>
      <c r="AB159" s="248"/>
      <c r="AC159" s="245"/>
      <c r="AD159" s="245"/>
      <c r="AE159" s="249">
        <f t="shared" si="25"/>
        <v>0</v>
      </c>
      <c r="AF159" s="246">
        <f t="shared" si="26"/>
        <v>0</v>
      </c>
      <c r="AG159" s="246">
        <f t="shared" si="27"/>
        <v>0</v>
      </c>
    </row>
    <row r="160" spans="4:33" s="250" customFormat="1" ht="25.5" customHeight="1" x14ac:dyDescent="0.25">
      <c r="D160" s="298"/>
      <c r="E160" s="245">
        <v>124</v>
      </c>
      <c r="F160" s="247" t="s">
        <v>671</v>
      </c>
      <c r="G160" s="240" t="s">
        <v>448</v>
      </c>
      <c r="H160" s="240" t="s">
        <v>50</v>
      </c>
      <c r="I160" s="240">
        <v>101667</v>
      </c>
      <c r="J160" s="296">
        <v>47696</v>
      </c>
      <c r="K160" s="245"/>
      <c r="L160" s="246"/>
      <c r="M160" s="247"/>
      <c r="N160" s="245">
        <v>72</v>
      </c>
      <c r="O160" s="246">
        <v>79.45</v>
      </c>
      <c r="P160" s="247">
        <f t="shared" si="31"/>
        <v>5720.4000000000005</v>
      </c>
      <c r="Q160" s="247"/>
      <c r="R160" s="245">
        <f t="shared" si="23"/>
        <v>72</v>
      </c>
      <c r="S160" s="246">
        <f t="shared" si="24"/>
        <v>79.45</v>
      </c>
      <c r="T160" s="246">
        <f t="shared" si="22"/>
        <v>5720.4000000000005</v>
      </c>
      <c r="U160" s="245"/>
      <c r="V160" s="246"/>
      <c r="W160" s="246"/>
      <c r="X160" s="245">
        <f t="shared" si="28"/>
        <v>72</v>
      </c>
      <c r="Y160" s="246">
        <f t="shared" si="29"/>
        <v>79.45</v>
      </c>
      <c r="Z160" s="246">
        <f t="shared" si="30"/>
        <v>5720.4000000000005</v>
      </c>
      <c r="AA160" s="300" t="s">
        <v>685</v>
      </c>
      <c r="AB160" s="248"/>
      <c r="AC160" s="245"/>
      <c r="AD160" s="245"/>
      <c r="AE160" s="249">
        <f t="shared" si="25"/>
        <v>0</v>
      </c>
      <c r="AF160" s="246">
        <f t="shared" si="26"/>
        <v>0</v>
      </c>
      <c r="AG160" s="246">
        <f t="shared" si="27"/>
        <v>0</v>
      </c>
    </row>
    <row r="161" spans="4:34" s="250" customFormat="1" ht="25.5" customHeight="1" x14ac:dyDescent="0.25">
      <c r="D161" s="298"/>
      <c r="E161" s="245">
        <v>125</v>
      </c>
      <c r="F161" s="247" t="s">
        <v>672</v>
      </c>
      <c r="G161" s="240" t="s">
        <v>448</v>
      </c>
      <c r="H161" s="240" t="s">
        <v>50</v>
      </c>
      <c r="I161" s="240">
        <v>102664</v>
      </c>
      <c r="J161" s="296">
        <v>47604</v>
      </c>
      <c r="K161" s="245"/>
      <c r="L161" s="246"/>
      <c r="M161" s="247"/>
      <c r="N161" s="245">
        <v>72</v>
      </c>
      <c r="O161" s="246">
        <v>106.3</v>
      </c>
      <c r="P161" s="247">
        <f t="shared" si="31"/>
        <v>7653.5999999999995</v>
      </c>
      <c r="Q161" s="247"/>
      <c r="R161" s="245">
        <f t="shared" si="23"/>
        <v>72</v>
      </c>
      <c r="S161" s="246">
        <f t="shared" si="24"/>
        <v>106.3</v>
      </c>
      <c r="T161" s="246">
        <f t="shared" si="22"/>
        <v>7653.5999999999995</v>
      </c>
      <c r="U161" s="245"/>
      <c r="V161" s="246"/>
      <c r="W161" s="246"/>
      <c r="X161" s="245">
        <f t="shared" si="28"/>
        <v>72</v>
      </c>
      <c r="Y161" s="246">
        <f t="shared" si="29"/>
        <v>106.3</v>
      </c>
      <c r="Z161" s="246">
        <f t="shared" si="30"/>
        <v>7653.5999999999995</v>
      </c>
      <c r="AA161" s="300" t="s">
        <v>685</v>
      </c>
      <c r="AB161" s="248"/>
      <c r="AC161" s="245"/>
      <c r="AD161" s="245"/>
      <c r="AE161" s="249">
        <f t="shared" si="25"/>
        <v>0</v>
      </c>
      <c r="AF161" s="246">
        <f t="shared" si="26"/>
        <v>0</v>
      </c>
      <c r="AG161" s="246">
        <f t="shared" si="27"/>
        <v>0</v>
      </c>
    </row>
    <row r="162" spans="4:34" s="250" customFormat="1" ht="25.5" customHeight="1" x14ac:dyDescent="0.25">
      <c r="D162" s="298"/>
      <c r="E162" s="245">
        <v>126</v>
      </c>
      <c r="F162" s="247" t="s">
        <v>673</v>
      </c>
      <c r="G162" s="240" t="s">
        <v>448</v>
      </c>
      <c r="H162" s="240" t="s">
        <v>50</v>
      </c>
      <c r="I162" s="240">
        <v>11243</v>
      </c>
      <c r="J162" s="296">
        <v>47574</v>
      </c>
      <c r="K162" s="245"/>
      <c r="L162" s="246"/>
      <c r="M162" s="247"/>
      <c r="N162" s="245">
        <v>50</v>
      </c>
      <c r="O162" s="246">
        <v>139.97999999999999</v>
      </c>
      <c r="P162" s="247">
        <f t="shared" si="31"/>
        <v>6998.9999999999991</v>
      </c>
      <c r="Q162" s="247"/>
      <c r="R162" s="245">
        <f t="shared" si="23"/>
        <v>50</v>
      </c>
      <c r="S162" s="246">
        <f t="shared" si="24"/>
        <v>139.97999999999999</v>
      </c>
      <c r="T162" s="246">
        <f t="shared" si="22"/>
        <v>6998.9999999999991</v>
      </c>
      <c r="U162" s="245"/>
      <c r="V162" s="246"/>
      <c r="W162" s="246"/>
      <c r="X162" s="245">
        <f t="shared" si="28"/>
        <v>50</v>
      </c>
      <c r="Y162" s="246">
        <f t="shared" si="29"/>
        <v>139.97999999999999</v>
      </c>
      <c r="Z162" s="246">
        <f t="shared" si="30"/>
        <v>6998.9999999999991</v>
      </c>
      <c r="AA162" s="300" t="s">
        <v>685</v>
      </c>
      <c r="AB162" s="248"/>
      <c r="AC162" s="245"/>
      <c r="AD162" s="245"/>
      <c r="AE162" s="249">
        <f t="shared" si="25"/>
        <v>0</v>
      </c>
      <c r="AF162" s="246">
        <f t="shared" si="26"/>
        <v>0</v>
      </c>
      <c r="AG162" s="246">
        <f t="shared" si="27"/>
        <v>0</v>
      </c>
    </row>
    <row r="163" spans="4:34" s="250" customFormat="1" ht="25.5" customHeight="1" x14ac:dyDescent="0.25">
      <c r="D163" s="298"/>
      <c r="E163" s="245">
        <v>127</v>
      </c>
      <c r="F163" s="247" t="s">
        <v>674</v>
      </c>
      <c r="G163" s="240" t="s">
        <v>448</v>
      </c>
      <c r="H163" s="240" t="s">
        <v>50</v>
      </c>
      <c r="I163" s="240">
        <v>12246</v>
      </c>
      <c r="J163" s="296">
        <v>47696</v>
      </c>
      <c r="K163" s="245"/>
      <c r="L163" s="246"/>
      <c r="M163" s="247"/>
      <c r="N163" s="245">
        <v>24</v>
      </c>
      <c r="O163" s="246">
        <v>102.99</v>
      </c>
      <c r="P163" s="247">
        <f t="shared" si="31"/>
        <v>2471.7599999999998</v>
      </c>
      <c r="Q163" s="247"/>
      <c r="R163" s="245">
        <f t="shared" si="23"/>
        <v>24</v>
      </c>
      <c r="S163" s="246">
        <f t="shared" si="24"/>
        <v>102.99</v>
      </c>
      <c r="T163" s="246">
        <f t="shared" si="22"/>
        <v>2471.7599999999998</v>
      </c>
      <c r="U163" s="245"/>
      <c r="V163" s="246"/>
      <c r="W163" s="246"/>
      <c r="X163" s="245">
        <f t="shared" si="28"/>
        <v>24</v>
      </c>
      <c r="Y163" s="246">
        <f t="shared" si="29"/>
        <v>102.99</v>
      </c>
      <c r="Z163" s="246">
        <f t="shared" si="30"/>
        <v>2471.7599999999998</v>
      </c>
      <c r="AA163" s="300" t="s">
        <v>685</v>
      </c>
      <c r="AB163" s="248"/>
      <c r="AC163" s="245"/>
      <c r="AD163" s="245"/>
      <c r="AE163" s="249">
        <f t="shared" si="25"/>
        <v>0</v>
      </c>
      <c r="AF163" s="246">
        <f t="shared" si="26"/>
        <v>0</v>
      </c>
      <c r="AG163" s="246">
        <f t="shared" si="27"/>
        <v>0</v>
      </c>
    </row>
    <row r="164" spans="4:34" s="250" customFormat="1" ht="25.5" customHeight="1" x14ac:dyDescent="0.25">
      <c r="D164" s="298"/>
      <c r="E164" s="245">
        <v>128</v>
      </c>
      <c r="F164" s="247" t="s">
        <v>662</v>
      </c>
      <c r="G164" s="240" t="s">
        <v>448</v>
      </c>
      <c r="H164" s="240" t="s">
        <v>50</v>
      </c>
      <c r="I164" s="240">
        <v>260369</v>
      </c>
      <c r="J164" s="296">
        <v>47178</v>
      </c>
      <c r="K164" s="245"/>
      <c r="L164" s="246"/>
      <c r="M164" s="247"/>
      <c r="N164" s="245">
        <v>173</v>
      </c>
      <c r="O164" s="246">
        <v>121.99</v>
      </c>
      <c r="P164" s="247">
        <f>O164*N164</f>
        <v>21104.27</v>
      </c>
      <c r="Q164" s="247"/>
      <c r="R164" s="245">
        <f>K164+N164</f>
        <v>173</v>
      </c>
      <c r="S164" s="246">
        <f>O164+L164</f>
        <v>121.99</v>
      </c>
      <c r="T164" s="246">
        <f>S164*R164</f>
        <v>21104.27</v>
      </c>
      <c r="U164" s="245"/>
      <c r="V164" s="246"/>
      <c r="W164" s="246"/>
      <c r="X164" s="245">
        <f t="shared" si="28"/>
        <v>173</v>
      </c>
      <c r="Y164" s="246">
        <f t="shared" si="29"/>
        <v>121.99</v>
      </c>
      <c r="Z164" s="246">
        <f t="shared" si="30"/>
        <v>21104.27</v>
      </c>
      <c r="AA164" s="300" t="s">
        <v>685</v>
      </c>
      <c r="AB164" s="248"/>
      <c r="AC164" s="245"/>
      <c r="AD164" s="245"/>
      <c r="AE164" s="249">
        <f t="shared" si="25"/>
        <v>0</v>
      </c>
      <c r="AF164" s="246">
        <f t="shared" si="26"/>
        <v>0</v>
      </c>
      <c r="AG164" s="246">
        <f t="shared" si="27"/>
        <v>0</v>
      </c>
    </row>
    <row r="165" spans="4:34" s="302" customFormat="1" ht="16.5" customHeight="1" x14ac:dyDescent="0.25">
      <c r="D165" s="303"/>
      <c r="E165" s="304"/>
      <c r="F165" s="299" t="s">
        <v>684</v>
      </c>
      <c r="G165" s="305"/>
      <c r="H165" s="305"/>
      <c r="I165" s="305"/>
      <c r="J165" s="306"/>
      <c r="K165" s="304"/>
      <c r="L165" s="307"/>
      <c r="M165" s="299"/>
      <c r="N165" s="304"/>
      <c r="O165" s="307"/>
      <c r="P165" s="299"/>
      <c r="Q165" s="299"/>
      <c r="R165" s="304"/>
      <c r="S165" s="307"/>
      <c r="T165" s="307"/>
      <c r="U165" s="304"/>
      <c r="V165" s="307"/>
      <c r="W165" s="307"/>
      <c r="X165" s="304"/>
      <c r="Y165" s="307"/>
      <c r="Z165" s="307"/>
      <c r="AA165" s="308"/>
      <c r="AB165" s="309"/>
      <c r="AC165" s="304"/>
      <c r="AD165" s="304"/>
      <c r="AE165" s="249">
        <f t="shared" si="25"/>
        <v>0</v>
      </c>
      <c r="AF165" s="246">
        <f t="shared" si="26"/>
        <v>0</v>
      </c>
      <c r="AG165" s="246">
        <f t="shared" si="27"/>
        <v>0</v>
      </c>
    </row>
    <row r="166" spans="4:34" s="250" customFormat="1" ht="25.5" customHeight="1" x14ac:dyDescent="0.25">
      <c r="D166" s="298"/>
      <c r="E166" s="245">
        <v>129</v>
      </c>
      <c r="F166" s="247" t="s">
        <v>682</v>
      </c>
      <c r="G166" s="240"/>
      <c r="H166" s="240"/>
      <c r="I166" s="240"/>
      <c r="J166" s="296"/>
      <c r="K166" s="245"/>
      <c r="L166" s="246"/>
      <c r="M166" s="247"/>
      <c r="N166" s="245">
        <v>1000</v>
      </c>
      <c r="O166" s="246">
        <v>115</v>
      </c>
      <c r="P166" s="247">
        <f>O166*N166</f>
        <v>115000</v>
      </c>
      <c r="Q166" s="247"/>
      <c r="R166" s="245">
        <f>N166</f>
        <v>1000</v>
      </c>
      <c r="S166" s="246">
        <f>O166</f>
        <v>115</v>
      </c>
      <c r="T166" s="246">
        <f>S166*R166</f>
        <v>115000</v>
      </c>
      <c r="U166" s="245"/>
      <c r="V166" s="246"/>
      <c r="W166" s="246"/>
      <c r="X166" s="245">
        <f>R166</f>
        <v>1000</v>
      </c>
      <c r="Y166" s="246">
        <f>S166</f>
        <v>115</v>
      </c>
      <c r="Z166" s="246">
        <f>Y166*X166</f>
        <v>115000</v>
      </c>
      <c r="AA166" s="300" t="s">
        <v>685</v>
      </c>
      <c r="AB166" s="248"/>
      <c r="AC166" s="245"/>
      <c r="AD166" s="245"/>
      <c r="AE166" s="249">
        <f t="shared" si="25"/>
        <v>0</v>
      </c>
      <c r="AF166" s="246">
        <f t="shared" si="26"/>
        <v>0</v>
      </c>
      <c r="AG166" s="246">
        <f t="shared" si="27"/>
        <v>0</v>
      </c>
    </row>
    <row r="167" spans="4:34" s="250" customFormat="1" ht="25.5" customHeight="1" x14ac:dyDescent="0.25">
      <c r="D167" s="298"/>
      <c r="E167" s="245">
        <v>130</v>
      </c>
      <c r="F167" s="247" t="s">
        <v>683</v>
      </c>
      <c r="G167" s="240"/>
      <c r="H167" s="240"/>
      <c r="I167" s="240"/>
      <c r="J167" s="296"/>
      <c r="K167" s="245"/>
      <c r="L167" s="246"/>
      <c r="M167" s="247"/>
      <c r="N167" s="245">
        <v>50</v>
      </c>
      <c r="O167" s="246">
        <v>120</v>
      </c>
      <c r="P167" s="247">
        <f>O167*N167</f>
        <v>6000</v>
      </c>
      <c r="Q167" s="247"/>
      <c r="R167" s="245">
        <f>N167</f>
        <v>50</v>
      </c>
      <c r="S167" s="246">
        <f>O167</f>
        <v>120</v>
      </c>
      <c r="T167" s="246">
        <f>S167*R167</f>
        <v>6000</v>
      </c>
      <c r="U167" s="245"/>
      <c r="V167" s="246"/>
      <c r="W167" s="246"/>
      <c r="X167" s="245">
        <f>R167</f>
        <v>50</v>
      </c>
      <c r="Y167" s="246">
        <f>S167</f>
        <v>120</v>
      </c>
      <c r="Z167" s="246">
        <f>Y167*X167</f>
        <v>6000</v>
      </c>
      <c r="AA167" s="300" t="s">
        <v>685</v>
      </c>
      <c r="AB167" s="248"/>
      <c r="AC167" s="245"/>
      <c r="AD167" s="245"/>
      <c r="AE167" s="249">
        <f t="shared" si="25"/>
        <v>0</v>
      </c>
      <c r="AF167" s="246">
        <f t="shared" si="26"/>
        <v>0</v>
      </c>
      <c r="AG167" s="246">
        <f t="shared" si="27"/>
        <v>0</v>
      </c>
    </row>
    <row r="168" spans="4:34" s="302" customFormat="1" ht="15" customHeight="1" x14ac:dyDescent="0.25">
      <c r="D168" s="303"/>
      <c r="E168" s="304"/>
      <c r="F168" s="299" t="s">
        <v>665</v>
      </c>
      <c r="G168" s="305"/>
      <c r="H168" s="305"/>
      <c r="I168" s="305"/>
      <c r="J168" s="306"/>
      <c r="K168" s="304"/>
      <c r="L168" s="307"/>
      <c r="M168" s="299"/>
      <c r="N168" s="304"/>
      <c r="O168" s="307"/>
      <c r="P168" s="299"/>
      <c r="Q168" s="299"/>
      <c r="R168" s="304"/>
      <c r="S168" s="307"/>
      <c r="T168" s="307"/>
      <c r="U168" s="304"/>
      <c r="V168" s="307"/>
      <c r="W168" s="307"/>
      <c r="X168" s="304"/>
      <c r="Y168" s="307"/>
      <c r="Z168" s="307"/>
      <c r="AA168" s="308"/>
      <c r="AB168" s="309"/>
      <c r="AC168" s="304"/>
      <c r="AD168" s="304"/>
      <c r="AE168" s="249">
        <f t="shared" si="25"/>
        <v>0</v>
      </c>
      <c r="AF168" s="246">
        <f t="shared" si="26"/>
        <v>0</v>
      </c>
      <c r="AG168" s="246">
        <f t="shared" si="27"/>
        <v>0</v>
      </c>
    </row>
    <row r="169" spans="4:34" s="250" customFormat="1" ht="25.5" customHeight="1" x14ac:dyDescent="0.25">
      <c r="D169" s="298"/>
      <c r="E169" s="245">
        <v>131</v>
      </c>
      <c r="F169" s="247" t="s">
        <v>666</v>
      </c>
      <c r="G169" s="240" t="s">
        <v>668</v>
      </c>
      <c r="H169" s="240" t="s">
        <v>670</v>
      </c>
      <c r="I169" s="240">
        <v>250918</v>
      </c>
      <c r="J169" s="296">
        <v>46997</v>
      </c>
      <c r="K169" s="245"/>
      <c r="L169" s="246"/>
      <c r="M169" s="247"/>
      <c r="N169" s="245">
        <v>200</v>
      </c>
      <c r="O169" s="246">
        <v>65</v>
      </c>
      <c r="P169" s="247">
        <f>O169*N169</f>
        <v>13000</v>
      </c>
      <c r="Q169" s="247"/>
      <c r="R169" s="245">
        <f>N169</f>
        <v>200</v>
      </c>
      <c r="S169" s="246">
        <f>O169</f>
        <v>65</v>
      </c>
      <c r="T169" s="246">
        <f>S169*R169</f>
        <v>13000</v>
      </c>
      <c r="U169" s="245">
        <v>162</v>
      </c>
      <c r="V169" s="246">
        <f>S169</f>
        <v>65</v>
      </c>
      <c r="W169" s="246">
        <f>V169*U169</f>
        <v>10530</v>
      </c>
      <c r="X169" s="245"/>
      <c r="Y169" s="246"/>
      <c r="Z169" s="246"/>
      <c r="AA169" s="310"/>
      <c r="AB169" s="248"/>
      <c r="AC169" s="245"/>
      <c r="AD169" s="245"/>
      <c r="AE169" s="249">
        <f t="shared" si="25"/>
        <v>38</v>
      </c>
      <c r="AF169" s="246">
        <f t="shared" si="26"/>
        <v>65</v>
      </c>
      <c r="AG169" s="246">
        <f t="shared" si="27"/>
        <v>2470</v>
      </c>
    </row>
    <row r="170" spans="4:34" s="250" customFormat="1" ht="25.5" customHeight="1" x14ac:dyDescent="0.25">
      <c r="D170" s="298"/>
      <c r="E170" s="245">
        <v>132</v>
      </c>
      <c r="F170" s="247" t="s">
        <v>667</v>
      </c>
      <c r="G170" s="240" t="s">
        <v>57</v>
      </c>
      <c r="H170" s="240" t="s">
        <v>669</v>
      </c>
      <c r="I170" s="240">
        <v>2412621</v>
      </c>
      <c r="J170" s="296">
        <v>46722</v>
      </c>
      <c r="K170" s="245"/>
      <c r="L170" s="246"/>
      <c r="M170" s="247"/>
      <c r="N170" s="245">
        <v>150</v>
      </c>
      <c r="O170" s="246">
        <v>68</v>
      </c>
      <c r="P170" s="247">
        <f>O170*N170</f>
        <v>10200</v>
      </c>
      <c r="Q170" s="247"/>
      <c r="R170" s="245">
        <f>N170</f>
        <v>150</v>
      </c>
      <c r="S170" s="246">
        <f>O170</f>
        <v>68</v>
      </c>
      <c r="T170" s="246">
        <f>S170*R170</f>
        <v>10200</v>
      </c>
      <c r="U170" s="245">
        <v>30</v>
      </c>
      <c r="V170" s="246">
        <f>S170</f>
        <v>68</v>
      </c>
      <c r="W170" s="246">
        <f>V170*U170</f>
        <v>2040</v>
      </c>
      <c r="X170" s="245"/>
      <c r="Y170" s="246"/>
      <c r="Z170" s="246"/>
      <c r="AA170" s="310"/>
      <c r="AB170" s="248"/>
      <c r="AC170" s="245"/>
      <c r="AD170" s="245"/>
      <c r="AE170" s="249">
        <f t="shared" si="25"/>
        <v>120</v>
      </c>
      <c r="AF170" s="246">
        <f t="shared" si="26"/>
        <v>68</v>
      </c>
      <c r="AG170" s="246">
        <f t="shared" si="27"/>
        <v>8160</v>
      </c>
    </row>
    <row r="171" spans="4:34" s="250" customFormat="1" ht="15" customHeight="1" x14ac:dyDescent="0.25">
      <c r="D171" s="298"/>
      <c r="E171" s="245"/>
      <c r="F171" s="286"/>
      <c r="G171" s="245"/>
      <c r="H171" s="240"/>
      <c r="I171" s="240"/>
      <c r="J171" s="296"/>
      <c r="K171" s="245"/>
      <c r="L171" s="246"/>
      <c r="M171" s="311">
        <f>SUM(M4:M170)</f>
        <v>2566459.2400000002</v>
      </c>
      <c r="N171" s="311"/>
      <c r="O171" s="311"/>
      <c r="P171" s="311">
        <f>SUM(P4:P170)</f>
        <v>628618.53</v>
      </c>
      <c r="Q171" s="311"/>
      <c r="R171" s="311"/>
      <c r="S171" s="311"/>
      <c r="T171" s="311">
        <f>SUM(T4:T170)</f>
        <v>3195077.77</v>
      </c>
      <c r="U171" s="311"/>
      <c r="V171" s="311"/>
      <c r="W171" s="311">
        <f>SUM(W4:W170)</f>
        <v>396556.56999999995</v>
      </c>
      <c r="X171" s="311"/>
      <c r="Y171" s="311"/>
      <c r="Z171" s="311">
        <f>SUM(Z4:Z170)</f>
        <v>605418.53</v>
      </c>
      <c r="AA171" s="311"/>
      <c r="AB171" s="311"/>
      <c r="AC171" s="311"/>
      <c r="AD171" s="311"/>
      <c r="AE171" s="311"/>
      <c r="AF171" s="311"/>
      <c r="AG171" s="311">
        <f>SUM(AG4:AG170)</f>
        <v>2193102.6700000004</v>
      </c>
    </row>
    <row r="172" spans="4:34" s="250" customFormat="1" ht="15" customHeight="1" x14ac:dyDescent="0.25">
      <c r="D172" s="298"/>
      <c r="E172" s="298"/>
      <c r="F172" s="312"/>
      <c r="G172" s="298"/>
      <c r="H172" s="313"/>
      <c r="I172" s="313"/>
      <c r="J172" s="314"/>
      <c r="K172" s="298"/>
      <c r="L172" s="315"/>
      <c r="M172" s="316"/>
      <c r="N172" s="313"/>
      <c r="O172" s="315"/>
      <c r="P172" s="315"/>
      <c r="Q172" s="315"/>
      <c r="R172" s="298"/>
      <c r="S172" s="315"/>
      <c r="T172" s="315"/>
      <c r="U172" s="298"/>
      <c r="V172" s="315"/>
      <c r="W172" s="315"/>
      <c r="X172" s="298"/>
      <c r="Y172" s="298"/>
      <c r="Z172" s="298"/>
      <c r="AA172" s="298"/>
      <c r="AB172" s="317"/>
      <c r="AC172" s="298"/>
      <c r="AD172" s="298"/>
      <c r="AE172" s="318"/>
      <c r="AF172" s="315"/>
      <c r="AG172" s="315"/>
    </row>
    <row r="173" spans="4:34" s="250" customFormat="1" ht="15" customHeight="1" x14ac:dyDescent="0.25">
      <c r="D173" s="298"/>
      <c r="E173" s="298"/>
      <c r="F173" s="312"/>
      <c r="G173" s="298"/>
      <c r="H173" s="313"/>
      <c r="I173" s="313"/>
      <c r="J173" s="314"/>
      <c r="K173" s="298"/>
      <c r="L173" s="315"/>
      <c r="M173" s="316"/>
      <c r="N173" s="313"/>
      <c r="O173" s="315"/>
      <c r="P173" s="315"/>
      <c r="Q173" s="315"/>
      <c r="R173" s="298"/>
      <c r="S173" s="315"/>
      <c r="T173" s="315"/>
      <c r="U173" s="298"/>
      <c r="V173" s="315"/>
      <c r="W173" s="315"/>
      <c r="X173" s="298"/>
      <c r="Y173" s="298"/>
      <c r="Z173" s="298"/>
      <c r="AA173" s="298"/>
      <c r="AB173" s="317"/>
      <c r="AC173" s="298"/>
      <c r="AD173" s="298"/>
      <c r="AE173" s="318"/>
      <c r="AF173" s="315"/>
      <c r="AG173" s="315"/>
    </row>
    <row r="174" spans="4:34" s="250" customFormat="1" ht="15" customHeight="1" x14ac:dyDescent="0.25">
      <c r="D174" s="298"/>
      <c r="E174" s="298"/>
      <c r="F174" s="312"/>
      <c r="G174" s="298"/>
      <c r="H174" s="313"/>
      <c r="I174" s="313"/>
      <c r="J174" s="314"/>
      <c r="K174" s="298"/>
      <c r="L174" s="315"/>
      <c r="M174" s="316"/>
      <c r="N174" s="313"/>
      <c r="O174" s="315"/>
      <c r="P174" s="315"/>
      <c r="Q174" s="315"/>
      <c r="R174" s="298"/>
      <c r="S174" s="315"/>
      <c r="T174" s="315"/>
      <c r="U174" s="298"/>
      <c r="V174" s="315"/>
      <c r="W174" s="315"/>
      <c r="X174" s="298"/>
      <c r="Y174" s="298"/>
      <c r="Z174" s="298"/>
      <c r="AA174" s="298"/>
      <c r="AB174" s="317"/>
      <c r="AC174" s="298"/>
      <c r="AD174" s="298"/>
      <c r="AE174" s="318"/>
      <c r="AF174" s="315"/>
      <c r="AG174" s="315"/>
    </row>
    <row r="175" spans="4:34" s="250" customFormat="1" ht="15" customHeight="1" x14ac:dyDescent="0.2">
      <c r="D175" s="298"/>
      <c r="E175" s="298"/>
      <c r="F175" s="312"/>
      <c r="G175" s="298"/>
      <c r="H175" s="313"/>
      <c r="I175" s="313"/>
      <c r="J175" s="314"/>
      <c r="K175" s="298"/>
      <c r="L175" s="315"/>
      <c r="M175" s="316"/>
      <c r="N175" s="313"/>
      <c r="O175" s="315"/>
      <c r="P175" s="315"/>
      <c r="Q175" s="315"/>
      <c r="R175" s="298"/>
      <c r="S175" s="220" t="s">
        <v>566</v>
      </c>
      <c r="T175" s="220"/>
      <c r="U175" s="220"/>
      <c r="V175" s="220"/>
      <c r="W175" s="221"/>
      <c r="X175" s="222"/>
      <c r="Y175" s="222"/>
      <c r="Z175" s="222"/>
      <c r="AA175" s="220" t="s">
        <v>567</v>
      </c>
      <c r="AB175" s="223"/>
      <c r="AC175" s="224"/>
      <c r="AD175" s="225"/>
      <c r="AE175" s="224"/>
      <c r="AF175" s="226"/>
      <c r="AG175" s="251"/>
      <c r="AH175" s="190"/>
    </row>
    <row r="176" spans="4:34" s="250" customFormat="1" ht="15" customHeight="1" x14ac:dyDescent="0.2">
      <c r="D176" s="298"/>
      <c r="E176" s="298"/>
      <c r="F176" s="312"/>
      <c r="G176" s="298"/>
      <c r="H176" s="313"/>
      <c r="I176" s="313"/>
      <c r="J176" s="314"/>
      <c r="K176" s="298"/>
      <c r="L176" s="315"/>
      <c r="M176" s="316"/>
      <c r="N176" s="313"/>
      <c r="O176" s="315"/>
      <c r="P176" s="315"/>
      <c r="Q176" s="315"/>
      <c r="R176" s="298"/>
      <c r="S176" s="220"/>
      <c r="T176" s="220"/>
      <c r="U176" s="220"/>
      <c r="V176" s="220"/>
      <c r="W176" s="221"/>
      <c r="X176" s="222"/>
      <c r="Y176" s="222"/>
      <c r="Z176" s="222"/>
      <c r="AA176" s="220"/>
      <c r="AB176" s="224"/>
      <c r="AC176" s="224"/>
      <c r="AD176" s="225"/>
      <c r="AE176" s="224"/>
      <c r="AF176" s="224"/>
      <c r="AG176" s="190"/>
      <c r="AH176" s="190"/>
    </row>
    <row r="177" spans="4:34" s="250" customFormat="1" ht="15" customHeight="1" x14ac:dyDescent="0.2">
      <c r="D177" s="298"/>
      <c r="E177" s="298"/>
      <c r="F177" s="312"/>
      <c r="G177" s="298"/>
      <c r="H177" s="313"/>
      <c r="I177" s="313"/>
      <c r="J177" s="314"/>
      <c r="K177" s="298"/>
      <c r="L177" s="315"/>
      <c r="M177" s="316"/>
      <c r="N177" s="313"/>
      <c r="O177" s="315"/>
      <c r="P177" s="315"/>
      <c r="Q177" s="315"/>
      <c r="R177" s="298"/>
      <c r="S177" s="220"/>
      <c r="T177" s="220"/>
      <c r="U177" s="220"/>
      <c r="V177" s="220"/>
      <c r="W177" s="221"/>
      <c r="X177" s="222"/>
      <c r="Y177" s="222"/>
      <c r="Z177" s="222"/>
      <c r="AA177" s="220"/>
      <c r="AB177" s="224"/>
      <c r="AC177" s="224"/>
      <c r="AD177" s="225"/>
      <c r="AE177" s="224"/>
      <c r="AF177" s="224"/>
      <c r="AG177" s="190"/>
      <c r="AH177" s="190"/>
    </row>
    <row r="178" spans="4:34" s="250" customFormat="1" ht="15" customHeight="1" x14ac:dyDescent="0.2">
      <c r="D178" s="298"/>
      <c r="E178" s="298"/>
      <c r="F178" s="312"/>
      <c r="G178" s="298"/>
      <c r="H178" s="313"/>
      <c r="I178" s="313"/>
      <c r="J178" s="314"/>
      <c r="K178" s="298"/>
      <c r="L178" s="315"/>
      <c r="M178" s="316"/>
      <c r="N178" s="313"/>
      <c r="O178" s="315"/>
      <c r="P178" s="315"/>
      <c r="Q178" s="315"/>
      <c r="R178" s="298"/>
      <c r="S178" s="224"/>
      <c r="T178" s="224"/>
      <c r="U178" s="224"/>
      <c r="V178" s="227"/>
      <c r="W178" s="220" t="s">
        <v>569</v>
      </c>
      <c r="X178" s="220"/>
      <c r="Y178" s="220"/>
      <c r="Z178" s="220"/>
      <c r="AA178" s="220"/>
      <c r="AB178" s="220"/>
      <c r="AC178" s="221"/>
      <c r="AD178" s="222"/>
      <c r="AE178" s="222"/>
      <c r="AF178" s="220" t="s">
        <v>570</v>
      </c>
      <c r="AG178" s="190"/>
      <c r="AH178" s="190"/>
    </row>
    <row r="179" spans="4:34" s="250" customFormat="1" ht="15" customHeight="1" x14ac:dyDescent="0.2">
      <c r="D179" s="298"/>
      <c r="E179" s="298"/>
      <c r="F179" s="312"/>
      <c r="G179" s="298"/>
      <c r="H179" s="313"/>
      <c r="I179" s="313"/>
      <c r="J179" s="314"/>
      <c r="K179" s="298"/>
      <c r="L179" s="315"/>
      <c r="M179" s="316"/>
      <c r="N179" s="313"/>
      <c r="O179" s="315"/>
      <c r="P179" s="315"/>
      <c r="Q179" s="315"/>
      <c r="R179" s="298"/>
      <c r="S179" s="224"/>
      <c r="T179" s="224"/>
      <c r="U179" s="224"/>
      <c r="V179" s="227"/>
      <c r="W179" s="220" t="s">
        <v>571</v>
      </c>
      <c r="X179" s="220"/>
      <c r="Y179" s="220"/>
      <c r="Z179" s="220"/>
      <c r="AA179" s="220"/>
      <c r="AB179" s="220"/>
      <c r="AC179" s="221"/>
      <c r="AD179" s="222"/>
      <c r="AE179" s="222"/>
      <c r="AF179" s="220" t="s">
        <v>572</v>
      </c>
      <c r="AG179" s="190"/>
      <c r="AH179" s="190"/>
    </row>
    <row r="180" spans="4:34" s="250" customFormat="1" ht="15" customHeight="1" x14ac:dyDescent="0.25">
      <c r="D180" s="298"/>
      <c r="E180" s="298"/>
      <c r="F180" s="312"/>
      <c r="G180" s="298"/>
      <c r="H180" s="313"/>
      <c r="I180" s="313"/>
      <c r="J180" s="314"/>
      <c r="K180" s="298"/>
      <c r="L180" s="315"/>
      <c r="M180" s="316"/>
      <c r="N180" s="313"/>
      <c r="O180" s="315"/>
      <c r="P180" s="315"/>
      <c r="Q180" s="315"/>
      <c r="R180" s="298"/>
      <c r="S180" s="315"/>
      <c r="T180" s="315"/>
      <c r="U180" s="298"/>
      <c r="V180" s="315"/>
      <c r="W180" s="315"/>
      <c r="X180" s="298"/>
      <c r="Y180" s="298"/>
      <c r="Z180" s="298"/>
      <c r="AA180" s="298"/>
      <c r="AB180" s="317"/>
      <c r="AC180" s="298"/>
      <c r="AD180" s="298"/>
      <c r="AE180" s="318"/>
      <c r="AF180" s="315"/>
      <c r="AG180" s="315"/>
    </row>
    <row r="181" spans="4:34" s="250" customFormat="1" ht="15" customHeight="1" x14ac:dyDescent="0.25">
      <c r="D181" s="298"/>
      <c r="E181" s="298"/>
      <c r="F181" s="312"/>
      <c r="G181" s="298"/>
      <c r="H181" s="313"/>
      <c r="I181" s="313"/>
      <c r="J181" s="314"/>
      <c r="K181" s="298"/>
      <c r="L181" s="315"/>
      <c r="M181" s="316"/>
      <c r="N181" s="313"/>
      <c r="O181" s="315"/>
      <c r="P181" s="315"/>
      <c r="Q181" s="315"/>
      <c r="R181" s="298"/>
      <c r="S181" s="315"/>
      <c r="T181" s="315"/>
      <c r="U181" s="298"/>
      <c r="V181" s="315"/>
      <c r="W181" s="315"/>
      <c r="X181" s="298"/>
      <c r="Y181" s="298"/>
      <c r="Z181" s="298"/>
      <c r="AA181" s="298"/>
      <c r="AB181" s="317"/>
      <c r="AC181" s="298"/>
      <c r="AD181" s="298"/>
      <c r="AE181" s="318"/>
      <c r="AF181" s="315"/>
      <c r="AG181" s="315"/>
    </row>
    <row r="182" spans="4:34" s="250" customFormat="1" ht="15" customHeight="1" x14ac:dyDescent="0.25">
      <c r="D182" s="298"/>
      <c r="E182" s="298"/>
      <c r="F182" s="312"/>
      <c r="G182" s="298"/>
      <c r="H182" s="313"/>
      <c r="I182" s="313"/>
      <c r="J182" s="314"/>
      <c r="K182" s="298"/>
      <c r="L182" s="315"/>
      <c r="M182" s="316"/>
      <c r="N182" s="313"/>
      <c r="O182" s="315"/>
      <c r="P182" s="315"/>
      <c r="Q182" s="315"/>
      <c r="R182" s="298"/>
      <c r="S182" s="315"/>
      <c r="T182" s="315"/>
      <c r="U182" s="298"/>
      <c r="V182" s="315"/>
      <c r="W182" s="315"/>
      <c r="X182" s="298"/>
      <c r="Y182" s="298"/>
      <c r="Z182" s="298"/>
      <c r="AA182" s="298"/>
      <c r="AB182" s="317"/>
      <c r="AC182" s="298"/>
      <c r="AD182" s="298"/>
      <c r="AE182" s="318"/>
      <c r="AF182" s="315"/>
      <c r="AG182" s="315"/>
    </row>
    <row r="183" spans="4:34" s="250" customFormat="1" ht="15" customHeight="1" x14ac:dyDescent="0.25">
      <c r="D183" s="298"/>
      <c r="E183" s="298"/>
      <c r="F183" s="312"/>
      <c r="G183" s="298"/>
      <c r="H183" s="313"/>
      <c r="I183" s="313"/>
      <c r="J183" s="314"/>
      <c r="K183" s="298"/>
      <c r="L183" s="315"/>
      <c r="M183" s="316"/>
      <c r="N183" s="313"/>
      <c r="O183" s="315"/>
      <c r="P183" s="315"/>
      <c r="Q183" s="315"/>
      <c r="R183" s="298"/>
      <c r="S183" s="315"/>
      <c r="T183" s="315"/>
      <c r="U183" s="298"/>
      <c r="V183" s="315"/>
      <c r="W183" s="315"/>
      <c r="X183" s="298"/>
      <c r="Y183" s="298"/>
      <c r="Z183" s="298"/>
      <c r="AA183" s="298"/>
      <c r="AB183" s="317"/>
      <c r="AC183" s="298"/>
      <c r="AD183" s="298"/>
      <c r="AE183" s="318"/>
      <c r="AF183" s="315"/>
      <c r="AG183" s="315"/>
    </row>
    <row r="184" spans="4:34" s="250" customFormat="1" ht="15" customHeight="1" x14ac:dyDescent="0.25">
      <c r="D184" s="298"/>
      <c r="E184" s="298"/>
      <c r="F184" s="312"/>
      <c r="G184" s="298"/>
      <c r="H184" s="313"/>
      <c r="I184" s="313"/>
      <c r="J184" s="314"/>
      <c r="K184" s="298"/>
      <c r="L184" s="315"/>
      <c r="M184" s="316"/>
      <c r="N184" s="313"/>
      <c r="O184" s="315"/>
      <c r="P184" s="315"/>
      <c r="Q184" s="315"/>
      <c r="R184" s="298"/>
      <c r="S184" s="315"/>
      <c r="T184" s="315"/>
      <c r="U184" s="298"/>
      <c r="V184" s="315"/>
      <c r="W184" s="315"/>
      <c r="X184" s="298"/>
      <c r="Y184" s="298"/>
      <c r="Z184" s="298"/>
      <c r="AA184" s="298"/>
      <c r="AB184" s="317"/>
      <c r="AC184" s="298"/>
      <c r="AD184" s="298"/>
      <c r="AE184" s="318"/>
      <c r="AF184" s="315"/>
      <c r="AG184" s="315"/>
    </row>
    <row r="185" spans="4:34" s="250" customFormat="1" ht="15" customHeight="1" x14ac:dyDescent="0.25">
      <c r="D185" s="298"/>
      <c r="E185" s="298"/>
      <c r="F185" s="312"/>
      <c r="G185" s="298"/>
      <c r="H185" s="313"/>
      <c r="I185" s="313"/>
      <c r="J185" s="314"/>
      <c r="K185" s="298"/>
      <c r="L185" s="315"/>
      <c r="M185" s="316"/>
      <c r="N185" s="313"/>
      <c r="O185" s="315"/>
      <c r="P185" s="315"/>
      <c r="Q185" s="315"/>
      <c r="R185" s="298"/>
      <c r="S185" s="315"/>
      <c r="T185" s="315"/>
      <c r="U185" s="298"/>
      <c r="V185" s="315"/>
      <c r="W185" s="315"/>
      <c r="X185" s="298"/>
      <c r="Y185" s="298"/>
      <c r="Z185" s="298"/>
      <c r="AA185" s="298"/>
      <c r="AB185" s="317"/>
      <c r="AC185" s="298"/>
      <c r="AD185" s="298"/>
      <c r="AE185" s="318"/>
      <c r="AF185" s="315"/>
      <c r="AG185" s="315"/>
    </row>
    <row r="186" spans="4:34" s="250" customFormat="1" ht="15" customHeight="1" x14ac:dyDescent="0.25">
      <c r="D186" s="298"/>
      <c r="E186" s="298"/>
      <c r="F186" s="312"/>
      <c r="G186" s="298"/>
      <c r="H186" s="313"/>
      <c r="I186" s="313"/>
      <c r="J186" s="314"/>
      <c r="K186" s="298"/>
      <c r="L186" s="315"/>
      <c r="M186" s="316"/>
      <c r="N186" s="313"/>
      <c r="O186" s="315"/>
      <c r="P186" s="315"/>
      <c r="Q186" s="315"/>
      <c r="R186" s="298"/>
      <c r="S186" s="315"/>
      <c r="T186" s="315"/>
      <c r="U186" s="298"/>
      <c r="V186" s="315"/>
      <c r="W186" s="315"/>
      <c r="X186" s="298"/>
      <c r="Y186" s="298"/>
      <c r="Z186" s="298"/>
      <c r="AA186" s="298"/>
      <c r="AB186" s="317"/>
      <c r="AC186" s="298"/>
      <c r="AD186" s="298"/>
      <c r="AE186" s="318"/>
      <c r="AF186" s="315"/>
      <c r="AG186" s="315"/>
    </row>
    <row r="187" spans="4:34" s="250" customFormat="1" ht="15" customHeight="1" x14ac:dyDescent="0.25">
      <c r="D187" s="298"/>
      <c r="E187" s="298"/>
      <c r="F187" s="312"/>
      <c r="G187" s="298"/>
      <c r="H187" s="313"/>
      <c r="I187" s="313"/>
      <c r="J187" s="314"/>
      <c r="K187" s="298"/>
      <c r="L187" s="315"/>
      <c r="M187" s="316"/>
      <c r="N187" s="313"/>
      <c r="O187" s="315"/>
      <c r="P187" s="315"/>
      <c r="Q187" s="315"/>
      <c r="R187" s="298"/>
      <c r="S187" s="315"/>
      <c r="T187" s="315"/>
      <c r="U187" s="298"/>
      <c r="V187" s="315"/>
      <c r="W187" s="315"/>
      <c r="X187" s="298"/>
      <c r="Y187" s="298"/>
      <c r="Z187" s="298"/>
      <c r="AA187" s="298"/>
      <c r="AB187" s="317"/>
      <c r="AC187" s="298"/>
      <c r="AD187" s="298"/>
      <c r="AE187" s="318"/>
      <c r="AF187" s="315"/>
      <c r="AG187" s="315"/>
    </row>
    <row r="188" spans="4:34" s="250" customFormat="1" ht="15" customHeight="1" x14ac:dyDescent="0.25">
      <c r="D188" s="298"/>
      <c r="E188" s="298"/>
      <c r="F188" s="312"/>
      <c r="G188" s="298"/>
      <c r="H188" s="313"/>
      <c r="I188" s="313"/>
      <c r="J188" s="314"/>
      <c r="K188" s="298"/>
      <c r="L188" s="315"/>
      <c r="M188" s="316"/>
      <c r="N188" s="313"/>
      <c r="O188" s="315"/>
      <c r="P188" s="315"/>
      <c r="Q188" s="315"/>
      <c r="R188" s="298"/>
      <c r="S188" s="315"/>
      <c r="T188" s="315"/>
      <c r="U188" s="298"/>
      <c r="V188" s="315"/>
      <c r="W188" s="315"/>
      <c r="X188" s="298"/>
      <c r="Y188" s="298"/>
      <c r="Z188" s="298"/>
      <c r="AA188" s="298"/>
      <c r="AB188" s="317"/>
      <c r="AC188" s="298"/>
      <c r="AD188" s="298"/>
      <c r="AE188" s="318"/>
      <c r="AF188" s="315"/>
      <c r="AG188" s="315"/>
    </row>
    <row r="189" spans="4:34" s="250" customFormat="1" ht="15" customHeight="1" x14ac:dyDescent="0.25">
      <c r="D189" s="298"/>
      <c r="E189" s="298"/>
      <c r="F189" s="312"/>
      <c r="G189" s="298"/>
      <c r="H189" s="313"/>
      <c r="I189" s="313"/>
      <c r="J189" s="314"/>
      <c r="K189" s="298"/>
      <c r="L189" s="315"/>
      <c r="M189" s="316"/>
      <c r="N189" s="313"/>
      <c r="O189" s="315"/>
      <c r="P189" s="315"/>
      <c r="Q189" s="315"/>
      <c r="R189" s="298"/>
      <c r="S189" s="315"/>
      <c r="T189" s="315"/>
      <c r="U189" s="298"/>
      <c r="V189" s="315"/>
      <c r="W189" s="315"/>
      <c r="X189" s="298"/>
      <c r="Y189" s="298"/>
      <c r="Z189" s="298"/>
      <c r="AA189" s="298"/>
      <c r="AB189" s="317"/>
      <c r="AC189" s="298"/>
      <c r="AD189" s="298"/>
      <c r="AE189" s="318"/>
      <c r="AF189" s="315"/>
      <c r="AG189" s="315"/>
    </row>
    <row r="190" spans="4:34" s="250" customFormat="1" ht="15" customHeight="1" x14ac:dyDescent="0.25">
      <c r="D190" s="298"/>
      <c r="E190" s="298"/>
      <c r="F190" s="312"/>
      <c r="G190" s="298"/>
      <c r="H190" s="313"/>
      <c r="I190" s="313"/>
      <c r="J190" s="314"/>
      <c r="K190" s="298"/>
      <c r="L190" s="315"/>
      <c r="M190" s="316"/>
      <c r="N190" s="313"/>
      <c r="O190" s="315"/>
      <c r="P190" s="315"/>
      <c r="Q190" s="315"/>
      <c r="R190" s="298"/>
      <c r="S190" s="315"/>
      <c r="T190" s="315"/>
      <c r="U190" s="298"/>
      <c r="V190" s="315"/>
      <c r="W190" s="315"/>
      <c r="X190" s="298"/>
      <c r="Y190" s="298"/>
      <c r="Z190" s="298"/>
      <c r="AA190" s="298"/>
      <c r="AB190" s="317"/>
      <c r="AC190" s="298"/>
      <c r="AD190" s="298"/>
      <c r="AE190" s="318"/>
      <c r="AF190" s="315"/>
      <c r="AG190" s="315"/>
    </row>
    <row r="191" spans="4:34" s="250" customFormat="1" ht="15" customHeight="1" x14ac:dyDescent="0.25">
      <c r="D191" s="298"/>
      <c r="E191" s="298"/>
      <c r="F191" s="312"/>
      <c r="G191" s="298"/>
      <c r="H191" s="313"/>
      <c r="I191" s="313"/>
      <c r="J191" s="314"/>
      <c r="K191" s="298"/>
      <c r="L191" s="315"/>
      <c r="M191" s="316"/>
      <c r="N191" s="313"/>
      <c r="O191" s="315"/>
      <c r="P191" s="315"/>
      <c r="Q191" s="315"/>
      <c r="R191" s="298"/>
      <c r="S191" s="315"/>
      <c r="T191" s="315"/>
      <c r="U191" s="298"/>
      <c r="V191" s="315"/>
      <c r="W191" s="315"/>
      <c r="X191" s="298"/>
      <c r="Y191" s="298"/>
      <c r="Z191" s="298"/>
      <c r="AA191" s="298"/>
      <c r="AB191" s="317"/>
      <c r="AC191" s="298"/>
      <c r="AD191" s="298"/>
      <c r="AE191" s="318"/>
      <c r="AF191" s="315"/>
      <c r="AG191" s="315"/>
    </row>
    <row r="192" spans="4:34" s="250" customFormat="1" ht="15" customHeight="1" x14ac:dyDescent="0.25">
      <c r="D192" s="298"/>
      <c r="E192" s="298"/>
      <c r="F192" s="312"/>
      <c r="G192" s="298"/>
      <c r="H192" s="313"/>
      <c r="I192" s="313"/>
      <c r="J192" s="314"/>
      <c r="K192" s="298"/>
      <c r="L192" s="315"/>
      <c r="M192" s="316"/>
      <c r="N192" s="313"/>
      <c r="O192" s="315"/>
      <c r="P192" s="315"/>
      <c r="Q192" s="315"/>
      <c r="R192" s="298"/>
      <c r="S192" s="315"/>
      <c r="T192" s="315"/>
      <c r="U192" s="298"/>
      <c r="V192" s="315"/>
      <c r="W192" s="315"/>
      <c r="X192" s="298"/>
      <c r="Y192" s="298"/>
      <c r="Z192" s="298"/>
      <c r="AA192" s="298"/>
      <c r="AB192" s="317"/>
      <c r="AC192" s="298"/>
      <c r="AD192" s="298"/>
      <c r="AE192" s="318"/>
      <c r="AF192" s="315"/>
      <c r="AG192" s="315"/>
    </row>
    <row r="193" spans="4:33" s="250" customFormat="1" ht="15" customHeight="1" x14ac:dyDescent="0.25">
      <c r="D193" s="298"/>
      <c r="E193" s="298"/>
      <c r="F193" s="312"/>
      <c r="G193" s="298"/>
      <c r="H193" s="313"/>
      <c r="I193" s="313"/>
      <c r="J193" s="314"/>
      <c r="K193" s="298"/>
      <c r="L193" s="315"/>
      <c r="M193" s="316"/>
      <c r="N193" s="313"/>
      <c r="O193" s="315"/>
      <c r="P193" s="315"/>
      <c r="Q193" s="315"/>
      <c r="R193" s="298"/>
      <c r="S193" s="315"/>
      <c r="T193" s="315"/>
      <c r="U193" s="298"/>
      <c r="V193" s="315"/>
      <c r="W193" s="315"/>
      <c r="X193" s="298"/>
      <c r="Y193" s="298"/>
      <c r="Z193" s="298"/>
      <c r="AA193" s="298"/>
      <c r="AB193" s="317"/>
      <c r="AC193" s="298"/>
      <c r="AD193" s="298"/>
      <c r="AE193" s="318"/>
      <c r="AF193" s="315"/>
      <c r="AG193" s="315"/>
    </row>
    <row r="194" spans="4:33" s="250" customFormat="1" ht="15" customHeight="1" x14ac:dyDescent="0.25">
      <c r="D194" s="298"/>
      <c r="E194" s="298"/>
      <c r="F194" s="312"/>
      <c r="G194" s="298"/>
      <c r="H194" s="313"/>
      <c r="I194" s="313"/>
      <c r="J194" s="314"/>
      <c r="K194" s="298"/>
      <c r="L194" s="315"/>
      <c r="M194" s="316"/>
      <c r="N194" s="313"/>
      <c r="O194" s="315"/>
      <c r="P194" s="315"/>
      <c r="Q194" s="315"/>
      <c r="R194" s="298"/>
      <c r="S194" s="315"/>
      <c r="T194" s="315"/>
      <c r="U194" s="298"/>
      <c r="V194" s="315"/>
      <c r="W194" s="315"/>
      <c r="X194" s="298"/>
      <c r="Y194" s="298"/>
      <c r="Z194" s="298"/>
      <c r="AA194" s="298"/>
      <c r="AB194" s="317"/>
      <c r="AC194" s="298"/>
      <c r="AD194" s="298"/>
      <c r="AE194" s="318"/>
      <c r="AF194" s="315"/>
      <c r="AG194" s="315"/>
    </row>
    <row r="195" spans="4:33" s="250" customFormat="1" ht="15" customHeight="1" x14ac:dyDescent="0.25">
      <c r="D195" s="298"/>
      <c r="E195" s="298"/>
      <c r="F195" s="312"/>
      <c r="G195" s="298"/>
      <c r="H195" s="313"/>
      <c r="I195" s="313"/>
      <c r="J195" s="314"/>
      <c r="K195" s="298"/>
      <c r="L195" s="315"/>
      <c r="M195" s="316"/>
      <c r="N195" s="313"/>
      <c r="O195" s="315"/>
      <c r="P195" s="315"/>
      <c r="Q195" s="315"/>
      <c r="R195" s="298"/>
      <c r="S195" s="315"/>
      <c r="T195" s="315"/>
      <c r="U195" s="298"/>
      <c r="V195" s="315"/>
      <c r="W195" s="315"/>
      <c r="X195" s="298"/>
      <c r="Y195" s="298"/>
      <c r="Z195" s="298"/>
      <c r="AA195" s="298"/>
      <c r="AB195" s="317"/>
      <c r="AC195" s="298"/>
      <c r="AD195" s="298"/>
      <c r="AE195" s="318"/>
      <c r="AF195" s="315"/>
      <c r="AG195" s="315"/>
    </row>
    <row r="196" spans="4:33" s="250" customFormat="1" ht="15" customHeight="1" x14ac:dyDescent="0.25">
      <c r="D196" s="298"/>
      <c r="E196" s="298"/>
      <c r="F196" s="312"/>
      <c r="G196" s="298"/>
      <c r="H196" s="313"/>
      <c r="I196" s="313"/>
      <c r="J196" s="314"/>
      <c r="K196" s="298"/>
      <c r="L196" s="315"/>
      <c r="M196" s="316"/>
      <c r="N196" s="313"/>
      <c r="O196" s="315"/>
      <c r="P196" s="315"/>
      <c r="Q196" s="315"/>
      <c r="R196" s="298"/>
      <c r="S196" s="315"/>
      <c r="T196" s="315"/>
      <c r="U196" s="298"/>
      <c r="V196" s="315"/>
      <c r="W196" s="315"/>
      <c r="X196" s="298"/>
      <c r="Y196" s="298"/>
      <c r="Z196" s="298"/>
      <c r="AA196" s="298"/>
      <c r="AB196" s="317"/>
      <c r="AC196" s="298"/>
      <c r="AD196" s="298"/>
      <c r="AE196" s="318"/>
      <c r="AF196" s="315"/>
      <c r="AG196" s="315"/>
    </row>
    <row r="197" spans="4:33" s="250" customFormat="1" ht="15" customHeight="1" x14ac:dyDescent="0.25">
      <c r="D197" s="298"/>
      <c r="E197" s="298"/>
      <c r="F197" s="312"/>
      <c r="G197" s="298"/>
      <c r="H197" s="313"/>
      <c r="I197" s="313"/>
      <c r="J197" s="314"/>
      <c r="K197" s="298"/>
      <c r="L197" s="315"/>
      <c r="M197" s="316"/>
      <c r="N197" s="313"/>
      <c r="O197" s="315"/>
      <c r="P197" s="315"/>
      <c r="Q197" s="315"/>
      <c r="R197" s="298"/>
      <c r="S197" s="315"/>
      <c r="T197" s="315"/>
      <c r="U197" s="298"/>
      <c r="V197" s="315"/>
      <c r="W197" s="315"/>
      <c r="X197" s="298"/>
      <c r="Y197" s="298"/>
      <c r="Z197" s="298"/>
      <c r="AA197" s="298"/>
      <c r="AB197" s="317"/>
      <c r="AC197" s="298"/>
      <c r="AD197" s="298"/>
      <c r="AE197" s="318"/>
      <c r="AF197" s="315"/>
      <c r="AG197" s="315"/>
    </row>
    <row r="198" spans="4:33" s="250" customFormat="1" ht="15" customHeight="1" x14ac:dyDescent="0.25">
      <c r="D198" s="298"/>
      <c r="E198" s="298"/>
      <c r="F198" s="312"/>
      <c r="G198" s="298"/>
      <c r="H198" s="313"/>
      <c r="I198" s="313"/>
      <c r="J198" s="314"/>
      <c r="K198" s="298"/>
      <c r="L198" s="315"/>
      <c r="M198" s="316"/>
      <c r="N198" s="313"/>
      <c r="O198" s="315"/>
      <c r="P198" s="315"/>
      <c r="Q198" s="315"/>
      <c r="R198" s="298"/>
      <c r="S198" s="315"/>
      <c r="T198" s="315"/>
      <c r="U198" s="298"/>
      <c r="V198" s="315"/>
      <c r="W198" s="315"/>
      <c r="X198" s="298"/>
      <c r="Y198" s="298"/>
      <c r="Z198" s="298"/>
      <c r="AA198" s="298"/>
      <c r="AB198" s="317"/>
      <c r="AC198" s="298"/>
      <c r="AD198" s="298"/>
      <c r="AE198" s="318"/>
      <c r="AF198" s="315"/>
      <c r="AG198" s="315"/>
    </row>
    <row r="199" spans="4:33" s="250" customFormat="1" ht="15" customHeight="1" x14ac:dyDescent="0.25">
      <c r="D199" s="298"/>
      <c r="E199" s="298"/>
      <c r="F199" s="312"/>
      <c r="G199" s="298"/>
      <c r="H199" s="313"/>
      <c r="I199" s="313"/>
      <c r="J199" s="314"/>
      <c r="K199" s="298"/>
      <c r="L199" s="315"/>
      <c r="M199" s="316"/>
      <c r="N199" s="313"/>
      <c r="O199" s="315"/>
      <c r="P199" s="315"/>
      <c r="Q199" s="315"/>
      <c r="R199" s="298"/>
      <c r="S199" s="315"/>
      <c r="T199" s="315"/>
      <c r="U199" s="298"/>
      <c r="V199" s="315"/>
      <c r="W199" s="315"/>
      <c r="X199" s="298"/>
      <c r="Y199" s="298"/>
      <c r="Z199" s="298"/>
      <c r="AA199" s="298"/>
      <c r="AB199" s="317"/>
      <c r="AC199" s="298"/>
      <c r="AD199" s="298"/>
      <c r="AE199" s="318"/>
      <c r="AF199" s="315"/>
      <c r="AG199" s="315"/>
    </row>
    <row r="200" spans="4:33" s="250" customFormat="1" ht="15" customHeight="1" x14ac:dyDescent="0.25">
      <c r="D200" s="298"/>
      <c r="E200" s="298"/>
      <c r="F200" s="312"/>
      <c r="G200" s="298"/>
      <c r="H200" s="313"/>
      <c r="I200" s="313"/>
      <c r="J200" s="314"/>
      <c r="K200" s="298"/>
      <c r="L200" s="315"/>
      <c r="M200" s="316"/>
      <c r="N200" s="313"/>
      <c r="O200" s="315"/>
      <c r="P200" s="315"/>
      <c r="Q200" s="315"/>
      <c r="R200" s="298"/>
      <c r="S200" s="315"/>
      <c r="T200" s="315"/>
      <c r="U200" s="298"/>
      <c r="V200" s="315"/>
      <c r="W200" s="315"/>
      <c r="X200" s="298"/>
      <c r="Y200" s="298"/>
      <c r="Z200" s="298"/>
      <c r="AA200" s="298"/>
      <c r="AB200" s="317"/>
      <c r="AC200" s="298"/>
      <c r="AD200" s="298"/>
      <c r="AE200" s="318"/>
      <c r="AF200" s="315"/>
      <c r="AG200" s="315"/>
    </row>
    <row r="201" spans="4:33" s="250" customFormat="1" ht="15" customHeight="1" x14ac:dyDescent="0.25">
      <c r="D201" s="298"/>
      <c r="E201" s="298"/>
      <c r="F201" s="312"/>
      <c r="G201" s="298"/>
      <c r="H201" s="313"/>
      <c r="I201" s="313"/>
      <c r="J201" s="314"/>
      <c r="K201" s="298"/>
      <c r="L201" s="315"/>
      <c r="M201" s="316"/>
      <c r="N201" s="313"/>
      <c r="O201" s="315"/>
      <c r="P201" s="315"/>
      <c r="Q201" s="315"/>
      <c r="R201" s="298"/>
      <c r="S201" s="315"/>
      <c r="T201" s="315"/>
      <c r="U201" s="298"/>
      <c r="V201" s="315"/>
      <c r="W201" s="315"/>
      <c r="X201" s="298"/>
      <c r="Y201" s="298"/>
      <c r="Z201" s="298"/>
      <c r="AA201" s="298"/>
      <c r="AB201" s="317"/>
      <c r="AC201" s="298"/>
      <c r="AD201" s="298"/>
      <c r="AE201" s="318"/>
      <c r="AF201" s="315"/>
      <c r="AG201" s="315"/>
    </row>
    <row r="202" spans="4:33" s="250" customFormat="1" ht="15" customHeight="1" x14ac:dyDescent="0.25">
      <c r="D202" s="298"/>
      <c r="E202" s="298"/>
      <c r="F202" s="312"/>
      <c r="G202" s="298"/>
      <c r="H202" s="313"/>
      <c r="I202" s="313"/>
      <c r="J202" s="314"/>
      <c r="K202" s="298"/>
      <c r="L202" s="315"/>
      <c r="M202" s="316"/>
      <c r="N202" s="313"/>
      <c r="O202" s="315"/>
      <c r="P202" s="315"/>
      <c r="Q202" s="315"/>
      <c r="R202" s="298"/>
      <c r="S202" s="315"/>
      <c r="T202" s="315"/>
      <c r="U202" s="298"/>
      <c r="V202" s="315"/>
      <c r="W202" s="315"/>
      <c r="X202" s="298"/>
      <c r="Y202" s="298"/>
      <c r="Z202" s="298"/>
      <c r="AA202" s="298"/>
      <c r="AB202" s="317"/>
      <c r="AC202" s="298"/>
      <c r="AD202" s="298"/>
      <c r="AE202" s="318"/>
      <c r="AF202" s="315"/>
      <c r="AG202" s="315"/>
    </row>
    <row r="203" spans="4:33" s="250" customFormat="1" ht="15" customHeight="1" x14ac:dyDescent="0.25">
      <c r="D203" s="298"/>
      <c r="E203" s="298"/>
      <c r="F203" s="312"/>
      <c r="G203" s="298"/>
      <c r="H203" s="313"/>
      <c r="I203" s="313"/>
      <c r="J203" s="314"/>
      <c r="K203" s="298"/>
      <c r="L203" s="315"/>
      <c r="M203" s="316"/>
      <c r="N203" s="313"/>
      <c r="O203" s="315"/>
      <c r="P203" s="315"/>
      <c r="Q203" s="315"/>
      <c r="R203" s="298"/>
      <c r="S203" s="315"/>
      <c r="T203" s="315"/>
      <c r="U203" s="298"/>
      <c r="V203" s="315"/>
      <c r="W203" s="315"/>
      <c r="X203" s="298"/>
      <c r="Y203" s="298"/>
      <c r="Z203" s="298"/>
      <c r="AA203" s="298"/>
      <c r="AB203" s="317"/>
      <c r="AC203" s="298"/>
      <c r="AD203" s="298"/>
      <c r="AE203" s="318"/>
      <c r="AF203" s="315"/>
      <c r="AG203" s="315"/>
    </row>
    <row r="204" spans="4:33" s="250" customFormat="1" ht="15" customHeight="1" x14ac:dyDescent="0.25">
      <c r="D204" s="298"/>
      <c r="E204" s="298"/>
      <c r="F204" s="312"/>
      <c r="G204" s="298"/>
      <c r="H204" s="313"/>
      <c r="I204" s="313"/>
      <c r="J204" s="314"/>
      <c r="K204" s="298"/>
      <c r="L204" s="315"/>
      <c r="M204" s="316"/>
      <c r="N204" s="313"/>
      <c r="O204" s="315"/>
      <c r="P204" s="315"/>
      <c r="Q204" s="315"/>
      <c r="R204" s="298"/>
      <c r="S204" s="315"/>
      <c r="T204" s="315"/>
      <c r="U204" s="298"/>
      <c r="V204" s="315"/>
      <c r="W204" s="315"/>
      <c r="X204" s="298"/>
      <c r="Y204" s="298"/>
      <c r="Z204" s="298"/>
      <c r="AA204" s="298"/>
      <c r="AB204" s="317"/>
      <c r="AC204" s="298"/>
      <c r="AD204" s="298"/>
      <c r="AE204" s="318"/>
      <c r="AF204" s="315"/>
      <c r="AG204" s="315"/>
    </row>
    <row r="205" spans="4:33" s="250" customFormat="1" ht="15" customHeight="1" x14ac:dyDescent="0.25">
      <c r="D205" s="298"/>
      <c r="E205" s="298"/>
      <c r="F205" s="312"/>
      <c r="G205" s="298"/>
      <c r="H205" s="313"/>
      <c r="I205" s="313"/>
      <c r="J205" s="314"/>
      <c r="K205" s="298"/>
      <c r="L205" s="315"/>
      <c r="M205" s="316"/>
      <c r="N205" s="313"/>
      <c r="O205" s="315"/>
      <c r="P205" s="315"/>
      <c r="Q205" s="315"/>
      <c r="R205" s="298"/>
      <c r="S205" s="315"/>
      <c r="T205" s="315"/>
      <c r="U205" s="298"/>
      <c r="V205" s="315"/>
      <c r="W205" s="315"/>
      <c r="X205" s="298"/>
      <c r="Y205" s="298"/>
      <c r="Z205" s="298"/>
      <c r="AA205" s="298"/>
      <c r="AB205" s="317"/>
      <c r="AC205" s="298"/>
      <c r="AD205" s="298"/>
      <c r="AE205" s="318"/>
      <c r="AF205" s="315"/>
      <c r="AG205" s="315"/>
    </row>
    <row r="206" spans="4:33" s="250" customFormat="1" ht="15" customHeight="1" x14ac:dyDescent="0.25">
      <c r="D206" s="298"/>
      <c r="E206" s="298"/>
      <c r="F206" s="312"/>
      <c r="G206" s="298"/>
      <c r="H206" s="313"/>
      <c r="I206" s="313"/>
      <c r="J206" s="314"/>
      <c r="K206" s="298"/>
      <c r="L206" s="315"/>
      <c r="M206" s="316"/>
      <c r="N206" s="313"/>
      <c r="O206" s="315"/>
      <c r="P206" s="315"/>
      <c r="Q206" s="315"/>
      <c r="R206" s="298"/>
      <c r="S206" s="315"/>
      <c r="T206" s="315"/>
      <c r="U206" s="298"/>
      <c r="V206" s="315"/>
      <c r="W206" s="315"/>
      <c r="X206" s="298"/>
      <c r="Y206" s="298"/>
      <c r="Z206" s="298"/>
      <c r="AA206" s="298"/>
      <c r="AB206" s="317"/>
      <c r="AC206" s="298"/>
      <c r="AD206" s="298"/>
      <c r="AE206" s="318"/>
      <c r="AF206" s="315"/>
      <c r="AG206" s="315"/>
    </row>
    <row r="207" spans="4:33" s="250" customFormat="1" ht="15" customHeight="1" x14ac:dyDescent="0.25">
      <c r="D207" s="298"/>
      <c r="E207" s="298"/>
      <c r="F207" s="312"/>
      <c r="G207" s="298"/>
      <c r="H207" s="313"/>
      <c r="I207" s="313"/>
      <c r="J207" s="314"/>
      <c r="K207" s="298"/>
      <c r="L207" s="315"/>
      <c r="M207" s="316"/>
      <c r="N207" s="313"/>
      <c r="O207" s="315"/>
      <c r="P207" s="315"/>
      <c r="Q207" s="315"/>
      <c r="R207" s="298"/>
      <c r="S207" s="315"/>
      <c r="T207" s="315"/>
      <c r="U207" s="298"/>
      <c r="V207" s="315"/>
      <c r="W207" s="315"/>
      <c r="X207" s="298"/>
      <c r="Y207" s="298"/>
      <c r="Z207" s="298"/>
      <c r="AA207" s="298"/>
      <c r="AB207" s="317"/>
      <c r="AC207" s="298"/>
      <c r="AD207" s="298"/>
      <c r="AE207" s="318"/>
      <c r="AF207" s="315"/>
      <c r="AG207" s="315"/>
    </row>
    <row r="208" spans="4:33" s="250" customFormat="1" ht="15" customHeight="1" x14ac:dyDescent="0.25">
      <c r="D208" s="298"/>
      <c r="E208" s="298"/>
      <c r="F208" s="312"/>
      <c r="G208" s="298"/>
      <c r="H208" s="313"/>
      <c r="I208" s="313"/>
      <c r="J208" s="314"/>
      <c r="K208" s="298"/>
      <c r="L208" s="315"/>
      <c r="M208" s="316"/>
      <c r="N208" s="313"/>
      <c r="O208" s="315"/>
      <c r="P208" s="315"/>
      <c r="Q208" s="315"/>
      <c r="R208" s="298"/>
      <c r="S208" s="315"/>
      <c r="T208" s="315"/>
      <c r="U208" s="298"/>
      <c r="V208" s="315"/>
      <c r="W208" s="315"/>
      <c r="X208" s="298"/>
      <c r="Y208" s="298"/>
      <c r="Z208" s="298"/>
      <c r="AA208" s="298"/>
      <c r="AB208" s="317"/>
      <c r="AC208" s="298"/>
      <c r="AD208" s="298"/>
      <c r="AE208" s="318"/>
      <c r="AF208" s="315"/>
      <c r="AG208" s="315"/>
    </row>
    <row r="209" spans="4:33" s="250" customFormat="1" ht="15" customHeight="1" x14ac:dyDescent="0.25">
      <c r="D209" s="298"/>
      <c r="E209" s="298"/>
      <c r="F209" s="312"/>
      <c r="G209" s="298"/>
      <c r="H209" s="313"/>
      <c r="I209" s="313"/>
      <c r="J209" s="314"/>
      <c r="K209" s="298"/>
      <c r="L209" s="315"/>
      <c r="M209" s="316"/>
      <c r="N209" s="313"/>
      <c r="O209" s="315"/>
      <c r="P209" s="315"/>
      <c r="Q209" s="315"/>
      <c r="R209" s="298"/>
      <c r="S209" s="315"/>
      <c r="T209" s="315"/>
      <c r="U209" s="298"/>
      <c r="V209" s="315"/>
      <c r="W209" s="315"/>
      <c r="X209" s="298"/>
      <c r="Y209" s="298"/>
      <c r="Z209" s="298"/>
      <c r="AA209" s="298"/>
      <c r="AB209" s="317"/>
      <c r="AC209" s="298"/>
      <c r="AD209" s="298"/>
      <c r="AE209" s="318"/>
      <c r="AF209" s="315"/>
      <c r="AG209" s="315"/>
    </row>
    <row r="210" spans="4:33" s="250" customFormat="1" ht="15" customHeight="1" x14ac:dyDescent="0.25">
      <c r="D210" s="298"/>
      <c r="E210" s="298"/>
      <c r="F210" s="312"/>
      <c r="G210" s="298"/>
      <c r="H210" s="313"/>
      <c r="I210" s="313"/>
      <c r="J210" s="314"/>
      <c r="K210" s="298"/>
      <c r="L210" s="315"/>
      <c r="M210" s="316"/>
      <c r="N210" s="313"/>
      <c r="O210" s="315"/>
      <c r="P210" s="315"/>
      <c r="Q210" s="315"/>
      <c r="R210" s="298"/>
      <c r="S210" s="315"/>
      <c r="T210" s="315"/>
      <c r="U210" s="298"/>
      <c r="V210" s="315"/>
      <c r="W210" s="315"/>
      <c r="X210" s="298"/>
      <c r="Y210" s="298"/>
      <c r="Z210" s="298"/>
      <c r="AA210" s="298"/>
      <c r="AB210" s="317"/>
      <c r="AC210" s="298"/>
      <c r="AD210" s="298"/>
      <c r="AE210" s="318"/>
      <c r="AF210" s="315"/>
      <c r="AG210" s="315"/>
    </row>
    <row r="211" spans="4:33" s="250" customFormat="1" ht="15" customHeight="1" x14ac:dyDescent="0.25">
      <c r="D211" s="298"/>
      <c r="E211" s="298"/>
      <c r="F211" s="312"/>
      <c r="G211" s="298"/>
      <c r="H211" s="313"/>
      <c r="I211" s="313"/>
      <c r="J211" s="314"/>
      <c r="K211" s="298"/>
      <c r="L211" s="315"/>
      <c r="M211" s="316"/>
      <c r="N211" s="313"/>
      <c r="O211" s="315"/>
      <c r="P211" s="315"/>
      <c r="Q211" s="315"/>
      <c r="R211" s="298"/>
      <c r="S211" s="315"/>
      <c r="T211" s="315"/>
      <c r="U211" s="298"/>
      <c r="V211" s="315"/>
      <c r="W211" s="315"/>
      <c r="X211" s="298"/>
      <c r="Y211" s="298"/>
      <c r="Z211" s="298"/>
      <c r="AA211" s="298"/>
      <c r="AB211" s="317"/>
      <c r="AC211" s="298"/>
      <c r="AD211" s="298"/>
      <c r="AE211" s="318"/>
      <c r="AF211" s="315"/>
      <c r="AG211" s="315"/>
    </row>
    <row r="212" spans="4:33" s="250" customFormat="1" ht="15" customHeight="1" x14ac:dyDescent="0.25">
      <c r="D212" s="298"/>
      <c r="E212" s="298"/>
      <c r="F212" s="312"/>
      <c r="G212" s="298"/>
      <c r="H212" s="313"/>
      <c r="I212" s="313"/>
      <c r="J212" s="314"/>
      <c r="K212" s="298"/>
      <c r="L212" s="315"/>
      <c r="M212" s="316"/>
      <c r="N212" s="313"/>
      <c r="O212" s="315"/>
      <c r="P212" s="315"/>
      <c r="Q212" s="315"/>
      <c r="R212" s="298"/>
      <c r="S212" s="315"/>
      <c r="T212" s="315"/>
      <c r="U212" s="298"/>
      <c r="V212" s="315"/>
      <c r="W212" s="315"/>
      <c r="X212" s="298"/>
      <c r="Y212" s="298"/>
      <c r="Z212" s="298"/>
      <c r="AA212" s="298"/>
      <c r="AB212" s="317"/>
      <c r="AC212" s="298"/>
      <c r="AD212" s="298"/>
      <c r="AE212" s="318"/>
      <c r="AF212" s="315"/>
      <c r="AG212" s="315"/>
    </row>
    <row r="213" spans="4:33" s="250" customFormat="1" ht="15" customHeight="1" x14ac:dyDescent="0.25">
      <c r="D213" s="298"/>
      <c r="E213" s="298"/>
      <c r="F213" s="312"/>
      <c r="G213" s="298"/>
      <c r="H213" s="313"/>
      <c r="I213" s="313"/>
      <c r="J213" s="314"/>
      <c r="K213" s="298"/>
      <c r="L213" s="315"/>
      <c r="M213" s="316"/>
      <c r="N213" s="313"/>
      <c r="O213" s="315"/>
      <c r="P213" s="315"/>
      <c r="Q213" s="315"/>
      <c r="R213" s="298"/>
      <c r="S213" s="315"/>
      <c r="T213" s="315"/>
      <c r="U213" s="298"/>
      <c r="V213" s="315"/>
      <c r="W213" s="315"/>
      <c r="X213" s="298"/>
      <c r="Y213" s="298"/>
      <c r="Z213" s="298"/>
      <c r="AA213" s="298"/>
      <c r="AB213" s="317"/>
      <c r="AC213" s="298"/>
      <c r="AD213" s="298"/>
      <c r="AE213" s="318"/>
      <c r="AF213" s="315"/>
      <c r="AG213" s="315"/>
    </row>
    <row r="214" spans="4:33" s="250" customFormat="1" ht="15" customHeight="1" x14ac:dyDescent="0.25">
      <c r="D214" s="298"/>
      <c r="E214" s="298"/>
      <c r="F214" s="312"/>
      <c r="G214" s="298"/>
      <c r="H214" s="313"/>
      <c r="I214" s="313"/>
      <c r="J214" s="314"/>
      <c r="K214" s="298"/>
      <c r="L214" s="315"/>
      <c r="M214" s="316"/>
      <c r="N214" s="313"/>
      <c r="O214" s="315"/>
      <c r="P214" s="315"/>
      <c r="Q214" s="315"/>
      <c r="R214" s="298"/>
      <c r="S214" s="315"/>
      <c r="T214" s="315"/>
      <c r="U214" s="298"/>
      <c r="V214" s="315"/>
      <c r="W214" s="315"/>
      <c r="X214" s="298"/>
      <c r="Y214" s="298"/>
      <c r="Z214" s="298"/>
      <c r="AA214" s="298"/>
      <c r="AB214" s="317"/>
      <c r="AC214" s="298"/>
      <c r="AD214" s="298"/>
      <c r="AE214" s="318"/>
      <c r="AF214" s="315"/>
      <c r="AG214" s="315"/>
    </row>
    <row r="215" spans="4:33" s="250" customFormat="1" ht="15" customHeight="1" x14ac:dyDescent="0.25">
      <c r="D215" s="298"/>
      <c r="E215" s="298"/>
      <c r="F215" s="312"/>
      <c r="G215" s="298"/>
      <c r="H215" s="313"/>
      <c r="I215" s="313"/>
      <c r="J215" s="314"/>
      <c r="K215" s="298"/>
      <c r="L215" s="315"/>
      <c r="M215" s="316"/>
      <c r="N215" s="313"/>
      <c r="O215" s="315"/>
      <c r="P215" s="315"/>
      <c r="Q215" s="315"/>
      <c r="R215" s="298"/>
      <c r="S215" s="315"/>
      <c r="T215" s="315"/>
      <c r="U215" s="298"/>
      <c r="V215" s="315"/>
      <c r="W215" s="315"/>
      <c r="X215" s="298"/>
      <c r="Y215" s="298"/>
      <c r="Z215" s="298"/>
      <c r="AA215" s="298"/>
      <c r="AB215" s="317"/>
      <c r="AC215" s="298"/>
      <c r="AD215" s="298"/>
      <c r="AE215" s="318"/>
      <c r="AF215" s="315"/>
      <c r="AG215" s="315"/>
    </row>
    <row r="216" spans="4:33" s="250" customFormat="1" ht="15" customHeight="1" x14ac:dyDescent="0.25">
      <c r="D216" s="298"/>
      <c r="E216" s="298"/>
      <c r="F216" s="312"/>
      <c r="G216" s="298"/>
      <c r="H216" s="313"/>
      <c r="I216" s="313"/>
      <c r="J216" s="314"/>
      <c r="K216" s="298"/>
      <c r="L216" s="315"/>
      <c r="M216" s="316"/>
      <c r="N216" s="313"/>
      <c r="O216" s="315"/>
      <c r="P216" s="315"/>
      <c r="Q216" s="315"/>
      <c r="R216" s="298"/>
      <c r="S216" s="315"/>
      <c r="T216" s="315"/>
      <c r="U216" s="298"/>
      <c r="V216" s="315"/>
      <c r="W216" s="315"/>
      <c r="X216" s="298"/>
      <c r="Y216" s="298"/>
      <c r="Z216" s="298"/>
      <c r="AA216" s="298"/>
      <c r="AB216" s="317"/>
      <c r="AC216" s="298"/>
      <c r="AD216" s="298"/>
      <c r="AE216" s="318"/>
      <c r="AF216" s="315"/>
      <c r="AG216" s="315"/>
    </row>
    <row r="217" spans="4:33" s="250" customFormat="1" ht="15" customHeight="1" x14ac:dyDescent="0.25">
      <c r="D217" s="298"/>
      <c r="E217" s="298"/>
      <c r="F217" s="312"/>
      <c r="G217" s="298"/>
      <c r="H217" s="313"/>
      <c r="I217" s="313"/>
      <c r="J217" s="314"/>
      <c r="K217" s="298"/>
      <c r="L217" s="315"/>
      <c r="M217" s="316"/>
      <c r="N217" s="313"/>
      <c r="O217" s="315"/>
      <c r="P217" s="315"/>
      <c r="Q217" s="315"/>
      <c r="R217" s="298"/>
      <c r="S217" s="315"/>
      <c r="T217" s="315"/>
      <c r="U217" s="298"/>
      <c r="V217" s="315"/>
      <c r="W217" s="315"/>
      <c r="X217" s="298"/>
      <c r="Y217" s="298"/>
      <c r="Z217" s="298"/>
      <c r="AA217" s="298"/>
      <c r="AB217" s="317"/>
      <c r="AC217" s="298"/>
      <c r="AD217" s="298"/>
      <c r="AE217" s="318"/>
      <c r="AF217" s="315"/>
      <c r="AG217" s="315"/>
    </row>
    <row r="218" spans="4:33" s="250" customFormat="1" ht="15" customHeight="1" x14ac:dyDescent="0.25">
      <c r="D218" s="298"/>
      <c r="E218" s="298"/>
      <c r="F218" s="312"/>
      <c r="G218" s="298"/>
      <c r="H218" s="313"/>
      <c r="I218" s="313"/>
      <c r="J218" s="314"/>
      <c r="K218" s="298"/>
      <c r="L218" s="315"/>
      <c r="M218" s="316"/>
      <c r="N218" s="313"/>
      <c r="O218" s="315"/>
      <c r="P218" s="315"/>
      <c r="Q218" s="315"/>
      <c r="R218" s="298"/>
      <c r="S218" s="315"/>
      <c r="T218" s="315"/>
      <c r="U218" s="298"/>
      <c r="V218" s="315"/>
      <c r="W218" s="315"/>
      <c r="X218" s="298"/>
      <c r="Y218" s="298"/>
      <c r="Z218" s="298"/>
      <c r="AA218" s="298"/>
      <c r="AB218" s="317"/>
      <c r="AC218" s="298"/>
      <c r="AD218" s="298"/>
      <c r="AE218" s="318"/>
      <c r="AF218" s="315"/>
      <c r="AG218" s="315"/>
    </row>
    <row r="219" spans="4:33" s="250" customFormat="1" ht="15" customHeight="1" x14ac:dyDescent="0.25">
      <c r="D219" s="298"/>
      <c r="E219" s="298"/>
      <c r="F219" s="312"/>
      <c r="G219" s="298"/>
      <c r="H219" s="313"/>
      <c r="I219" s="313"/>
      <c r="J219" s="314"/>
      <c r="K219" s="298"/>
      <c r="L219" s="315"/>
      <c r="M219" s="316"/>
      <c r="N219" s="313"/>
      <c r="O219" s="315"/>
      <c r="P219" s="315"/>
      <c r="Q219" s="315"/>
      <c r="R219" s="298"/>
      <c r="S219" s="315"/>
      <c r="T219" s="315"/>
      <c r="U219" s="298"/>
      <c r="V219" s="315"/>
      <c r="W219" s="315"/>
      <c r="X219" s="298"/>
      <c r="Y219" s="298"/>
      <c r="Z219" s="298"/>
      <c r="AA219" s="298"/>
      <c r="AB219" s="317"/>
      <c r="AC219" s="298"/>
      <c r="AD219" s="298"/>
      <c r="AE219" s="318"/>
      <c r="AF219" s="315"/>
      <c r="AG219" s="315"/>
    </row>
    <row r="220" spans="4:33" s="250" customFormat="1" ht="15" customHeight="1" x14ac:dyDescent="0.25">
      <c r="D220" s="298"/>
      <c r="E220" s="298"/>
      <c r="F220" s="312"/>
      <c r="G220" s="298"/>
      <c r="H220" s="313"/>
      <c r="I220" s="313"/>
      <c r="J220" s="314"/>
      <c r="K220" s="298"/>
      <c r="L220" s="315"/>
      <c r="M220" s="316"/>
      <c r="N220" s="313"/>
      <c r="O220" s="315"/>
      <c r="P220" s="315"/>
      <c r="Q220" s="315"/>
      <c r="R220" s="298"/>
      <c r="S220" s="315"/>
      <c r="T220" s="315"/>
      <c r="U220" s="298"/>
      <c r="V220" s="315"/>
      <c r="W220" s="315"/>
      <c r="X220" s="298"/>
      <c r="Y220" s="298"/>
      <c r="Z220" s="298"/>
      <c r="AA220" s="298"/>
      <c r="AB220" s="317"/>
      <c r="AC220" s="298"/>
      <c r="AD220" s="298"/>
      <c r="AE220" s="318"/>
      <c r="AF220" s="315"/>
      <c r="AG220" s="315"/>
    </row>
    <row r="221" spans="4:33" s="250" customFormat="1" ht="15" customHeight="1" x14ac:dyDescent="0.25">
      <c r="D221" s="298"/>
      <c r="E221" s="298"/>
      <c r="F221" s="312"/>
      <c r="G221" s="298"/>
      <c r="H221" s="313"/>
      <c r="I221" s="313"/>
      <c r="J221" s="314"/>
      <c r="K221" s="298"/>
      <c r="L221" s="315"/>
      <c r="M221" s="316"/>
      <c r="N221" s="313"/>
      <c r="O221" s="315"/>
      <c r="P221" s="315"/>
      <c r="Q221" s="315"/>
      <c r="R221" s="298"/>
      <c r="S221" s="315"/>
      <c r="T221" s="315"/>
      <c r="U221" s="298"/>
      <c r="V221" s="315"/>
      <c r="W221" s="315"/>
      <c r="X221" s="298"/>
      <c r="Y221" s="298"/>
      <c r="Z221" s="298"/>
      <c r="AA221" s="298"/>
      <c r="AB221" s="317"/>
      <c r="AC221" s="298"/>
      <c r="AD221" s="298"/>
      <c r="AE221" s="318"/>
      <c r="AF221" s="315"/>
      <c r="AG221" s="315"/>
    </row>
    <row r="222" spans="4:33" s="250" customFormat="1" ht="15" customHeight="1" x14ac:dyDescent="0.25">
      <c r="D222" s="298"/>
      <c r="E222" s="298"/>
      <c r="F222" s="312"/>
      <c r="G222" s="298"/>
      <c r="H222" s="313"/>
      <c r="I222" s="313"/>
      <c r="J222" s="314"/>
      <c r="K222" s="298"/>
      <c r="L222" s="315"/>
      <c r="M222" s="316"/>
      <c r="N222" s="313"/>
      <c r="O222" s="315"/>
      <c r="P222" s="315"/>
      <c r="Q222" s="315"/>
      <c r="R222" s="298"/>
      <c r="S222" s="315"/>
      <c r="T222" s="315"/>
      <c r="U222" s="298"/>
      <c r="V222" s="315"/>
      <c r="W222" s="315"/>
      <c r="X222" s="298"/>
      <c r="Y222" s="298"/>
      <c r="Z222" s="298"/>
      <c r="AA222" s="298"/>
      <c r="AB222" s="317"/>
      <c r="AC222" s="298"/>
      <c r="AD222" s="298"/>
      <c r="AE222" s="318"/>
      <c r="AF222" s="315"/>
      <c r="AG222" s="315"/>
    </row>
    <row r="223" spans="4:33" s="250" customFormat="1" ht="15" customHeight="1" x14ac:dyDescent="0.25">
      <c r="D223" s="298"/>
      <c r="E223" s="298"/>
      <c r="F223" s="312"/>
      <c r="G223" s="298"/>
      <c r="H223" s="313"/>
      <c r="I223" s="313"/>
      <c r="J223" s="314"/>
      <c r="K223" s="298"/>
      <c r="L223" s="315"/>
      <c r="M223" s="316"/>
      <c r="N223" s="313"/>
      <c r="O223" s="315"/>
      <c r="P223" s="315"/>
      <c r="Q223" s="315"/>
      <c r="R223" s="298"/>
      <c r="S223" s="315"/>
      <c r="T223" s="315"/>
      <c r="U223" s="298"/>
      <c r="V223" s="315"/>
      <c r="W223" s="315"/>
      <c r="X223" s="298"/>
      <c r="Y223" s="298"/>
      <c r="Z223" s="298"/>
      <c r="AA223" s="298"/>
      <c r="AB223" s="317"/>
      <c r="AC223" s="298"/>
      <c r="AD223" s="298"/>
      <c r="AE223" s="318"/>
      <c r="AF223" s="315"/>
      <c r="AG223" s="315"/>
    </row>
    <row r="224" spans="4:33" s="250" customFormat="1" ht="15" customHeight="1" x14ac:dyDescent="0.25">
      <c r="D224" s="298"/>
      <c r="E224" s="298"/>
      <c r="F224" s="312"/>
      <c r="G224" s="298"/>
      <c r="H224" s="313"/>
      <c r="I224" s="313"/>
      <c r="J224" s="314"/>
      <c r="K224" s="298"/>
      <c r="L224" s="315"/>
      <c r="M224" s="316"/>
      <c r="N224" s="313"/>
      <c r="O224" s="315"/>
      <c r="P224" s="315"/>
      <c r="Q224" s="315"/>
      <c r="R224" s="298"/>
      <c r="S224" s="315"/>
      <c r="T224" s="315"/>
      <c r="U224" s="298"/>
      <c r="V224" s="315"/>
      <c r="W224" s="315"/>
      <c r="X224" s="298"/>
      <c r="Y224" s="298"/>
      <c r="Z224" s="298"/>
      <c r="AA224" s="298"/>
      <c r="AB224" s="317"/>
      <c r="AC224" s="298"/>
      <c r="AD224" s="298"/>
      <c r="AE224" s="318"/>
      <c r="AF224" s="315"/>
      <c r="AG224" s="315"/>
    </row>
    <row r="225" spans="4:33" s="250" customFormat="1" ht="15" customHeight="1" x14ac:dyDescent="0.25">
      <c r="D225" s="298"/>
      <c r="E225" s="298"/>
      <c r="F225" s="312"/>
      <c r="G225" s="298"/>
      <c r="H225" s="313"/>
      <c r="I225" s="313"/>
      <c r="J225" s="314"/>
      <c r="K225" s="298"/>
      <c r="L225" s="315"/>
      <c r="M225" s="316"/>
      <c r="N225" s="313"/>
      <c r="O225" s="315"/>
      <c r="P225" s="315"/>
      <c r="Q225" s="315"/>
      <c r="R225" s="298"/>
      <c r="S225" s="315"/>
      <c r="T225" s="315"/>
      <c r="U225" s="298"/>
      <c r="V225" s="315"/>
      <c r="W225" s="315"/>
      <c r="X225" s="298"/>
      <c r="Y225" s="298"/>
      <c r="Z225" s="298"/>
      <c r="AA225" s="298"/>
      <c r="AB225" s="317"/>
      <c r="AC225" s="298"/>
      <c r="AD225" s="298"/>
      <c r="AE225" s="318"/>
      <c r="AF225" s="315"/>
      <c r="AG225" s="315"/>
    </row>
    <row r="226" spans="4:33" s="250" customFormat="1" ht="15" customHeight="1" x14ac:dyDescent="0.25">
      <c r="D226" s="298"/>
      <c r="E226" s="298"/>
      <c r="F226" s="312"/>
      <c r="G226" s="298"/>
      <c r="H226" s="313"/>
      <c r="I226" s="313"/>
      <c r="J226" s="314"/>
      <c r="K226" s="298"/>
      <c r="L226" s="315"/>
      <c r="M226" s="316"/>
      <c r="N226" s="313"/>
      <c r="O226" s="315"/>
      <c r="P226" s="315"/>
      <c r="Q226" s="315"/>
      <c r="R226" s="298"/>
      <c r="S226" s="315"/>
      <c r="T226" s="315"/>
      <c r="U226" s="298"/>
      <c r="V226" s="315"/>
      <c r="W226" s="315"/>
      <c r="X226" s="298"/>
      <c r="Y226" s="298"/>
      <c r="Z226" s="298"/>
      <c r="AA226" s="298"/>
      <c r="AB226" s="317"/>
      <c r="AC226" s="298"/>
      <c r="AD226" s="298"/>
      <c r="AE226" s="318"/>
      <c r="AF226" s="315"/>
      <c r="AG226" s="315"/>
    </row>
    <row r="227" spans="4:33" s="250" customFormat="1" ht="15" customHeight="1" x14ac:dyDescent="0.25">
      <c r="D227" s="298"/>
      <c r="E227" s="298"/>
      <c r="F227" s="312"/>
      <c r="G227" s="298"/>
      <c r="H227" s="313"/>
      <c r="I227" s="313"/>
      <c r="J227" s="314"/>
      <c r="K227" s="298"/>
      <c r="L227" s="315"/>
      <c r="M227" s="316"/>
      <c r="N227" s="313"/>
      <c r="O227" s="315"/>
      <c r="P227" s="315"/>
      <c r="Q227" s="315"/>
      <c r="R227" s="298"/>
      <c r="S227" s="315"/>
      <c r="T227" s="315"/>
      <c r="U227" s="298"/>
      <c r="V227" s="315"/>
      <c r="W227" s="315"/>
      <c r="X227" s="298"/>
      <c r="Y227" s="298"/>
      <c r="Z227" s="298"/>
      <c r="AA227" s="298"/>
      <c r="AB227" s="317"/>
      <c r="AC227" s="298"/>
      <c r="AD227" s="298"/>
      <c r="AE227" s="318"/>
      <c r="AF227" s="315"/>
      <c r="AG227" s="315"/>
    </row>
    <row r="228" spans="4:33" s="250" customFormat="1" ht="15" customHeight="1" x14ac:dyDescent="0.25">
      <c r="D228" s="298"/>
      <c r="E228" s="298"/>
      <c r="F228" s="312"/>
      <c r="G228" s="298"/>
      <c r="H228" s="313"/>
      <c r="I228" s="313"/>
      <c r="J228" s="314"/>
      <c r="K228" s="298"/>
      <c r="L228" s="315"/>
      <c r="M228" s="316"/>
      <c r="N228" s="313"/>
      <c r="O228" s="315"/>
      <c r="P228" s="315"/>
      <c r="Q228" s="315"/>
      <c r="R228" s="298"/>
      <c r="S228" s="315"/>
      <c r="T228" s="315"/>
      <c r="U228" s="298"/>
      <c r="V228" s="315"/>
      <c r="W228" s="315"/>
      <c r="X228" s="298"/>
      <c r="Y228" s="298"/>
      <c r="Z228" s="298"/>
      <c r="AA228" s="298"/>
      <c r="AB228" s="317"/>
      <c r="AC228" s="298"/>
      <c r="AD228" s="298"/>
      <c r="AE228" s="318"/>
      <c r="AF228" s="315"/>
      <c r="AG228" s="315"/>
    </row>
    <row r="229" spans="4:33" s="250" customFormat="1" ht="15" customHeight="1" x14ac:dyDescent="0.25">
      <c r="D229" s="298"/>
      <c r="E229" s="298"/>
      <c r="F229" s="312"/>
      <c r="G229" s="298"/>
      <c r="H229" s="313"/>
      <c r="I229" s="313"/>
      <c r="J229" s="314"/>
      <c r="K229" s="298"/>
      <c r="L229" s="315"/>
      <c r="M229" s="316"/>
      <c r="N229" s="313"/>
      <c r="O229" s="315"/>
      <c r="P229" s="315"/>
      <c r="Q229" s="315"/>
      <c r="R229" s="298"/>
      <c r="S229" s="315"/>
      <c r="T229" s="315"/>
      <c r="U229" s="298"/>
      <c r="V229" s="315"/>
      <c r="W229" s="315"/>
      <c r="X229" s="298"/>
      <c r="Y229" s="298"/>
      <c r="Z229" s="298"/>
      <c r="AA229" s="298"/>
      <c r="AB229" s="317"/>
      <c r="AC229" s="298"/>
      <c r="AD229" s="298"/>
      <c r="AE229" s="318"/>
      <c r="AF229" s="315"/>
      <c r="AG229" s="315"/>
    </row>
    <row r="230" spans="4:33" s="250" customFormat="1" ht="15" customHeight="1" x14ac:dyDescent="0.25">
      <c r="D230" s="298"/>
      <c r="E230" s="298"/>
      <c r="F230" s="312"/>
      <c r="G230" s="298"/>
      <c r="H230" s="313"/>
      <c r="I230" s="313"/>
      <c r="J230" s="314"/>
      <c r="K230" s="298"/>
      <c r="L230" s="315"/>
      <c r="M230" s="316"/>
      <c r="N230" s="313"/>
      <c r="O230" s="315"/>
      <c r="P230" s="315"/>
      <c r="Q230" s="315"/>
      <c r="R230" s="298"/>
      <c r="S230" s="315"/>
      <c r="T230" s="315"/>
      <c r="U230" s="298"/>
      <c r="V230" s="315"/>
      <c r="W230" s="315"/>
      <c r="X230" s="298"/>
      <c r="Y230" s="298"/>
      <c r="Z230" s="298"/>
      <c r="AA230" s="298"/>
      <c r="AB230" s="317"/>
      <c r="AC230" s="298"/>
      <c r="AD230" s="298"/>
      <c r="AE230" s="318"/>
      <c r="AF230" s="315"/>
      <c r="AG230" s="315"/>
    </row>
    <row r="231" spans="4:33" s="250" customFormat="1" ht="15" customHeight="1" x14ac:dyDescent="0.25">
      <c r="D231" s="298"/>
      <c r="E231" s="298"/>
      <c r="F231" s="312"/>
      <c r="G231" s="298"/>
      <c r="H231" s="313"/>
      <c r="I231" s="313"/>
      <c r="J231" s="314"/>
      <c r="K231" s="298"/>
      <c r="L231" s="315"/>
      <c r="M231" s="316"/>
      <c r="N231" s="313"/>
      <c r="O231" s="315"/>
      <c r="P231" s="315"/>
      <c r="Q231" s="315"/>
      <c r="R231" s="298"/>
      <c r="S231" s="315"/>
      <c r="T231" s="315"/>
      <c r="U231" s="298"/>
      <c r="V231" s="315"/>
      <c r="W231" s="315"/>
      <c r="X231" s="298"/>
      <c r="Y231" s="298"/>
      <c r="Z231" s="298"/>
      <c r="AA231" s="298"/>
      <c r="AB231" s="317"/>
      <c r="AC231" s="298"/>
      <c r="AD231" s="298"/>
      <c r="AE231" s="318"/>
      <c r="AF231" s="315"/>
      <c r="AG231" s="315"/>
    </row>
    <row r="232" spans="4:33" s="250" customFormat="1" ht="15" customHeight="1" x14ac:dyDescent="0.25">
      <c r="D232" s="298"/>
      <c r="E232" s="298"/>
      <c r="F232" s="312"/>
      <c r="G232" s="298"/>
      <c r="H232" s="313"/>
      <c r="I232" s="313"/>
      <c r="J232" s="314"/>
      <c r="K232" s="298"/>
      <c r="L232" s="315"/>
      <c r="M232" s="316"/>
      <c r="N232" s="313"/>
      <c r="O232" s="315"/>
      <c r="P232" s="315"/>
      <c r="Q232" s="315"/>
      <c r="R232" s="298"/>
      <c r="S232" s="315"/>
      <c r="T232" s="315"/>
      <c r="U232" s="298"/>
      <c r="V232" s="315"/>
      <c r="W232" s="315"/>
      <c r="X232" s="298"/>
      <c r="Y232" s="298"/>
      <c r="Z232" s="298"/>
      <c r="AA232" s="298"/>
      <c r="AB232" s="317"/>
      <c r="AC232" s="298"/>
      <c r="AD232" s="298"/>
      <c r="AE232" s="318"/>
      <c r="AF232" s="315"/>
      <c r="AG232" s="315"/>
    </row>
    <row r="233" spans="4:33" s="250" customFormat="1" ht="15" customHeight="1" x14ac:dyDescent="0.25">
      <c r="D233" s="298"/>
      <c r="E233" s="298"/>
      <c r="F233" s="312"/>
      <c r="G233" s="298"/>
      <c r="H233" s="313"/>
      <c r="I233" s="313"/>
      <c r="J233" s="314"/>
      <c r="K233" s="298"/>
      <c r="L233" s="315"/>
      <c r="M233" s="316"/>
      <c r="N233" s="313"/>
      <c r="O233" s="315"/>
      <c r="P233" s="315"/>
      <c r="Q233" s="315"/>
      <c r="R233" s="298"/>
      <c r="S233" s="315"/>
      <c r="T233" s="315"/>
      <c r="U233" s="298"/>
      <c r="V233" s="315"/>
      <c r="W233" s="315"/>
      <c r="X233" s="298"/>
      <c r="Y233" s="298"/>
      <c r="Z233" s="298"/>
      <c r="AA233" s="298"/>
      <c r="AB233" s="317"/>
      <c r="AC233" s="298"/>
      <c r="AD233" s="298"/>
      <c r="AE233" s="318"/>
      <c r="AF233" s="315"/>
      <c r="AG233" s="315"/>
    </row>
    <row r="234" spans="4:33" s="250" customFormat="1" ht="15" customHeight="1" x14ac:dyDescent="0.25">
      <c r="D234" s="298"/>
      <c r="E234" s="298"/>
      <c r="F234" s="312"/>
      <c r="G234" s="298"/>
      <c r="H234" s="313"/>
      <c r="I234" s="313"/>
      <c r="J234" s="314"/>
      <c r="K234" s="298"/>
      <c r="L234" s="315"/>
      <c r="M234" s="316"/>
      <c r="N234" s="313"/>
      <c r="O234" s="315"/>
      <c r="P234" s="315"/>
      <c r="Q234" s="315"/>
      <c r="R234" s="298"/>
      <c r="S234" s="315"/>
      <c r="T234" s="315"/>
      <c r="U234" s="298"/>
      <c r="V234" s="315"/>
      <c r="W234" s="315"/>
      <c r="X234" s="298"/>
      <c r="Y234" s="298"/>
      <c r="Z234" s="298"/>
      <c r="AA234" s="298"/>
      <c r="AB234" s="317"/>
      <c r="AC234" s="298"/>
      <c r="AD234" s="298"/>
      <c r="AE234" s="318"/>
      <c r="AF234" s="315"/>
      <c r="AG234" s="315"/>
    </row>
    <row r="235" spans="4:33" s="250" customFormat="1" ht="15" customHeight="1" x14ac:dyDescent="0.25">
      <c r="D235" s="298"/>
      <c r="E235" s="298"/>
      <c r="F235" s="312"/>
      <c r="G235" s="298"/>
      <c r="H235" s="313"/>
      <c r="I235" s="313"/>
      <c r="J235" s="314"/>
      <c r="K235" s="298"/>
      <c r="L235" s="315"/>
      <c r="M235" s="316"/>
      <c r="N235" s="313"/>
      <c r="O235" s="315"/>
      <c r="P235" s="315"/>
      <c r="Q235" s="315"/>
      <c r="R235" s="298"/>
      <c r="S235" s="315"/>
      <c r="T235" s="315"/>
      <c r="U235" s="298"/>
      <c r="V235" s="315"/>
      <c r="W235" s="315"/>
      <c r="X235" s="298"/>
      <c r="Y235" s="298"/>
      <c r="Z235" s="298"/>
      <c r="AA235" s="298"/>
      <c r="AB235" s="317"/>
      <c r="AC235" s="298"/>
      <c r="AD235" s="298"/>
      <c r="AE235" s="318"/>
      <c r="AF235" s="315"/>
      <c r="AG235" s="315"/>
    </row>
    <row r="236" spans="4:33" s="250" customFormat="1" ht="15" customHeight="1" x14ac:dyDescent="0.25">
      <c r="D236" s="298"/>
      <c r="E236" s="298"/>
      <c r="F236" s="312"/>
      <c r="G236" s="298"/>
      <c r="H236" s="313"/>
      <c r="I236" s="313"/>
      <c r="J236" s="314"/>
      <c r="K236" s="298"/>
      <c r="L236" s="315"/>
      <c r="M236" s="316"/>
      <c r="N236" s="313"/>
      <c r="O236" s="315"/>
      <c r="P236" s="315"/>
      <c r="Q236" s="315"/>
      <c r="R236" s="298"/>
      <c r="S236" s="315"/>
      <c r="T236" s="315"/>
      <c r="U236" s="298"/>
      <c r="V236" s="315"/>
      <c r="W236" s="315"/>
      <c r="X236" s="298"/>
      <c r="Y236" s="298"/>
      <c r="Z236" s="298"/>
      <c r="AA236" s="298"/>
      <c r="AB236" s="317"/>
      <c r="AC236" s="298"/>
      <c r="AD236" s="298"/>
      <c r="AE236" s="318"/>
      <c r="AF236" s="315"/>
      <c r="AG236" s="315"/>
    </row>
    <row r="237" spans="4:33" s="250" customFormat="1" ht="15" customHeight="1" x14ac:dyDescent="0.25">
      <c r="D237" s="298"/>
      <c r="E237" s="298"/>
      <c r="F237" s="312"/>
      <c r="G237" s="298"/>
      <c r="H237" s="313"/>
      <c r="I237" s="313"/>
      <c r="J237" s="314"/>
      <c r="K237" s="298"/>
      <c r="L237" s="315"/>
      <c r="M237" s="316"/>
      <c r="N237" s="313"/>
      <c r="O237" s="315"/>
      <c r="P237" s="315"/>
      <c r="Q237" s="315"/>
      <c r="R237" s="298"/>
      <c r="S237" s="315"/>
      <c r="T237" s="315"/>
      <c r="U237" s="298"/>
      <c r="V237" s="315"/>
      <c r="W237" s="315"/>
      <c r="X237" s="298"/>
      <c r="Y237" s="298"/>
      <c r="Z237" s="298"/>
      <c r="AA237" s="298"/>
      <c r="AB237" s="317"/>
      <c r="AC237" s="298"/>
      <c r="AD237" s="298"/>
      <c r="AE237" s="318"/>
      <c r="AF237" s="315"/>
      <c r="AG237" s="315"/>
    </row>
    <row r="238" spans="4:33" s="250" customFormat="1" ht="15" customHeight="1" x14ac:dyDescent="0.25">
      <c r="D238" s="298"/>
      <c r="E238" s="298"/>
      <c r="F238" s="312"/>
      <c r="G238" s="298"/>
      <c r="H238" s="313"/>
      <c r="I238" s="313"/>
      <c r="J238" s="314"/>
      <c r="K238" s="298"/>
      <c r="L238" s="315"/>
      <c r="M238" s="316"/>
      <c r="N238" s="313"/>
      <c r="O238" s="315"/>
      <c r="P238" s="315"/>
      <c r="Q238" s="315"/>
      <c r="R238" s="298"/>
      <c r="S238" s="315"/>
      <c r="T238" s="315"/>
      <c r="U238" s="298"/>
      <c r="V238" s="315"/>
      <c r="W238" s="315"/>
      <c r="X238" s="298"/>
      <c r="Y238" s="298"/>
      <c r="Z238" s="298"/>
      <c r="AA238" s="298"/>
      <c r="AB238" s="317"/>
      <c r="AC238" s="298"/>
      <c r="AD238" s="298"/>
      <c r="AE238" s="318"/>
      <c r="AF238" s="315"/>
      <c r="AG238" s="315"/>
    </row>
    <row r="239" spans="4:33" s="250" customFormat="1" ht="15" customHeight="1" x14ac:dyDescent="0.25">
      <c r="D239" s="298"/>
      <c r="E239" s="298"/>
      <c r="F239" s="312"/>
      <c r="G239" s="298"/>
      <c r="H239" s="313"/>
      <c r="I239" s="313"/>
      <c r="J239" s="314"/>
      <c r="K239" s="298"/>
      <c r="L239" s="315"/>
      <c r="M239" s="316"/>
      <c r="N239" s="313"/>
      <c r="O239" s="315"/>
      <c r="P239" s="315"/>
      <c r="Q239" s="315"/>
      <c r="R239" s="298"/>
      <c r="S239" s="315"/>
      <c r="T239" s="315"/>
      <c r="U239" s="298"/>
      <c r="V239" s="315"/>
      <c r="W239" s="315"/>
      <c r="X239" s="298"/>
      <c r="Y239" s="298"/>
      <c r="Z239" s="298"/>
      <c r="AA239" s="298"/>
      <c r="AB239" s="317"/>
      <c r="AC239" s="298"/>
      <c r="AD239" s="298"/>
      <c r="AE239" s="318"/>
      <c r="AF239" s="315"/>
      <c r="AG239" s="315"/>
    </row>
    <row r="240" spans="4:33" s="250" customFormat="1" ht="15" customHeight="1" x14ac:dyDescent="0.25">
      <c r="D240" s="298"/>
      <c r="E240" s="298"/>
      <c r="F240" s="312"/>
      <c r="G240" s="298"/>
      <c r="H240" s="313"/>
      <c r="I240" s="313"/>
      <c r="J240" s="314"/>
      <c r="K240" s="298"/>
      <c r="L240" s="315"/>
      <c r="M240" s="316"/>
      <c r="N240" s="313"/>
      <c r="O240" s="315"/>
      <c r="P240" s="315"/>
      <c r="Q240" s="315"/>
      <c r="R240" s="298"/>
      <c r="S240" s="315"/>
      <c r="T240" s="315"/>
      <c r="U240" s="298"/>
      <c r="V240" s="315"/>
      <c r="W240" s="315"/>
      <c r="X240" s="298"/>
      <c r="Y240" s="298"/>
      <c r="Z240" s="298"/>
      <c r="AA240" s="298"/>
      <c r="AB240" s="317"/>
      <c r="AC240" s="298"/>
      <c r="AD240" s="298"/>
      <c r="AE240" s="318"/>
      <c r="AF240" s="315"/>
      <c r="AG240" s="315"/>
    </row>
    <row r="241" spans="1:33" s="250" customFormat="1" ht="15" customHeight="1" x14ac:dyDescent="0.25">
      <c r="D241" s="298"/>
      <c r="E241" s="298"/>
      <c r="F241" s="312"/>
      <c r="G241" s="298"/>
      <c r="H241" s="313"/>
      <c r="I241" s="313"/>
      <c r="J241" s="314"/>
      <c r="K241" s="298"/>
      <c r="L241" s="315"/>
      <c r="M241" s="316"/>
      <c r="N241" s="313"/>
      <c r="O241" s="315"/>
      <c r="P241" s="315"/>
      <c r="Q241" s="315"/>
      <c r="R241" s="298"/>
      <c r="S241" s="315"/>
      <c r="T241" s="315"/>
      <c r="U241" s="298"/>
      <c r="V241" s="315"/>
      <c r="W241" s="315"/>
      <c r="X241" s="298"/>
      <c r="Y241" s="298"/>
      <c r="Z241" s="298"/>
      <c r="AA241" s="298"/>
      <c r="AB241" s="317"/>
      <c r="AC241" s="298"/>
      <c r="AD241" s="298"/>
      <c r="AE241" s="318"/>
      <c r="AF241" s="315"/>
      <c r="AG241" s="315"/>
    </row>
    <row r="242" spans="1:33" s="250" customFormat="1" ht="15" customHeight="1" x14ac:dyDescent="0.25">
      <c r="D242" s="298"/>
      <c r="E242" s="298"/>
      <c r="F242" s="312"/>
      <c r="G242" s="298"/>
      <c r="H242" s="313"/>
      <c r="I242" s="313"/>
      <c r="J242" s="314"/>
      <c r="K242" s="298"/>
      <c r="L242" s="315"/>
      <c r="M242" s="316"/>
      <c r="N242" s="313"/>
      <c r="O242" s="315"/>
      <c r="P242" s="315"/>
      <c r="Q242" s="315"/>
      <c r="R242" s="298"/>
      <c r="S242" s="315"/>
      <c r="T242" s="315"/>
      <c r="U242" s="298"/>
      <c r="V242" s="315"/>
      <c r="W242" s="315"/>
      <c r="X242" s="298"/>
      <c r="Y242" s="298"/>
      <c r="Z242" s="298"/>
      <c r="AA242" s="298"/>
      <c r="AB242" s="317"/>
      <c r="AC242" s="298"/>
      <c r="AD242" s="298"/>
      <c r="AE242" s="318"/>
      <c r="AF242" s="315"/>
      <c r="AG242" s="315"/>
    </row>
    <row r="243" spans="1:33" s="250" customFormat="1" ht="15" customHeight="1" x14ac:dyDescent="0.25">
      <c r="D243" s="298"/>
      <c r="E243" s="298"/>
      <c r="F243" s="312"/>
      <c r="G243" s="298"/>
      <c r="H243" s="313"/>
      <c r="I243" s="313"/>
      <c r="J243" s="314"/>
      <c r="K243" s="298"/>
      <c r="L243" s="315"/>
      <c r="M243" s="316"/>
      <c r="N243" s="313"/>
      <c r="O243" s="315"/>
      <c r="P243" s="315"/>
      <c r="Q243" s="315"/>
      <c r="R243" s="298"/>
      <c r="S243" s="315"/>
      <c r="T243" s="315"/>
      <c r="U243" s="298"/>
      <c r="V243" s="315"/>
      <c r="W243" s="315"/>
      <c r="X243" s="298"/>
      <c r="Y243" s="298"/>
      <c r="Z243" s="298"/>
      <c r="AA243" s="298"/>
      <c r="AB243" s="317"/>
      <c r="AC243" s="298"/>
      <c r="AD243" s="298"/>
      <c r="AE243" s="318"/>
      <c r="AF243" s="315"/>
      <c r="AG243" s="315"/>
    </row>
    <row r="244" spans="1:33" s="250" customFormat="1" ht="15" customHeight="1" x14ac:dyDescent="0.25">
      <c r="D244" s="298"/>
      <c r="E244" s="298"/>
      <c r="F244" s="312"/>
      <c r="G244" s="298"/>
      <c r="H244" s="313"/>
      <c r="I244" s="313"/>
      <c r="J244" s="314"/>
      <c r="K244" s="298"/>
      <c r="L244" s="315"/>
      <c r="M244" s="316"/>
      <c r="N244" s="313"/>
      <c r="O244" s="315"/>
      <c r="P244" s="315"/>
      <c r="Q244" s="315"/>
      <c r="R244" s="298"/>
      <c r="S244" s="315"/>
      <c r="T244" s="315"/>
      <c r="U244" s="298"/>
      <c r="V244" s="315"/>
      <c r="W244" s="315"/>
      <c r="X244" s="298"/>
      <c r="Y244" s="298"/>
      <c r="Z244" s="298"/>
      <c r="AA244" s="298"/>
      <c r="AB244" s="317"/>
      <c r="AC244" s="298"/>
      <c r="AD244" s="298"/>
      <c r="AE244" s="318"/>
      <c r="AF244" s="315"/>
      <c r="AG244" s="315"/>
    </row>
    <row r="245" spans="1:33" s="250" customFormat="1" ht="15" customHeight="1" x14ac:dyDescent="0.25">
      <c r="D245" s="298"/>
      <c r="E245" s="298"/>
      <c r="F245" s="312"/>
      <c r="G245" s="298"/>
      <c r="H245" s="313"/>
      <c r="I245" s="313"/>
      <c r="J245" s="314"/>
      <c r="K245" s="298"/>
      <c r="L245" s="315"/>
      <c r="M245" s="316"/>
      <c r="N245" s="313"/>
      <c r="O245" s="315"/>
      <c r="P245" s="315"/>
      <c r="Q245" s="315"/>
      <c r="R245" s="298"/>
      <c r="S245" s="315"/>
      <c r="T245" s="315"/>
      <c r="U245" s="298"/>
      <c r="V245" s="315"/>
      <c r="W245" s="315"/>
      <c r="X245" s="298"/>
      <c r="Y245" s="298"/>
      <c r="Z245" s="298"/>
      <c r="AA245" s="298"/>
      <c r="AB245" s="317"/>
      <c r="AC245" s="298"/>
      <c r="AD245" s="298"/>
      <c r="AE245" s="318"/>
      <c r="AF245" s="315"/>
      <c r="AG245" s="315"/>
    </row>
    <row r="246" spans="1:33" s="250" customFormat="1" ht="15" customHeight="1" x14ac:dyDescent="0.25">
      <c r="D246" s="298"/>
      <c r="E246" s="298"/>
      <c r="F246" s="312"/>
      <c r="G246" s="298"/>
      <c r="H246" s="313"/>
      <c r="I246" s="313"/>
      <c r="J246" s="314"/>
      <c r="K246" s="298"/>
      <c r="L246" s="315"/>
      <c r="M246" s="316"/>
      <c r="N246" s="313"/>
      <c r="O246" s="315"/>
      <c r="P246" s="315"/>
      <c r="Q246" s="315"/>
      <c r="R246" s="298"/>
      <c r="S246" s="315"/>
      <c r="T246" s="315"/>
      <c r="U246" s="298"/>
      <c r="V246" s="315"/>
      <c r="W246" s="315"/>
      <c r="X246" s="298"/>
      <c r="Y246" s="298"/>
      <c r="Z246" s="298"/>
      <c r="AA246" s="298"/>
      <c r="AB246" s="317"/>
      <c r="AC246" s="298"/>
      <c r="AD246" s="298"/>
      <c r="AE246" s="318"/>
      <c r="AF246" s="315"/>
      <c r="AG246" s="315"/>
    </row>
    <row r="247" spans="1:33" s="250" customFormat="1" ht="15" customHeight="1" x14ac:dyDescent="0.25">
      <c r="D247" s="298"/>
      <c r="E247" s="298"/>
      <c r="F247" s="312"/>
      <c r="G247" s="298"/>
      <c r="H247" s="313"/>
      <c r="I247" s="313"/>
      <c r="J247" s="314"/>
      <c r="K247" s="298"/>
      <c r="L247" s="315"/>
      <c r="M247" s="316"/>
      <c r="N247" s="313"/>
      <c r="O247" s="315"/>
      <c r="P247" s="315"/>
      <c r="Q247" s="315"/>
      <c r="R247" s="298"/>
      <c r="S247" s="315"/>
      <c r="T247" s="315"/>
      <c r="U247" s="298"/>
      <c r="V247" s="315"/>
      <c r="W247" s="315"/>
      <c r="X247" s="298"/>
      <c r="Y247" s="298"/>
      <c r="Z247" s="298"/>
      <c r="AA247" s="298"/>
      <c r="AB247" s="317"/>
      <c r="AC247" s="298"/>
      <c r="AD247" s="298"/>
      <c r="AE247" s="318"/>
      <c r="AF247" s="315"/>
      <c r="AG247" s="315"/>
    </row>
    <row r="248" spans="1:33" s="250" customFormat="1" ht="15" customHeight="1" x14ac:dyDescent="0.25">
      <c r="D248" s="298"/>
      <c r="E248" s="298"/>
      <c r="F248" s="312"/>
      <c r="G248" s="298"/>
      <c r="H248" s="313"/>
      <c r="I248" s="313"/>
      <c r="J248" s="314"/>
      <c r="K248" s="298"/>
      <c r="L248" s="315"/>
      <c r="M248" s="316"/>
      <c r="N248" s="313"/>
      <c r="O248" s="315"/>
      <c r="P248" s="315"/>
      <c r="Q248" s="315"/>
      <c r="R248" s="298"/>
      <c r="S248" s="315"/>
      <c r="T248" s="315"/>
      <c r="U248" s="298"/>
      <c r="V248" s="315"/>
      <c r="W248" s="315"/>
      <c r="X248" s="298"/>
      <c r="Y248" s="298"/>
      <c r="Z248" s="298"/>
      <c r="AA248" s="298"/>
      <c r="AB248" s="317"/>
      <c r="AC248" s="298"/>
      <c r="AD248" s="298"/>
      <c r="AE248" s="318"/>
      <c r="AF248" s="315"/>
      <c r="AG248" s="315"/>
    </row>
    <row r="249" spans="1:33" s="250" customFormat="1" ht="15" customHeight="1" x14ac:dyDescent="0.25">
      <c r="D249" s="298"/>
      <c r="E249" s="298"/>
      <c r="F249" s="312"/>
      <c r="G249" s="298"/>
      <c r="H249" s="313"/>
      <c r="I249" s="313"/>
      <c r="J249" s="314"/>
      <c r="K249" s="298"/>
      <c r="L249" s="315"/>
      <c r="M249" s="316"/>
      <c r="N249" s="313"/>
      <c r="O249" s="315"/>
      <c r="P249" s="315"/>
      <c r="Q249" s="315"/>
      <c r="R249" s="298"/>
      <c r="S249" s="315"/>
      <c r="T249" s="315"/>
      <c r="U249" s="298"/>
      <c r="V249" s="315"/>
      <c r="W249" s="315"/>
      <c r="X249" s="298"/>
      <c r="Y249" s="298"/>
      <c r="Z249" s="298"/>
      <c r="AA249" s="298"/>
      <c r="AB249" s="317"/>
      <c r="AC249" s="298"/>
      <c r="AD249" s="298"/>
      <c r="AE249" s="318"/>
      <c r="AF249" s="315"/>
      <c r="AG249" s="315"/>
    </row>
    <row r="250" spans="1:33" s="250" customFormat="1" ht="15" customHeight="1" x14ac:dyDescent="0.25">
      <c r="D250" s="298"/>
      <c r="E250" s="298"/>
      <c r="F250" s="312"/>
      <c r="G250" s="298"/>
      <c r="H250" s="313"/>
      <c r="I250" s="313"/>
      <c r="J250" s="314"/>
      <c r="K250" s="298"/>
      <c r="L250" s="315"/>
      <c r="M250" s="316"/>
      <c r="N250" s="313"/>
      <c r="O250" s="315"/>
      <c r="P250" s="315"/>
      <c r="Q250" s="315"/>
      <c r="R250" s="298"/>
      <c r="S250" s="315"/>
      <c r="T250" s="315"/>
      <c r="U250" s="298"/>
      <c r="V250" s="315"/>
      <c r="W250" s="315"/>
      <c r="X250" s="298"/>
      <c r="Y250" s="298"/>
      <c r="Z250" s="298"/>
      <c r="AA250" s="298"/>
      <c r="AB250" s="317"/>
      <c r="AC250" s="298"/>
      <c r="AD250" s="298"/>
      <c r="AE250" s="318"/>
      <c r="AF250" s="315"/>
      <c r="AG250" s="315"/>
    </row>
    <row r="251" spans="1:33" s="250" customFormat="1" ht="15" customHeight="1" x14ac:dyDescent="0.25">
      <c r="D251" s="298"/>
      <c r="E251" s="298"/>
      <c r="F251" s="312"/>
      <c r="G251" s="298"/>
      <c r="H251" s="313"/>
      <c r="I251" s="313"/>
      <c r="J251" s="314"/>
      <c r="K251" s="298"/>
      <c r="L251" s="315"/>
      <c r="M251" s="316"/>
      <c r="N251" s="313"/>
      <c r="O251" s="315"/>
      <c r="P251" s="315"/>
      <c r="Q251" s="315"/>
      <c r="R251" s="298"/>
      <c r="S251" s="315"/>
      <c r="T251" s="315"/>
      <c r="U251" s="298"/>
      <c r="V251" s="315"/>
      <c r="W251" s="315"/>
      <c r="X251" s="298"/>
      <c r="Y251" s="298"/>
      <c r="Z251" s="298"/>
      <c r="AA251" s="298"/>
      <c r="AB251" s="317"/>
      <c r="AC251" s="298"/>
      <c r="AD251" s="298"/>
      <c r="AE251" s="318"/>
      <c r="AF251" s="315"/>
      <c r="AG251" s="315"/>
    </row>
    <row r="252" spans="1:33" s="250" customFormat="1" ht="15" customHeight="1" x14ac:dyDescent="0.25">
      <c r="D252" s="298"/>
      <c r="E252" s="298"/>
      <c r="F252" s="312"/>
      <c r="G252" s="298"/>
      <c r="H252" s="313"/>
      <c r="I252" s="313"/>
      <c r="J252" s="314"/>
      <c r="K252" s="298"/>
      <c r="L252" s="315"/>
      <c r="M252" s="316"/>
      <c r="N252" s="313"/>
      <c r="O252" s="315"/>
      <c r="P252" s="315"/>
      <c r="Q252" s="315"/>
      <c r="R252" s="298"/>
      <c r="S252" s="315"/>
      <c r="T252" s="315"/>
      <c r="U252" s="298"/>
      <c r="V252" s="315"/>
      <c r="W252" s="315"/>
      <c r="X252" s="298"/>
      <c r="Y252" s="298"/>
      <c r="Z252" s="298"/>
      <c r="AA252" s="298"/>
      <c r="AB252" s="317"/>
      <c r="AC252" s="298"/>
      <c r="AD252" s="298"/>
      <c r="AE252" s="318"/>
      <c r="AF252" s="315"/>
      <c r="AG252" s="315"/>
    </row>
    <row r="253" spans="1:33" s="250" customFormat="1" ht="15" customHeight="1" x14ac:dyDescent="0.25">
      <c r="D253" s="298"/>
      <c r="E253" s="298"/>
      <c r="F253" s="312"/>
      <c r="G253" s="298"/>
      <c r="H253" s="313"/>
      <c r="I253" s="313"/>
      <c r="J253" s="314"/>
      <c r="K253" s="298"/>
      <c r="L253" s="315"/>
      <c r="M253" s="316"/>
      <c r="N253" s="313"/>
      <c r="O253" s="315"/>
      <c r="P253" s="315"/>
      <c r="Q253" s="315"/>
      <c r="R253" s="298"/>
      <c r="S253" s="315"/>
      <c r="T253" s="315"/>
      <c r="U253" s="298"/>
      <c r="V253" s="315"/>
      <c r="W253" s="315"/>
      <c r="X253" s="298"/>
      <c r="Y253" s="298"/>
      <c r="Z253" s="298"/>
      <c r="AA253" s="298"/>
      <c r="AB253" s="317"/>
      <c r="AC253" s="298"/>
      <c r="AD253" s="298"/>
      <c r="AE253" s="318"/>
      <c r="AF253" s="315"/>
      <c r="AG253" s="315"/>
    </row>
    <row r="254" spans="1:33" s="250" customFormat="1" ht="15" customHeight="1" x14ac:dyDescent="0.25">
      <c r="D254" s="298"/>
      <c r="E254" s="298"/>
      <c r="F254" s="312"/>
      <c r="G254" s="298"/>
      <c r="H254" s="313"/>
      <c r="I254" s="313"/>
      <c r="J254" s="314"/>
      <c r="K254" s="298"/>
      <c r="L254" s="315"/>
      <c r="M254" s="316"/>
      <c r="N254" s="313"/>
      <c r="O254" s="315"/>
      <c r="P254" s="315"/>
      <c r="Q254" s="315"/>
      <c r="R254" s="298"/>
      <c r="S254" s="315"/>
      <c r="T254" s="315"/>
      <c r="U254" s="298"/>
      <c r="V254" s="315"/>
      <c r="W254" s="315"/>
      <c r="X254" s="298"/>
      <c r="Y254" s="298"/>
      <c r="Z254" s="298"/>
      <c r="AA254" s="298"/>
      <c r="AB254" s="317"/>
      <c r="AC254" s="298"/>
      <c r="AD254" s="298"/>
      <c r="AE254" s="318"/>
      <c r="AF254" s="315"/>
      <c r="AG254" s="315"/>
    </row>
    <row r="255" spans="1:33" s="329" customFormat="1" ht="15.75" customHeight="1" x14ac:dyDescent="0.2">
      <c r="A255" s="319"/>
      <c r="B255" s="319"/>
      <c r="C255" s="319"/>
      <c r="D255" s="320"/>
      <c r="E255" s="320"/>
      <c r="F255" s="321"/>
      <c r="G255" s="322"/>
      <c r="H255" s="322"/>
      <c r="I255" s="322"/>
      <c r="J255" s="323"/>
      <c r="K255" s="322"/>
      <c r="L255" s="324"/>
      <c r="M255" s="325">
        <f>SUM(M4:M118)</f>
        <v>1661399.81</v>
      </c>
      <c r="N255" s="322"/>
      <c r="O255" s="326"/>
      <c r="P255" s="326"/>
      <c r="Q255" s="326"/>
      <c r="R255" s="327"/>
      <c r="S255" s="328"/>
      <c r="T255" s="328">
        <f>SUM(T4:T118)</f>
        <v>1661399.81</v>
      </c>
      <c r="U255" s="327"/>
      <c r="V255" s="328"/>
      <c r="W255" s="328">
        <f>SUM(W4:W118)</f>
        <v>304819.31</v>
      </c>
      <c r="X255" s="328"/>
      <c r="Y255" s="328"/>
      <c r="Z255" s="328">
        <f>SUM(Z4:Z118)</f>
        <v>0</v>
      </c>
      <c r="AA255" s="328"/>
      <c r="AB255" s="328"/>
      <c r="AC255" s="328"/>
      <c r="AD255" s="328"/>
      <c r="AE255" s="327"/>
      <c r="AF255" s="328"/>
      <c r="AG255" s="328">
        <f>SUM(AG4:AG118)</f>
        <v>1356580.5</v>
      </c>
    </row>
    <row r="256" spans="1:33" s="329" customFormat="1" ht="6" customHeight="1" x14ac:dyDescent="0.2">
      <c r="A256" s="319"/>
      <c r="B256" s="319"/>
      <c r="C256" s="319"/>
      <c r="D256" s="327"/>
      <c r="E256" s="327"/>
      <c r="F256" s="330"/>
      <c r="G256" s="331"/>
      <c r="H256" s="331"/>
      <c r="I256" s="331"/>
      <c r="J256" s="332"/>
      <c r="K256" s="331"/>
      <c r="L256" s="333"/>
      <c r="M256" s="334"/>
      <c r="N256" s="331"/>
      <c r="O256" s="328"/>
      <c r="P256" s="328"/>
      <c r="Q256" s="328"/>
      <c r="R256" s="327"/>
      <c r="S256" s="328"/>
      <c r="T256" s="328"/>
      <c r="U256" s="327"/>
      <c r="V256" s="328"/>
      <c r="W256" s="328"/>
      <c r="X256" s="327"/>
      <c r="Y256" s="327"/>
      <c r="Z256" s="327"/>
      <c r="AA256" s="327"/>
      <c r="AB256" s="335"/>
      <c r="AC256" s="327"/>
      <c r="AD256" s="327"/>
      <c r="AE256" s="327"/>
      <c r="AF256" s="328"/>
      <c r="AG256" s="328"/>
    </row>
    <row r="257" spans="1:33" s="329" customFormat="1" ht="15.75" hidden="1" customHeight="1" x14ac:dyDescent="0.2">
      <c r="A257" s="319"/>
      <c r="B257" s="319"/>
      <c r="C257" s="319"/>
      <c r="D257" s="327"/>
      <c r="E257" s="327"/>
      <c r="F257" s="330"/>
      <c r="G257" s="331"/>
      <c r="H257" s="331"/>
      <c r="I257" s="331"/>
      <c r="J257" s="332"/>
      <c r="K257" s="331"/>
      <c r="L257" s="333"/>
      <c r="M257" s="334"/>
      <c r="N257" s="331"/>
      <c r="O257" s="328"/>
      <c r="P257" s="328"/>
      <c r="Q257" s="328"/>
      <c r="R257" s="327"/>
      <c r="S257" s="328"/>
      <c r="T257" s="328"/>
      <c r="U257" s="327"/>
      <c r="V257" s="328"/>
      <c r="W257" s="328"/>
      <c r="X257" s="327"/>
      <c r="Y257" s="327"/>
      <c r="Z257" s="327"/>
      <c r="AA257" s="327"/>
      <c r="AB257" s="335"/>
      <c r="AC257" s="327"/>
      <c r="AD257" s="327"/>
      <c r="AE257" s="327"/>
      <c r="AF257" s="328"/>
      <c r="AG257" s="328"/>
    </row>
    <row r="258" spans="1:33" s="329" customFormat="1" ht="15.75" customHeight="1" x14ac:dyDescent="0.2">
      <c r="A258" s="319"/>
      <c r="B258" s="319"/>
      <c r="C258" s="319"/>
      <c r="D258" s="327"/>
      <c r="E258" s="327"/>
      <c r="F258" s="330"/>
      <c r="G258" s="331"/>
      <c r="H258" s="331"/>
      <c r="I258" s="331"/>
      <c r="J258" s="332"/>
      <c r="K258" s="331"/>
      <c r="L258" s="333"/>
      <c r="M258" s="334"/>
      <c r="N258" s="331"/>
      <c r="O258" s="328"/>
      <c r="P258" s="328"/>
      <c r="Q258" s="328"/>
      <c r="R258" s="327"/>
      <c r="S258" s="328"/>
      <c r="T258" s="328"/>
      <c r="U258" s="327"/>
      <c r="V258" s="328"/>
      <c r="W258" s="328"/>
      <c r="X258" s="327"/>
      <c r="Y258" s="327"/>
      <c r="Z258" s="327"/>
      <c r="AA258" s="327"/>
      <c r="AB258" s="335"/>
      <c r="AC258" s="327"/>
      <c r="AD258" s="327"/>
      <c r="AE258" s="327"/>
      <c r="AF258" s="328"/>
      <c r="AG258" s="328">
        <f>T255-W255</f>
        <v>1356580.5</v>
      </c>
    </row>
    <row r="259" spans="1:33" s="329" customFormat="1" ht="15.75" customHeight="1" x14ac:dyDescent="0.2">
      <c r="A259" s="319"/>
      <c r="B259" s="319"/>
      <c r="C259" s="319"/>
      <c r="D259" s="327"/>
      <c r="E259" s="327"/>
      <c r="F259" s="330"/>
      <c r="G259" s="331"/>
      <c r="H259" s="331"/>
      <c r="I259" s="331"/>
      <c r="J259" s="332"/>
      <c r="K259" s="331"/>
      <c r="L259" s="333"/>
      <c r="M259" s="334"/>
      <c r="N259" s="331"/>
      <c r="O259" s="328"/>
      <c r="P259" s="328"/>
      <c r="Q259" s="328"/>
      <c r="R259" s="327"/>
      <c r="S259" s="328"/>
      <c r="T259" s="328"/>
      <c r="U259" s="327"/>
      <c r="V259" s="328"/>
      <c r="W259" s="328"/>
      <c r="X259" s="327"/>
      <c r="Y259" s="327"/>
      <c r="Z259" s="327"/>
      <c r="AA259" s="327"/>
      <c r="AB259" s="335"/>
      <c r="AC259" s="327"/>
      <c r="AD259" s="327"/>
      <c r="AE259" s="327"/>
      <c r="AF259" s="328"/>
      <c r="AG259" s="328"/>
    </row>
    <row r="260" spans="1:33" s="329" customFormat="1" ht="15.75" customHeight="1" x14ac:dyDescent="0.2">
      <c r="A260" s="319"/>
      <c r="B260" s="319"/>
      <c r="C260" s="319"/>
      <c r="D260" s="327"/>
      <c r="E260" s="327"/>
      <c r="F260" s="330"/>
      <c r="G260" s="331"/>
      <c r="H260" s="331"/>
      <c r="I260" s="331"/>
      <c r="J260" s="332"/>
      <c r="K260" s="331"/>
      <c r="L260" s="333"/>
      <c r="M260" s="334"/>
      <c r="N260" s="331"/>
      <c r="O260" s="328"/>
      <c r="P260" s="328"/>
      <c r="Q260" s="328"/>
      <c r="R260" s="327"/>
      <c r="S260" s="328"/>
      <c r="T260" s="336" t="s">
        <v>566</v>
      </c>
      <c r="U260" s="336"/>
      <c r="V260" s="336"/>
      <c r="W260" s="336"/>
      <c r="X260" s="318"/>
      <c r="Y260" s="298"/>
      <c r="Z260" s="298"/>
      <c r="AA260" s="298"/>
      <c r="AB260" s="336" t="s">
        <v>567</v>
      </c>
      <c r="AC260" s="337"/>
      <c r="AD260" s="338"/>
      <c r="AE260" s="339"/>
      <c r="AF260" s="338"/>
      <c r="AG260" s="340"/>
    </row>
    <row r="261" spans="1:33" s="329" customFormat="1" ht="15.75" customHeight="1" x14ac:dyDescent="0.2">
      <c r="A261" s="319"/>
      <c r="B261" s="319"/>
      <c r="C261" s="319"/>
      <c r="D261" s="327"/>
      <c r="E261" s="327"/>
      <c r="F261" s="330"/>
      <c r="G261" s="331"/>
      <c r="H261" s="331"/>
      <c r="I261" s="331"/>
      <c r="J261" s="332"/>
      <c r="K261" s="331"/>
      <c r="L261" s="333"/>
      <c r="M261" s="334"/>
      <c r="N261" s="331"/>
      <c r="O261" s="328"/>
      <c r="P261" s="328"/>
      <c r="Q261" s="328"/>
      <c r="R261" s="327"/>
      <c r="S261" s="328"/>
      <c r="T261" s="336"/>
      <c r="U261" s="336"/>
      <c r="V261" s="336"/>
      <c r="W261" s="336"/>
      <c r="X261" s="318"/>
      <c r="Y261" s="298"/>
      <c r="Z261" s="298"/>
      <c r="AA261" s="298"/>
      <c r="AB261" s="336"/>
      <c r="AC261" s="338"/>
      <c r="AD261" s="338"/>
      <c r="AE261" s="339"/>
      <c r="AF261" s="338"/>
      <c r="AG261" s="338"/>
    </row>
    <row r="262" spans="1:33" s="329" customFormat="1" ht="15.75" customHeight="1" x14ac:dyDescent="0.2">
      <c r="A262" s="319"/>
      <c r="B262" s="319"/>
      <c r="C262" s="319"/>
      <c r="D262" s="327"/>
      <c r="E262" s="327"/>
      <c r="F262" s="330"/>
      <c r="G262" s="331"/>
      <c r="H262" s="331"/>
      <c r="I262" s="331"/>
      <c r="J262" s="332"/>
      <c r="K262" s="331"/>
      <c r="L262" s="333"/>
      <c r="M262" s="334"/>
      <c r="N262" s="331"/>
      <c r="O262" s="328"/>
      <c r="P262" s="328"/>
      <c r="Q262" s="328"/>
      <c r="R262" s="327"/>
      <c r="S262" s="328"/>
      <c r="T262" s="336"/>
      <c r="U262" s="336"/>
      <c r="V262" s="336"/>
      <c r="W262" s="336"/>
      <c r="X262" s="318"/>
      <c r="Y262" s="298"/>
      <c r="Z262" s="298"/>
      <c r="AA262" s="298"/>
      <c r="AB262" s="336"/>
      <c r="AC262" s="338"/>
      <c r="AD262" s="338"/>
      <c r="AE262" s="339"/>
      <c r="AF262" s="338"/>
      <c r="AG262" s="338"/>
    </row>
    <row r="263" spans="1:33" s="329" customFormat="1" ht="15.75" customHeight="1" x14ac:dyDescent="0.2">
      <c r="A263" s="319"/>
      <c r="B263" s="319"/>
      <c r="C263" s="319"/>
      <c r="D263" s="327"/>
      <c r="E263" s="327"/>
      <c r="F263" s="330"/>
      <c r="G263" s="331"/>
      <c r="H263" s="331"/>
      <c r="I263" s="331"/>
      <c r="J263" s="332"/>
      <c r="K263" s="331"/>
      <c r="L263" s="333"/>
      <c r="M263" s="334"/>
      <c r="N263" s="331"/>
      <c r="O263" s="328"/>
      <c r="P263" s="328"/>
      <c r="Q263" s="328"/>
      <c r="R263" s="327"/>
      <c r="S263" s="328"/>
      <c r="T263" s="338"/>
      <c r="U263" s="338"/>
      <c r="V263" s="338"/>
      <c r="W263" s="341"/>
      <c r="X263" s="336" t="s">
        <v>569</v>
      </c>
      <c r="Y263" s="336"/>
      <c r="Z263" s="336"/>
      <c r="AA263" s="336"/>
      <c r="AB263" s="336"/>
      <c r="AC263" s="336"/>
      <c r="AD263" s="318"/>
      <c r="AE263" s="298"/>
      <c r="AF263" s="298"/>
      <c r="AG263" s="336" t="s">
        <v>570</v>
      </c>
    </row>
    <row r="264" spans="1:33" s="329" customFormat="1" ht="15.75" customHeight="1" x14ac:dyDescent="0.2">
      <c r="A264" s="319"/>
      <c r="B264" s="319"/>
      <c r="C264" s="319"/>
      <c r="D264" s="327"/>
      <c r="E264" s="327"/>
      <c r="F264" s="330"/>
      <c r="G264" s="331"/>
      <c r="H264" s="331"/>
      <c r="I264" s="331"/>
      <c r="J264" s="332"/>
      <c r="K264" s="331"/>
      <c r="L264" s="333"/>
      <c r="M264" s="334"/>
      <c r="N264" s="331"/>
      <c r="O264" s="328"/>
      <c r="P264" s="328"/>
      <c r="Q264" s="328"/>
      <c r="R264" s="327"/>
      <c r="S264" s="328"/>
      <c r="T264" s="338"/>
      <c r="U264" s="338"/>
      <c r="V264" s="338"/>
      <c r="W264" s="341"/>
      <c r="X264" s="336" t="s">
        <v>571</v>
      </c>
      <c r="Y264" s="336"/>
      <c r="Z264" s="336"/>
      <c r="AA264" s="336"/>
      <c r="AB264" s="336"/>
      <c r="AC264" s="336"/>
      <c r="AD264" s="318"/>
      <c r="AE264" s="298"/>
      <c r="AF264" s="298"/>
      <c r="AG264" s="336" t="s">
        <v>572</v>
      </c>
    </row>
    <row r="265" spans="1:33" s="329" customFormat="1" ht="15.75" customHeight="1" x14ac:dyDescent="0.2">
      <c r="A265" s="319"/>
      <c r="B265" s="319"/>
      <c r="C265" s="319"/>
      <c r="D265" s="327"/>
      <c r="E265" s="327"/>
      <c r="F265" s="330"/>
      <c r="G265" s="331"/>
      <c r="H265" s="331"/>
      <c r="I265" s="331"/>
      <c r="J265" s="332"/>
      <c r="K265" s="331"/>
      <c r="L265" s="333"/>
      <c r="M265" s="334"/>
      <c r="N265" s="331"/>
      <c r="O265" s="328"/>
      <c r="P265" s="328"/>
      <c r="Q265" s="328"/>
      <c r="R265" s="327"/>
      <c r="S265" s="32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42"/>
    </row>
    <row r="266" spans="1:33" s="329" customFormat="1" ht="15.75" customHeight="1" x14ac:dyDescent="0.2">
      <c r="A266" s="319"/>
      <c r="B266" s="319"/>
      <c r="C266" s="319"/>
      <c r="D266" s="327"/>
      <c r="E266" s="327"/>
      <c r="F266" s="330"/>
      <c r="G266" s="331"/>
      <c r="H266" s="331"/>
      <c r="I266" s="331"/>
      <c r="J266" s="332"/>
      <c r="K266" s="331"/>
      <c r="L266" s="333"/>
      <c r="M266" s="334"/>
      <c r="N266" s="331"/>
      <c r="O266" s="328"/>
      <c r="P266" s="328"/>
      <c r="Q266" s="328"/>
      <c r="R266" s="327"/>
      <c r="S266" s="328"/>
      <c r="T266" s="328"/>
      <c r="U266" s="327"/>
      <c r="V266" s="328"/>
      <c r="W266" s="328"/>
      <c r="X266" s="327"/>
      <c r="Y266" s="327"/>
      <c r="Z266" s="327"/>
      <c r="AA266" s="327"/>
      <c r="AB266" s="335"/>
      <c r="AC266" s="327"/>
      <c r="AD266" s="327"/>
      <c r="AE266" s="327"/>
      <c r="AF266" s="328"/>
      <c r="AG266" s="328"/>
    </row>
    <row r="267" spans="1:33" s="329" customFormat="1" ht="15.75" customHeight="1" x14ac:dyDescent="0.2">
      <c r="A267" s="319"/>
      <c r="B267" s="319"/>
      <c r="C267" s="319"/>
      <c r="D267" s="327"/>
      <c r="E267" s="327"/>
      <c r="F267" s="330"/>
      <c r="G267" s="331"/>
      <c r="H267" s="331"/>
      <c r="I267" s="331"/>
      <c r="J267" s="332"/>
      <c r="K267" s="331"/>
      <c r="L267" s="333"/>
      <c r="M267" s="334"/>
      <c r="N267" s="331"/>
      <c r="O267" s="328"/>
      <c r="P267" s="328"/>
      <c r="Q267" s="328"/>
      <c r="R267" s="327"/>
      <c r="S267" s="328"/>
      <c r="T267" s="328"/>
      <c r="U267" s="327"/>
      <c r="V267" s="328"/>
      <c r="W267" s="328"/>
      <c r="X267" s="327"/>
      <c r="Y267" s="327"/>
      <c r="Z267" s="327"/>
      <c r="AA267" s="327"/>
      <c r="AB267" s="335"/>
      <c r="AC267" s="327"/>
      <c r="AD267" s="327"/>
      <c r="AE267" s="327"/>
      <c r="AF267" s="328"/>
      <c r="AG267" s="328"/>
    </row>
    <row r="268" spans="1:33" s="329" customFormat="1" ht="15.75" customHeight="1" x14ac:dyDescent="0.2">
      <c r="A268" s="319"/>
      <c r="B268" s="319"/>
      <c r="C268" s="319"/>
      <c r="D268" s="327"/>
      <c r="E268" s="327"/>
      <c r="F268" s="330"/>
      <c r="G268" s="331"/>
      <c r="H268" s="331"/>
      <c r="I268" s="331"/>
      <c r="J268" s="332"/>
      <c r="K268" s="331"/>
      <c r="L268" s="333"/>
      <c r="M268" s="334"/>
      <c r="N268" s="331"/>
      <c r="O268" s="328"/>
      <c r="P268" s="328"/>
      <c r="Q268" s="328"/>
      <c r="R268" s="327"/>
      <c r="S268" s="328"/>
      <c r="T268" s="328"/>
      <c r="U268" s="327"/>
      <c r="V268" s="328"/>
      <c r="W268" s="328"/>
      <c r="X268" s="327"/>
      <c r="Y268" s="327"/>
      <c r="Z268" s="327"/>
      <c r="AA268" s="327"/>
      <c r="AB268" s="335"/>
      <c r="AC268" s="327"/>
      <c r="AD268" s="327"/>
      <c r="AE268" s="327"/>
      <c r="AF268" s="328"/>
      <c r="AG268" s="328"/>
    </row>
    <row r="269" spans="1:33" s="329" customFormat="1" ht="15.75" customHeight="1" x14ac:dyDescent="0.2">
      <c r="A269" s="319"/>
      <c r="B269" s="319"/>
      <c r="C269" s="319"/>
      <c r="D269" s="327"/>
      <c r="E269" s="327"/>
      <c r="F269" s="330"/>
      <c r="G269" s="331"/>
      <c r="H269" s="331"/>
      <c r="I269" s="331"/>
      <c r="J269" s="332"/>
      <c r="K269" s="331"/>
      <c r="L269" s="333"/>
      <c r="M269" s="334"/>
      <c r="N269" s="331"/>
      <c r="O269" s="328"/>
      <c r="P269" s="328"/>
      <c r="Q269" s="328"/>
      <c r="R269" s="327"/>
      <c r="S269" s="328"/>
      <c r="T269" s="328"/>
      <c r="U269" s="327"/>
      <c r="V269" s="328"/>
      <c r="W269" s="328"/>
      <c r="X269" s="327"/>
      <c r="Y269" s="327"/>
      <c r="Z269" s="327"/>
      <c r="AA269" s="327"/>
      <c r="AB269" s="335"/>
      <c r="AC269" s="327"/>
      <c r="AD269" s="327"/>
      <c r="AE269" s="327"/>
      <c r="AF269" s="328"/>
      <c r="AG269" s="328"/>
    </row>
    <row r="270" spans="1:33" s="329" customFormat="1" ht="15.75" customHeight="1" x14ac:dyDescent="0.2">
      <c r="A270" s="319"/>
      <c r="B270" s="319"/>
      <c r="C270" s="319"/>
      <c r="D270" s="327"/>
      <c r="E270" s="327"/>
      <c r="F270" s="330"/>
      <c r="G270" s="331"/>
      <c r="H270" s="331"/>
      <c r="I270" s="331"/>
      <c r="J270" s="332"/>
      <c r="K270" s="331"/>
      <c r="L270" s="333"/>
      <c r="M270" s="334"/>
      <c r="N270" s="331"/>
      <c r="O270" s="328"/>
      <c r="P270" s="328"/>
      <c r="Q270" s="328"/>
      <c r="R270" s="327"/>
      <c r="S270" s="328"/>
      <c r="T270" s="328"/>
      <c r="U270" s="327"/>
      <c r="V270" s="328"/>
      <c r="W270" s="328"/>
      <c r="X270" s="327"/>
      <c r="Y270" s="327"/>
      <c r="Z270" s="327"/>
      <c r="AA270" s="327"/>
      <c r="AB270" s="335"/>
      <c r="AC270" s="327"/>
      <c r="AD270" s="327"/>
      <c r="AE270" s="327"/>
      <c r="AF270" s="328"/>
      <c r="AG270" s="328"/>
    </row>
    <row r="271" spans="1:33" s="329" customFormat="1" ht="15.75" customHeight="1" x14ac:dyDescent="0.2">
      <c r="A271" s="319"/>
      <c r="B271" s="319"/>
      <c r="C271" s="319"/>
      <c r="D271" s="327"/>
      <c r="E271" s="327"/>
      <c r="F271" s="330"/>
      <c r="G271" s="331"/>
      <c r="H271" s="331"/>
      <c r="I271" s="331"/>
      <c r="J271" s="332"/>
      <c r="K271" s="331"/>
      <c r="L271" s="333"/>
      <c r="M271" s="334"/>
      <c r="N271" s="331"/>
      <c r="O271" s="328"/>
      <c r="P271" s="328"/>
      <c r="Q271" s="328"/>
      <c r="R271" s="327"/>
      <c r="S271" s="328"/>
      <c r="T271" s="328"/>
      <c r="U271" s="327"/>
      <c r="V271" s="328"/>
      <c r="W271" s="328"/>
      <c r="X271" s="327"/>
      <c r="Y271" s="327"/>
      <c r="Z271" s="327"/>
      <c r="AA271" s="327"/>
      <c r="AB271" s="335"/>
      <c r="AC271" s="327"/>
      <c r="AD271" s="327"/>
      <c r="AE271" s="327"/>
      <c r="AF271" s="328"/>
      <c r="AG271" s="328"/>
    </row>
    <row r="272" spans="1:33" s="329" customFormat="1" ht="15.75" customHeight="1" x14ac:dyDescent="0.2">
      <c r="A272" s="319"/>
      <c r="B272" s="319"/>
      <c r="C272" s="319"/>
      <c r="D272" s="327"/>
      <c r="E272" s="327"/>
      <c r="F272" s="330"/>
      <c r="G272" s="331"/>
      <c r="H272" s="331"/>
      <c r="I272" s="331"/>
      <c r="J272" s="332"/>
      <c r="K272" s="331"/>
      <c r="L272" s="333"/>
      <c r="M272" s="334"/>
      <c r="N272" s="331"/>
      <c r="O272" s="328"/>
      <c r="P272" s="328"/>
      <c r="Q272" s="328"/>
      <c r="R272" s="327"/>
      <c r="S272" s="328"/>
      <c r="T272" s="328"/>
      <c r="U272" s="327"/>
      <c r="V272" s="328"/>
      <c r="W272" s="328"/>
      <c r="X272" s="327"/>
      <c r="Y272" s="327"/>
      <c r="Z272" s="327"/>
      <c r="AA272" s="327"/>
      <c r="AB272" s="335"/>
      <c r="AC272" s="327"/>
      <c r="AD272" s="327"/>
      <c r="AE272" s="327"/>
      <c r="AF272" s="328"/>
      <c r="AG272" s="328"/>
    </row>
    <row r="273" spans="1:33" s="329" customFormat="1" ht="15.75" customHeight="1" x14ac:dyDescent="0.2">
      <c r="A273" s="319"/>
      <c r="B273" s="319"/>
      <c r="C273" s="319"/>
      <c r="D273" s="327"/>
      <c r="E273" s="327"/>
      <c r="F273" s="330"/>
      <c r="G273" s="331"/>
      <c r="H273" s="331"/>
      <c r="I273" s="331"/>
      <c r="J273" s="332"/>
      <c r="K273" s="331"/>
      <c r="L273" s="333"/>
      <c r="M273" s="334"/>
      <c r="N273" s="331"/>
      <c r="O273" s="328"/>
      <c r="P273" s="328"/>
      <c r="Q273" s="328"/>
      <c r="R273" s="327"/>
      <c r="S273" s="328"/>
      <c r="T273" s="328"/>
      <c r="U273" s="327"/>
      <c r="V273" s="328"/>
      <c r="W273" s="328"/>
      <c r="X273" s="327"/>
      <c r="Y273" s="327"/>
      <c r="Z273" s="327"/>
      <c r="AA273" s="327"/>
      <c r="AB273" s="335"/>
      <c r="AC273" s="327"/>
      <c r="AD273" s="327"/>
      <c r="AE273" s="327"/>
      <c r="AF273" s="328"/>
      <c r="AG273" s="328"/>
    </row>
    <row r="274" spans="1:33" s="329" customFormat="1" ht="15.75" customHeight="1" x14ac:dyDescent="0.2">
      <c r="A274" s="319"/>
      <c r="B274" s="319"/>
      <c r="C274" s="319"/>
      <c r="D274" s="327"/>
      <c r="E274" s="327"/>
      <c r="F274" s="330"/>
      <c r="G274" s="331"/>
      <c r="H274" s="331"/>
      <c r="I274" s="331"/>
      <c r="J274" s="332"/>
      <c r="K274" s="331"/>
      <c r="L274" s="333"/>
      <c r="M274" s="334"/>
      <c r="N274" s="331"/>
      <c r="O274" s="328"/>
      <c r="P274" s="328"/>
      <c r="Q274" s="328"/>
      <c r="R274" s="327"/>
      <c r="S274" s="328"/>
      <c r="T274" s="328"/>
      <c r="U274" s="327"/>
      <c r="V274" s="328"/>
      <c r="W274" s="328"/>
      <c r="X274" s="327"/>
      <c r="Y274" s="327"/>
      <c r="Z274" s="327"/>
      <c r="AA274" s="327"/>
      <c r="AB274" s="335"/>
      <c r="AC274" s="327"/>
      <c r="AD274" s="327"/>
      <c r="AE274" s="327"/>
      <c r="AF274" s="328"/>
      <c r="AG274" s="328"/>
    </row>
    <row r="275" spans="1:33" s="329" customFormat="1" ht="15.75" customHeight="1" x14ac:dyDescent="0.2">
      <c r="A275" s="319"/>
      <c r="B275" s="319"/>
      <c r="C275" s="319"/>
      <c r="D275" s="327"/>
      <c r="E275" s="327"/>
      <c r="F275" s="330"/>
      <c r="G275" s="331"/>
      <c r="H275" s="331"/>
      <c r="I275" s="331"/>
      <c r="J275" s="332"/>
      <c r="K275" s="331"/>
      <c r="L275" s="333"/>
      <c r="M275" s="334"/>
      <c r="N275" s="331"/>
      <c r="O275" s="328"/>
      <c r="P275" s="328"/>
      <c r="Q275" s="328"/>
      <c r="R275" s="327"/>
      <c r="S275" s="328"/>
      <c r="T275" s="328"/>
      <c r="U275" s="327"/>
      <c r="V275" s="328"/>
      <c r="W275" s="328"/>
      <c r="X275" s="327"/>
      <c r="Y275" s="327"/>
      <c r="Z275" s="327"/>
      <c r="AA275" s="327"/>
      <c r="AB275" s="335"/>
      <c r="AC275" s="327"/>
      <c r="AD275" s="327"/>
      <c r="AE275" s="327"/>
      <c r="AF275" s="328"/>
      <c r="AG275" s="328"/>
    </row>
    <row r="276" spans="1:33" s="329" customFormat="1" ht="15.75" customHeight="1" x14ac:dyDescent="0.2">
      <c r="A276" s="319"/>
      <c r="B276" s="319"/>
      <c r="C276" s="319"/>
      <c r="D276" s="327"/>
      <c r="E276" s="327"/>
      <c r="F276" s="330"/>
      <c r="G276" s="331"/>
      <c r="H276" s="331"/>
      <c r="I276" s="331"/>
      <c r="J276" s="332"/>
      <c r="K276" s="331"/>
      <c r="L276" s="333"/>
      <c r="M276" s="334"/>
      <c r="N276" s="331"/>
      <c r="O276" s="328"/>
      <c r="P276" s="328"/>
      <c r="Q276" s="328"/>
      <c r="R276" s="327"/>
      <c r="S276" s="328"/>
      <c r="T276" s="328"/>
      <c r="U276" s="327"/>
      <c r="V276" s="328"/>
      <c r="W276" s="328"/>
      <c r="X276" s="327"/>
      <c r="Y276" s="327"/>
      <c r="Z276" s="327"/>
      <c r="AA276" s="327"/>
      <c r="AB276" s="335"/>
      <c r="AC276" s="327"/>
      <c r="AD276" s="327"/>
      <c r="AE276" s="327"/>
      <c r="AF276" s="328"/>
      <c r="AG276" s="328"/>
    </row>
    <row r="277" spans="1:33" s="329" customFormat="1" ht="15.75" customHeight="1" x14ac:dyDescent="0.2">
      <c r="A277" s="319"/>
      <c r="B277" s="319"/>
      <c r="C277" s="319"/>
      <c r="D277" s="327"/>
      <c r="E277" s="327"/>
      <c r="F277" s="330"/>
      <c r="G277" s="331"/>
      <c r="H277" s="331"/>
      <c r="I277" s="331"/>
      <c r="J277" s="332"/>
      <c r="K277" s="331"/>
      <c r="L277" s="333"/>
      <c r="M277" s="334"/>
      <c r="N277" s="331"/>
      <c r="O277" s="328"/>
      <c r="P277" s="328"/>
      <c r="Q277" s="328"/>
      <c r="R277" s="327"/>
      <c r="S277" s="328"/>
      <c r="T277" s="328"/>
      <c r="U277" s="327"/>
      <c r="V277" s="328"/>
      <c r="W277" s="328"/>
      <c r="X277" s="327"/>
      <c r="Y277" s="327"/>
      <c r="Z277" s="327"/>
      <c r="AA277" s="327"/>
      <c r="AB277" s="335"/>
      <c r="AC277" s="327"/>
      <c r="AD277" s="327"/>
      <c r="AE277" s="327"/>
      <c r="AF277" s="328"/>
      <c r="AG277" s="328"/>
    </row>
    <row r="278" spans="1:33" s="329" customFormat="1" ht="15.75" customHeight="1" x14ac:dyDescent="0.2">
      <c r="A278" s="319"/>
      <c r="B278" s="319"/>
      <c r="C278" s="319"/>
      <c r="D278" s="327"/>
      <c r="E278" s="327"/>
      <c r="F278" s="330"/>
      <c r="G278" s="331"/>
      <c r="H278" s="331"/>
      <c r="I278" s="331"/>
      <c r="J278" s="332"/>
      <c r="K278" s="331"/>
      <c r="L278" s="333"/>
      <c r="M278" s="334"/>
      <c r="N278" s="331"/>
      <c r="O278" s="328"/>
      <c r="P278" s="328"/>
      <c r="Q278" s="328"/>
      <c r="R278" s="327"/>
      <c r="S278" s="328"/>
      <c r="T278" s="328"/>
      <c r="U278" s="327"/>
      <c r="V278" s="328"/>
      <c r="W278" s="328"/>
      <c r="X278" s="327"/>
      <c r="Y278" s="327"/>
      <c r="Z278" s="327"/>
      <c r="AA278" s="327"/>
      <c r="AB278" s="335"/>
      <c r="AC278" s="327"/>
      <c r="AD278" s="327"/>
      <c r="AE278" s="327"/>
      <c r="AF278" s="328"/>
      <c r="AG278" s="328"/>
    </row>
    <row r="279" spans="1:33" s="329" customFormat="1" ht="15.75" customHeight="1" x14ac:dyDescent="0.2">
      <c r="A279" s="319"/>
      <c r="B279" s="319"/>
      <c r="C279" s="319"/>
      <c r="D279" s="327"/>
      <c r="E279" s="327"/>
      <c r="F279" s="330"/>
      <c r="G279" s="331"/>
      <c r="H279" s="331"/>
      <c r="I279" s="331"/>
      <c r="J279" s="332"/>
      <c r="K279" s="331"/>
      <c r="L279" s="333"/>
      <c r="M279" s="334"/>
      <c r="N279" s="331"/>
      <c r="O279" s="328"/>
      <c r="P279" s="328"/>
      <c r="Q279" s="328"/>
      <c r="R279" s="327"/>
      <c r="S279" s="328"/>
      <c r="T279" s="328"/>
      <c r="U279" s="327"/>
      <c r="V279" s="328"/>
      <c r="W279" s="328"/>
      <c r="X279" s="327"/>
      <c r="Y279" s="327"/>
      <c r="Z279" s="327"/>
      <c r="AA279" s="327"/>
      <c r="AB279" s="335"/>
      <c r="AC279" s="327"/>
      <c r="AD279" s="327"/>
      <c r="AE279" s="327"/>
      <c r="AF279" s="328"/>
      <c r="AG279" s="328"/>
    </row>
    <row r="280" spans="1:33" s="329" customFormat="1" ht="15.75" customHeight="1" x14ac:dyDescent="0.2">
      <c r="A280" s="319"/>
      <c r="B280" s="319"/>
      <c r="C280" s="319"/>
      <c r="D280" s="327"/>
      <c r="E280" s="327"/>
      <c r="F280" s="330"/>
      <c r="G280" s="331"/>
      <c r="H280" s="331"/>
      <c r="I280" s="331"/>
      <c r="J280" s="332"/>
      <c r="K280" s="331"/>
      <c r="L280" s="333"/>
      <c r="M280" s="334"/>
      <c r="N280" s="331"/>
      <c r="O280" s="328"/>
      <c r="P280" s="328"/>
      <c r="Q280" s="328"/>
      <c r="R280" s="327"/>
      <c r="S280" s="328"/>
      <c r="T280" s="328"/>
      <c r="U280" s="327"/>
      <c r="V280" s="328"/>
      <c r="W280" s="328"/>
      <c r="X280" s="327"/>
      <c r="Y280" s="327"/>
      <c r="Z280" s="327"/>
      <c r="AA280" s="327"/>
      <c r="AB280" s="335"/>
      <c r="AC280" s="327"/>
      <c r="AD280" s="327"/>
      <c r="AE280" s="327"/>
      <c r="AF280" s="328"/>
      <c r="AG280" s="328"/>
    </row>
    <row r="281" spans="1:33" s="329" customFormat="1" ht="15.75" customHeight="1" x14ac:dyDescent="0.2">
      <c r="A281" s="319"/>
      <c r="B281" s="319"/>
      <c r="C281" s="319"/>
      <c r="D281" s="327"/>
      <c r="E281" s="327"/>
      <c r="F281" s="330"/>
      <c r="G281" s="331"/>
      <c r="H281" s="331"/>
      <c r="I281" s="331"/>
      <c r="J281" s="332"/>
      <c r="K281" s="331"/>
      <c r="L281" s="333"/>
      <c r="M281" s="334"/>
      <c r="N281" s="331"/>
      <c r="O281" s="328"/>
      <c r="P281" s="328"/>
      <c r="Q281" s="328"/>
      <c r="R281" s="327"/>
      <c r="S281" s="328"/>
      <c r="T281" s="328"/>
      <c r="U281" s="327"/>
      <c r="V281" s="328"/>
      <c r="W281" s="328"/>
      <c r="X281" s="327"/>
      <c r="Y281" s="327"/>
      <c r="Z281" s="327"/>
      <c r="AA281" s="327"/>
      <c r="AB281" s="335"/>
      <c r="AC281" s="327"/>
      <c r="AD281" s="327"/>
      <c r="AE281" s="327"/>
      <c r="AF281" s="328"/>
      <c r="AG281" s="328"/>
    </row>
    <row r="282" spans="1:33" s="329" customFormat="1" ht="15.75" customHeight="1" x14ac:dyDescent="0.2">
      <c r="A282" s="319"/>
      <c r="B282" s="319"/>
      <c r="C282" s="319"/>
      <c r="D282" s="327"/>
      <c r="E282" s="327"/>
      <c r="F282" s="330"/>
      <c r="G282" s="331"/>
      <c r="H282" s="331"/>
      <c r="I282" s="331"/>
      <c r="J282" s="332"/>
      <c r="K282" s="331"/>
      <c r="L282" s="333"/>
      <c r="M282" s="334"/>
      <c r="N282" s="331"/>
      <c r="O282" s="328"/>
      <c r="P282" s="328"/>
      <c r="Q282" s="328"/>
      <c r="R282" s="327"/>
      <c r="S282" s="328"/>
      <c r="T282" s="328"/>
      <c r="U282" s="327"/>
      <c r="V282" s="328"/>
      <c r="W282" s="328"/>
      <c r="X282" s="327"/>
      <c r="Y282" s="327"/>
      <c r="Z282" s="327"/>
      <c r="AA282" s="327"/>
      <c r="AB282" s="335"/>
      <c r="AC282" s="327"/>
      <c r="AD282" s="327"/>
      <c r="AE282" s="327"/>
      <c r="AF282" s="328"/>
      <c r="AG282" s="328"/>
    </row>
    <row r="283" spans="1:33" s="329" customFormat="1" ht="15.75" customHeight="1" x14ac:dyDescent="0.2">
      <c r="A283" s="319"/>
      <c r="B283" s="319"/>
      <c r="C283" s="319"/>
      <c r="D283" s="327"/>
      <c r="E283" s="327"/>
      <c r="F283" s="330"/>
      <c r="G283" s="331"/>
      <c r="H283" s="331"/>
      <c r="I283" s="331"/>
      <c r="J283" s="332"/>
      <c r="K283" s="331"/>
      <c r="L283" s="333"/>
      <c r="M283" s="334"/>
      <c r="N283" s="331"/>
      <c r="O283" s="328"/>
      <c r="P283" s="328"/>
      <c r="Q283" s="328"/>
      <c r="R283" s="327"/>
      <c r="S283" s="328"/>
      <c r="T283" s="328"/>
      <c r="U283" s="327"/>
      <c r="V283" s="328"/>
      <c r="W283" s="328"/>
      <c r="X283" s="327"/>
      <c r="Y283" s="327"/>
      <c r="Z283" s="327"/>
      <c r="AA283" s="327"/>
      <c r="AB283" s="335"/>
      <c r="AC283" s="327"/>
      <c r="AD283" s="327"/>
      <c r="AE283" s="327"/>
      <c r="AF283" s="328"/>
      <c r="AG283" s="328"/>
    </row>
    <row r="284" spans="1:33" s="329" customFormat="1" ht="15.75" customHeight="1" x14ac:dyDescent="0.2">
      <c r="A284" s="319"/>
      <c r="B284" s="319"/>
      <c r="C284" s="319"/>
      <c r="D284" s="327"/>
      <c r="E284" s="327"/>
      <c r="F284" s="330"/>
      <c r="G284" s="331"/>
      <c r="H284" s="331"/>
      <c r="I284" s="331"/>
      <c r="J284" s="332"/>
      <c r="K284" s="331"/>
      <c r="L284" s="333"/>
      <c r="M284" s="334"/>
      <c r="N284" s="331"/>
      <c r="O284" s="328"/>
      <c r="P284" s="328"/>
      <c r="Q284" s="328"/>
      <c r="R284" s="327"/>
      <c r="S284" s="328"/>
      <c r="T284" s="328"/>
      <c r="U284" s="327"/>
      <c r="V284" s="328"/>
      <c r="W284" s="328"/>
      <c r="X284" s="327"/>
      <c r="Y284" s="327"/>
      <c r="Z284" s="327"/>
      <c r="AA284" s="327"/>
      <c r="AB284" s="335"/>
      <c r="AC284" s="327"/>
      <c r="AD284" s="327"/>
      <c r="AE284" s="327"/>
      <c r="AF284" s="328"/>
      <c r="AG284" s="328"/>
    </row>
    <row r="285" spans="1:33" s="329" customFormat="1" ht="15.75" customHeight="1" x14ac:dyDescent="0.2">
      <c r="A285" s="319"/>
      <c r="B285" s="319"/>
      <c r="C285" s="319"/>
      <c r="D285" s="327"/>
      <c r="E285" s="327"/>
      <c r="F285" s="330"/>
      <c r="G285" s="331"/>
      <c r="H285" s="331"/>
      <c r="I285" s="331"/>
      <c r="J285" s="332"/>
      <c r="K285" s="331"/>
      <c r="L285" s="333"/>
      <c r="M285" s="334"/>
      <c r="N285" s="331"/>
      <c r="O285" s="328"/>
      <c r="P285" s="328"/>
      <c r="Q285" s="328"/>
      <c r="R285" s="327"/>
      <c r="S285" s="328"/>
      <c r="T285" s="328"/>
      <c r="U285" s="327"/>
      <c r="V285" s="328"/>
      <c r="W285" s="328"/>
      <c r="X285" s="327"/>
      <c r="Y285" s="327"/>
      <c r="Z285" s="327"/>
      <c r="AA285" s="327"/>
      <c r="AB285" s="335"/>
      <c r="AC285" s="327"/>
      <c r="AD285" s="327"/>
      <c r="AE285" s="327"/>
      <c r="AF285" s="328"/>
      <c r="AG285" s="328"/>
    </row>
    <row r="286" spans="1:33" s="329" customFormat="1" ht="15.75" customHeight="1" x14ac:dyDescent="0.2">
      <c r="A286" s="319"/>
      <c r="B286" s="319"/>
      <c r="C286" s="319"/>
      <c r="D286" s="327"/>
      <c r="E286" s="327"/>
      <c r="F286" s="330"/>
      <c r="G286" s="331"/>
      <c r="H286" s="331"/>
      <c r="I286" s="331"/>
      <c r="J286" s="332"/>
      <c r="K286" s="331"/>
      <c r="L286" s="333"/>
      <c r="M286" s="334"/>
      <c r="N286" s="331"/>
      <c r="O286" s="328"/>
      <c r="P286" s="328"/>
      <c r="Q286" s="328"/>
      <c r="R286" s="327"/>
      <c r="S286" s="328"/>
      <c r="T286" s="328"/>
      <c r="U286" s="327"/>
      <c r="V286" s="328"/>
      <c r="W286" s="328"/>
      <c r="X286" s="327"/>
      <c r="Y286" s="327"/>
      <c r="Z286" s="327"/>
      <c r="AA286" s="327"/>
      <c r="AB286" s="335"/>
      <c r="AC286" s="327"/>
      <c r="AD286" s="327"/>
      <c r="AE286" s="327"/>
      <c r="AF286" s="328"/>
      <c r="AG286" s="328"/>
    </row>
    <row r="287" spans="1:33" s="329" customFormat="1" ht="15.75" customHeight="1" x14ac:dyDescent="0.2">
      <c r="A287" s="319"/>
      <c r="B287" s="319"/>
      <c r="C287" s="319"/>
      <c r="D287" s="327"/>
      <c r="E287" s="327"/>
      <c r="F287" s="330"/>
      <c r="G287" s="331"/>
      <c r="H287" s="331"/>
      <c r="I287" s="331"/>
      <c r="J287" s="332"/>
      <c r="K287" s="331"/>
      <c r="L287" s="333"/>
      <c r="M287" s="334"/>
      <c r="N287" s="331"/>
      <c r="O287" s="328"/>
      <c r="P287" s="328"/>
      <c r="Q287" s="328"/>
      <c r="R287" s="327"/>
      <c r="S287" s="328"/>
      <c r="T287" s="328"/>
      <c r="U287" s="327"/>
      <c r="V287" s="328"/>
      <c r="W287" s="328"/>
      <c r="X287" s="327"/>
      <c r="Y287" s="327"/>
      <c r="Z287" s="327"/>
      <c r="AA287" s="327"/>
      <c r="AB287" s="335"/>
      <c r="AC287" s="327"/>
      <c r="AD287" s="327"/>
      <c r="AE287" s="327"/>
      <c r="AF287" s="328"/>
      <c r="AG287" s="328"/>
    </row>
    <row r="288" spans="1:33" s="329" customFormat="1" ht="15.75" customHeight="1" x14ac:dyDescent="0.2">
      <c r="A288" s="319"/>
      <c r="B288" s="319"/>
      <c r="C288" s="319"/>
      <c r="D288" s="327"/>
      <c r="E288" s="327"/>
      <c r="F288" s="330"/>
      <c r="G288" s="331"/>
      <c r="H288" s="331"/>
      <c r="I288" s="331"/>
      <c r="J288" s="332"/>
      <c r="K288" s="331"/>
      <c r="L288" s="333"/>
      <c r="M288" s="334"/>
      <c r="N288" s="331"/>
      <c r="O288" s="328"/>
      <c r="P288" s="328"/>
      <c r="Q288" s="328"/>
      <c r="R288" s="327"/>
      <c r="S288" s="328"/>
      <c r="T288" s="328"/>
      <c r="U288" s="327"/>
      <c r="V288" s="328"/>
      <c r="W288" s="328"/>
      <c r="X288" s="327"/>
      <c r="Y288" s="327"/>
      <c r="Z288" s="327"/>
      <c r="AA288" s="327"/>
      <c r="AB288" s="335"/>
      <c r="AC288" s="327"/>
      <c r="AD288" s="327"/>
      <c r="AE288" s="327"/>
      <c r="AF288" s="328"/>
      <c r="AG288" s="328"/>
    </row>
    <row r="289" spans="1:33" s="329" customFormat="1" ht="15.75" customHeight="1" x14ac:dyDescent="0.2">
      <c r="A289" s="319"/>
      <c r="B289" s="319"/>
      <c r="C289" s="319"/>
      <c r="D289" s="327"/>
      <c r="E289" s="327"/>
      <c r="F289" s="330"/>
      <c r="G289" s="331"/>
      <c r="H289" s="331"/>
      <c r="I289" s="331"/>
      <c r="J289" s="332"/>
      <c r="K289" s="331"/>
      <c r="L289" s="333"/>
      <c r="M289" s="334"/>
      <c r="N289" s="331"/>
      <c r="O289" s="328"/>
      <c r="P289" s="328"/>
      <c r="Q289" s="328"/>
      <c r="R289" s="327"/>
      <c r="S289" s="328"/>
      <c r="T289" s="328"/>
      <c r="U289" s="327"/>
      <c r="V289" s="328"/>
      <c r="W289" s="328"/>
      <c r="X289" s="327"/>
      <c r="Y289" s="327"/>
      <c r="Z289" s="327"/>
      <c r="AA289" s="327"/>
      <c r="AB289" s="335"/>
      <c r="AC289" s="327"/>
      <c r="AD289" s="327"/>
      <c r="AE289" s="327"/>
      <c r="AF289" s="328"/>
      <c r="AG289" s="328"/>
    </row>
    <row r="290" spans="1:33" s="329" customFormat="1" ht="15.75" customHeight="1" x14ac:dyDescent="0.2">
      <c r="A290" s="319"/>
      <c r="B290" s="319"/>
      <c r="C290" s="319"/>
      <c r="D290" s="327"/>
      <c r="E290" s="327"/>
      <c r="F290" s="330"/>
      <c r="G290" s="331"/>
      <c r="H290" s="331"/>
      <c r="I290" s="331"/>
      <c r="J290" s="332"/>
      <c r="K290" s="331"/>
      <c r="L290" s="333"/>
      <c r="M290" s="334"/>
      <c r="N290" s="331"/>
      <c r="O290" s="328"/>
      <c r="P290" s="328"/>
      <c r="Q290" s="328"/>
      <c r="R290" s="327"/>
      <c r="S290" s="328"/>
      <c r="T290" s="328"/>
      <c r="U290" s="327"/>
      <c r="V290" s="328"/>
      <c r="W290" s="328"/>
      <c r="X290" s="327"/>
      <c r="Y290" s="327"/>
      <c r="Z290" s="327"/>
      <c r="AA290" s="327"/>
      <c r="AB290" s="335"/>
      <c r="AC290" s="327"/>
      <c r="AD290" s="327"/>
      <c r="AE290" s="327"/>
      <c r="AF290" s="328"/>
      <c r="AG290" s="328"/>
    </row>
    <row r="291" spans="1:33" s="329" customFormat="1" ht="15.75" customHeight="1" x14ac:dyDescent="0.2">
      <c r="A291" s="319"/>
      <c r="B291" s="319"/>
      <c r="C291" s="319"/>
      <c r="D291" s="327"/>
      <c r="E291" s="327"/>
      <c r="F291" s="330"/>
      <c r="G291" s="331"/>
      <c r="H291" s="331"/>
      <c r="I291" s="331"/>
      <c r="J291" s="332"/>
      <c r="K291" s="331"/>
      <c r="L291" s="333"/>
      <c r="M291" s="334"/>
      <c r="N291" s="331"/>
      <c r="O291" s="328"/>
      <c r="P291" s="328"/>
      <c r="Q291" s="328"/>
      <c r="R291" s="327"/>
      <c r="S291" s="328"/>
      <c r="T291" s="328"/>
      <c r="U291" s="327"/>
      <c r="V291" s="328"/>
      <c r="W291" s="328"/>
      <c r="X291" s="327"/>
      <c r="Y291" s="327"/>
      <c r="Z291" s="327"/>
      <c r="AA291" s="327"/>
      <c r="AB291" s="335"/>
      <c r="AC291" s="327"/>
      <c r="AD291" s="327"/>
      <c r="AE291" s="327"/>
      <c r="AF291" s="328"/>
      <c r="AG291" s="328"/>
    </row>
    <row r="292" spans="1:33" s="329" customFormat="1" ht="15.75" customHeight="1" x14ac:dyDescent="0.2">
      <c r="A292" s="319"/>
      <c r="B292" s="319"/>
      <c r="C292" s="319"/>
      <c r="D292" s="327"/>
      <c r="E292" s="327"/>
      <c r="F292" s="330"/>
      <c r="G292" s="331"/>
      <c r="H292" s="331"/>
      <c r="I292" s="331"/>
      <c r="J292" s="332"/>
      <c r="K292" s="331"/>
      <c r="L292" s="333"/>
      <c r="M292" s="334"/>
      <c r="N292" s="331"/>
      <c r="O292" s="328"/>
      <c r="P292" s="328"/>
      <c r="Q292" s="328"/>
      <c r="R292" s="327"/>
      <c r="S292" s="328"/>
      <c r="T292" s="328"/>
      <c r="U292" s="327"/>
      <c r="V292" s="328"/>
      <c r="W292" s="328"/>
      <c r="X292" s="327"/>
      <c r="Y292" s="327"/>
      <c r="Z292" s="327"/>
      <c r="AA292" s="327"/>
      <c r="AB292" s="335"/>
      <c r="AC292" s="327"/>
      <c r="AD292" s="327"/>
      <c r="AE292" s="327"/>
      <c r="AF292" s="328"/>
      <c r="AG292" s="328"/>
    </row>
    <row r="293" spans="1:33" s="329" customFormat="1" ht="15.75" customHeight="1" x14ac:dyDescent="0.2">
      <c r="A293" s="319"/>
      <c r="B293" s="319"/>
      <c r="C293" s="319"/>
      <c r="D293" s="327"/>
      <c r="E293" s="327"/>
      <c r="F293" s="330"/>
      <c r="G293" s="331"/>
      <c r="H293" s="331"/>
      <c r="I293" s="331"/>
      <c r="J293" s="332"/>
      <c r="K293" s="331"/>
      <c r="L293" s="333"/>
      <c r="M293" s="334"/>
      <c r="N293" s="331"/>
      <c r="O293" s="328"/>
      <c r="P293" s="328"/>
      <c r="Q293" s="328"/>
      <c r="R293" s="327"/>
      <c r="S293" s="328"/>
      <c r="T293" s="328"/>
      <c r="U293" s="327"/>
      <c r="V293" s="328"/>
      <c r="W293" s="328"/>
      <c r="X293" s="327"/>
      <c r="Y293" s="327"/>
      <c r="Z293" s="327"/>
      <c r="AA293" s="327"/>
      <c r="AB293" s="335"/>
      <c r="AC293" s="327"/>
      <c r="AD293" s="327"/>
      <c r="AE293" s="327"/>
      <c r="AF293" s="328"/>
      <c r="AG293" s="328"/>
    </row>
    <row r="294" spans="1:33" s="329" customFormat="1" ht="15.75" customHeight="1" x14ac:dyDescent="0.2">
      <c r="A294" s="319"/>
      <c r="B294" s="319"/>
      <c r="C294" s="319"/>
      <c r="D294" s="327"/>
      <c r="E294" s="327"/>
      <c r="F294" s="330"/>
      <c r="G294" s="331"/>
      <c r="H294" s="331"/>
      <c r="I294" s="331"/>
      <c r="J294" s="332"/>
      <c r="K294" s="331"/>
      <c r="L294" s="333"/>
      <c r="M294" s="334"/>
      <c r="N294" s="331"/>
      <c r="O294" s="328"/>
      <c r="P294" s="328"/>
      <c r="Q294" s="328"/>
      <c r="R294" s="327"/>
      <c r="S294" s="328"/>
      <c r="T294" s="328"/>
      <c r="U294" s="327"/>
      <c r="V294" s="328"/>
      <c r="W294" s="328"/>
      <c r="X294" s="327"/>
      <c r="Y294" s="327"/>
      <c r="Z294" s="327"/>
      <c r="AA294" s="327"/>
      <c r="AB294" s="335"/>
      <c r="AC294" s="327"/>
      <c r="AD294" s="327"/>
      <c r="AE294" s="327"/>
      <c r="AF294" s="328"/>
      <c r="AG294" s="328"/>
    </row>
    <row r="295" spans="1:33" s="329" customFormat="1" ht="15.75" customHeight="1" x14ac:dyDescent="0.2">
      <c r="A295" s="319"/>
      <c r="B295" s="319"/>
      <c r="C295" s="319"/>
      <c r="D295" s="327"/>
      <c r="E295" s="327"/>
      <c r="F295" s="330"/>
      <c r="G295" s="331"/>
      <c r="H295" s="331"/>
      <c r="I295" s="331"/>
      <c r="J295" s="332"/>
      <c r="K295" s="331"/>
      <c r="L295" s="333"/>
      <c r="M295" s="334"/>
      <c r="N295" s="331"/>
      <c r="O295" s="328"/>
      <c r="P295" s="328"/>
      <c r="Q295" s="328"/>
      <c r="R295" s="327"/>
      <c r="S295" s="328"/>
      <c r="T295" s="328"/>
      <c r="U295" s="327"/>
      <c r="V295" s="328"/>
      <c r="W295" s="328"/>
      <c r="X295" s="327"/>
      <c r="Y295" s="327"/>
      <c r="Z295" s="327"/>
      <c r="AA295" s="327"/>
      <c r="AB295" s="335"/>
      <c r="AC295" s="327"/>
      <c r="AD295" s="327"/>
      <c r="AE295" s="327"/>
      <c r="AF295" s="328"/>
      <c r="AG295" s="328"/>
    </row>
    <row r="296" spans="1:33" s="329" customFormat="1" ht="15.75" customHeight="1" x14ac:dyDescent="0.2">
      <c r="A296" s="319"/>
      <c r="B296" s="319"/>
      <c r="C296" s="319"/>
      <c r="D296" s="327"/>
      <c r="E296" s="327"/>
      <c r="F296" s="330"/>
      <c r="G296" s="331"/>
      <c r="H296" s="331"/>
      <c r="I296" s="331"/>
      <c r="J296" s="332"/>
      <c r="K296" s="331"/>
      <c r="L296" s="333"/>
      <c r="M296" s="334"/>
      <c r="N296" s="331"/>
      <c r="O296" s="328"/>
      <c r="P296" s="328"/>
      <c r="Q296" s="328"/>
      <c r="R296" s="327"/>
      <c r="S296" s="328"/>
      <c r="T296" s="328"/>
      <c r="U296" s="327"/>
      <c r="V296" s="328"/>
      <c r="W296" s="328"/>
      <c r="X296" s="327"/>
      <c r="Y296" s="327"/>
      <c r="Z296" s="327"/>
      <c r="AA296" s="327"/>
      <c r="AB296" s="335"/>
      <c r="AC296" s="327"/>
      <c r="AD296" s="327"/>
      <c r="AE296" s="327"/>
      <c r="AF296" s="328"/>
      <c r="AG296" s="328"/>
    </row>
    <row r="297" spans="1:33" s="329" customFormat="1" ht="15.75" customHeight="1" x14ac:dyDescent="0.2">
      <c r="A297" s="319"/>
      <c r="B297" s="319"/>
      <c r="C297" s="319"/>
      <c r="D297" s="327"/>
      <c r="E297" s="327"/>
      <c r="F297" s="330"/>
      <c r="G297" s="331"/>
      <c r="H297" s="331"/>
      <c r="I297" s="331"/>
      <c r="J297" s="332"/>
      <c r="K297" s="331"/>
      <c r="L297" s="333"/>
      <c r="M297" s="334"/>
      <c r="N297" s="331"/>
      <c r="O297" s="328"/>
      <c r="P297" s="328"/>
      <c r="Q297" s="328"/>
      <c r="R297" s="327"/>
      <c r="S297" s="328"/>
      <c r="T297" s="328"/>
      <c r="U297" s="327"/>
      <c r="V297" s="328"/>
      <c r="W297" s="328"/>
      <c r="X297" s="327"/>
      <c r="Y297" s="327"/>
      <c r="Z297" s="327"/>
      <c r="AA297" s="327"/>
      <c r="AB297" s="335"/>
      <c r="AC297" s="327"/>
      <c r="AD297" s="327"/>
      <c r="AE297" s="327"/>
      <c r="AF297" s="328"/>
      <c r="AG297" s="328"/>
    </row>
    <row r="298" spans="1:33" s="329" customFormat="1" ht="15.75" customHeight="1" x14ac:dyDescent="0.2">
      <c r="A298" s="319"/>
      <c r="B298" s="319"/>
      <c r="C298" s="319"/>
      <c r="D298" s="327"/>
      <c r="E298" s="327"/>
      <c r="F298" s="330"/>
      <c r="G298" s="331"/>
      <c r="H298" s="331"/>
      <c r="I298" s="331"/>
      <c r="J298" s="332"/>
      <c r="K298" s="331"/>
      <c r="L298" s="333"/>
      <c r="M298" s="334"/>
      <c r="N298" s="331"/>
      <c r="O298" s="328"/>
      <c r="P298" s="328"/>
      <c r="Q298" s="328"/>
      <c r="R298" s="327"/>
      <c r="S298" s="328"/>
      <c r="T298" s="328"/>
      <c r="U298" s="327"/>
      <c r="V298" s="328"/>
      <c r="W298" s="328"/>
      <c r="X298" s="327"/>
      <c r="Y298" s="327"/>
      <c r="Z298" s="327"/>
      <c r="AA298" s="327"/>
      <c r="AB298" s="335"/>
      <c r="AC298" s="327"/>
      <c r="AD298" s="327"/>
      <c r="AE298" s="327"/>
      <c r="AF298" s="328"/>
      <c r="AG298" s="328"/>
    </row>
    <row r="299" spans="1:33" s="329" customFormat="1" ht="15.75" customHeight="1" x14ac:dyDescent="0.2">
      <c r="A299" s="319"/>
      <c r="B299" s="319"/>
      <c r="C299" s="319"/>
      <c r="D299" s="327"/>
      <c r="E299" s="327"/>
      <c r="F299" s="330"/>
      <c r="G299" s="331"/>
      <c r="H299" s="331"/>
      <c r="I299" s="331"/>
      <c r="J299" s="332"/>
      <c r="K299" s="331"/>
      <c r="L299" s="333"/>
      <c r="M299" s="334"/>
      <c r="N299" s="331"/>
      <c r="O299" s="328"/>
      <c r="P299" s="328"/>
      <c r="Q299" s="328"/>
      <c r="R299" s="327"/>
      <c r="S299" s="328"/>
      <c r="T299" s="328"/>
      <c r="U299" s="327"/>
      <c r="V299" s="328"/>
      <c r="W299" s="328"/>
      <c r="X299" s="327"/>
      <c r="Y299" s="327"/>
      <c r="Z299" s="327"/>
      <c r="AA299" s="327"/>
      <c r="AB299" s="335"/>
      <c r="AC299" s="327"/>
      <c r="AD299" s="327"/>
      <c r="AE299" s="327"/>
      <c r="AF299" s="328"/>
      <c r="AG299" s="328"/>
    </row>
    <row r="300" spans="1:33" s="329" customFormat="1" ht="15.75" customHeight="1" x14ac:dyDescent="0.2">
      <c r="A300" s="319"/>
      <c r="B300" s="319"/>
      <c r="C300" s="319"/>
      <c r="D300" s="327"/>
      <c r="E300" s="327"/>
      <c r="F300" s="330"/>
      <c r="G300" s="331"/>
      <c r="H300" s="331"/>
      <c r="I300" s="331"/>
      <c r="J300" s="332"/>
      <c r="K300" s="331"/>
      <c r="L300" s="333"/>
      <c r="M300" s="334"/>
      <c r="N300" s="331"/>
      <c r="O300" s="328"/>
      <c r="P300" s="328"/>
      <c r="Q300" s="328"/>
      <c r="R300" s="327"/>
      <c r="S300" s="328"/>
      <c r="T300" s="328"/>
      <c r="U300" s="327"/>
      <c r="V300" s="328"/>
      <c r="W300" s="328"/>
      <c r="X300" s="327"/>
      <c r="Y300" s="327"/>
      <c r="Z300" s="327"/>
      <c r="AA300" s="327"/>
      <c r="AB300" s="335"/>
      <c r="AC300" s="327"/>
      <c r="AD300" s="327"/>
      <c r="AE300" s="327"/>
      <c r="AF300" s="328"/>
      <c r="AG300" s="328"/>
    </row>
    <row r="301" spans="1:33" s="329" customFormat="1" ht="15.75" customHeight="1" x14ac:dyDescent="0.2">
      <c r="A301" s="319"/>
      <c r="B301" s="319"/>
      <c r="C301" s="319"/>
      <c r="D301" s="327"/>
      <c r="E301" s="327"/>
      <c r="F301" s="330"/>
      <c r="G301" s="331"/>
      <c r="H301" s="331"/>
      <c r="I301" s="331"/>
      <c r="J301" s="332"/>
      <c r="K301" s="331"/>
      <c r="L301" s="333"/>
      <c r="M301" s="334"/>
      <c r="N301" s="331"/>
      <c r="O301" s="328"/>
      <c r="P301" s="328"/>
      <c r="Q301" s="328"/>
      <c r="R301" s="327"/>
      <c r="S301" s="328"/>
      <c r="T301" s="328"/>
      <c r="U301" s="327"/>
      <c r="V301" s="328"/>
      <c r="W301" s="328"/>
      <c r="X301" s="327"/>
      <c r="Y301" s="327"/>
      <c r="Z301" s="327"/>
      <c r="AA301" s="327"/>
      <c r="AB301" s="335"/>
      <c r="AC301" s="327"/>
      <c r="AD301" s="327"/>
      <c r="AE301" s="327"/>
      <c r="AF301" s="328"/>
      <c r="AG301" s="328"/>
    </row>
    <row r="302" spans="1:33" s="329" customFormat="1" ht="15.75" customHeight="1" x14ac:dyDescent="0.2">
      <c r="A302" s="319"/>
      <c r="B302" s="319"/>
      <c r="C302" s="319"/>
      <c r="D302" s="327"/>
      <c r="E302" s="327"/>
      <c r="F302" s="330"/>
      <c r="G302" s="331"/>
      <c r="H302" s="331"/>
      <c r="I302" s="331"/>
      <c r="J302" s="332"/>
      <c r="K302" s="331"/>
      <c r="L302" s="333"/>
      <c r="M302" s="334"/>
      <c r="N302" s="331"/>
      <c r="O302" s="328"/>
      <c r="P302" s="328"/>
      <c r="Q302" s="328"/>
      <c r="R302" s="327"/>
      <c r="S302" s="328"/>
      <c r="T302" s="328"/>
      <c r="U302" s="327"/>
      <c r="V302" s="328"/>
      <c r="W302" s="328"/>
      <c r="X302" s="327"/>
      <c r="Y302" s="327"/>
      <c r="Z302" s="327"/>
      <c r="AA302" s="327"/>
      <c r="AB302" s="335"/>
      <c r="AC302" s="327"/>
      <c r="AD302" s="327"/>
      <c r="AE302" s="327"/>
      <c r="AF302" s="328"/>
      <c r="AG302" s="328"/>
    </row>
    <row r="303" spans="1:33" ht="15.75" customHeight="1" x14ac:dyDescent="0.25">
      <c r="D303" s="344"/>
      <c r="E303" s="344"/>
      <c r="F303" s="345"/>
      <c r="H303" s="347"/>
      <c r="I303" s="348"/>
      <c r="J303" s="349"/>
      <c r="K303" s="348"/>
      <c r="L303" s="350"/>
      <c r="M303" s="351"/>
      <c r="O303" s="352"/>
      <c r="P303" s="352"/>
      <c r="Q303" s="352"/>
      <c r="R303" s="344"/>
      <c r="S303" s="352"/>
      <c r="T303" s="352"/>
      <c r="U303" s="344"/>
      <c r="V303" s="352"/>
      <c r="W303" s="352"/>
      <c r="X303" s="344"/>
      <c r="Y303" s="344"/>
      <c r="Z303" s="344"/>
      <c r="AA303" s="344"/>
      <c r="AB303" s="353"/>
      <c r="AC303" s="344"/>
      <c r="AD303" s="344"/>
      <c r="AE303" s="344"/>
      <c r="AF303" s="352"/>
      <c r="AG303" s="352"/>
    </row>
    <row r="304" spans="1:33" ht="15.75" customHeight="1" x14ac:dyDescent="0.25">
      <c r="D304" s="344"/>
      <c r="E304" s="344"/>
      <c r="F304" s="345"/>
      <c r="H304" s="347"/>
      <c r="I304" s="348"/>
      <c r="J304" s="349"/>
      <c r="K304" s="348"/>
      <c r="L304" s="350"/>
      <c r="M304" s="351"/>
      <c r="O304" s="352"/>
      <c r="P304" s="352"/>
      <c r="Q304" s="352"/>
      <c r="R304" s="344"/>
      <c r="S304" s="352"/>
      <c r="T304" s="352"/>
      <c r="U304" s="344"/>
      <c r="V304" s="352"/>
      <c r="W304" s="352"/>
      <c r="X304" s="344"/>
      <c r="Y304" s="344"/>
      <c r="Z304" s="344"/>
      <c r="AA304" s="344"/>
      <c r="AB304" s="353"/>
      <c r="AC304" s="344"/>
      <c r="AD304" s="344"/>
      <c r="AE304" s="344"/>
      <c r="AF304" s="352"/>
      <c r="AG304" s="352"/>
    </row>
    <row r="305" spans="4:33" ht="15.75" customHeight="1" x14ac:dyDescent="0.25">
      <c r="D305" s="344"/>
      <c r="E305" s="344"/>
      <c r="F305" s="345"/>
      <c r="H305" s="347"/>
      <c r="I305" s="348"/>
      <c r="J305" s="349"/>
      <c r="K305" s="348"/>
      <c r="L305" s="350"/>
      <c r="M305" s="351"/>
      <c r="O305" s="352"/>
      <c r="P305" s="352"/>
      <c r="Q305" s="352"/>
      <c r="R305" s="344"/>
      <c r="S305" s="352"/>
      <c r="T305" s="352"/>
      <c r="U305" s="344"/>
      <c r="V305" s="352"/>
      <c r="W305" s="352"/>
      <c r="X305" s="344"/>
      <c r="Y305" s="344"/>
      <c r="Z305" s="344"/>
      <c r="AA305" s="344"/>
      <c r="AB305" s="353"/>
      <c r="AC305" s="344"/>
      <c r="AD305" s="344"/>
      <c r="AE305" s="344"/>
      <c r="AF305" s="352"/>
      <c r="AG305" s="352"/>
    </row>
    <row r="306" spans="4:33" ht="15.75" customHeight="1" x14ac:dyDescent="0.25">
      <c r="D306" s="344"/>
      <c r="E306" s="344"/>
      <c r="F306" s="345"/>
      <c r="H306" s="347"/>
      <c r="I306" s="348"/>
      <c r="J306" s="349"/>
      <c r="K306" s="348"/>
      <c r="L306" s="350"/>
      <c r="M306" s="351"/>
      <c r="O306" s="352"/>
      <c r="P306" s="352"/>
      <c r="Q306" s="352"/>
      <c r="R306" s="344"/>
      <c r="S306" s="352"/>
      <c r="T306" s="352"/>
      <c r="U306" s="344"/>
      <c r="V306" s="352"/>
      <c r="W306" s="352"/>
      <c r="X306" s="344"/>
      <c r="Y306" s="344"/>
      <c r="Z306" s="344"/>
      <c r="AA306" s="344"/>
      <c r="AB306" s="353"/>
      <c r="AC306" s="344"/>
      <c r="AD306" s="344"/>
      <c r="AE306" s="344"/>
      <c r="AF306" s="352"/>
      <c r="AG306" s="352"/>
    </row>
    <row r="307" spans="4:33" ht="15.75" customHeight="1" x14ac:dyDescent="0.25">
      <c r="D307" s="344"/>
      <c r="E307" s="344"/>
      <c r="F307" s="345"/>
      <c r="H307" s="347"/>
      <c r="I307" s="348"/>
      <c r="J307" s="349"/>
      <c r="K307" s="348"/>
      <c r="L307" s="350"/>
      <c r="M307" s="351"/>
      <c r="O307" s="352"/>
      <c r="P307" s="352"/>
      <c r="Q307" s="352"/>
      <c r="R307" s="344"/>
      <c r="S307" s="352"/>
      <c r="T307" s="352"/>
      <c r="U307" s="344"/>
      <c r="V307" s="352"/>
      <c r="W307" s="352"/>
      <c r="X307" s="344"/>
      <c r="Y307" s="344"/>
      <c r="Z307" s="344"/>
      <c r="AA307" s="344"/>
      <c r="AB307" s="353"/>
      <c r="AC307" s="344"/>
      <c r="AD307" s="344"/>
      <c r="AE307" s="344"/>
      <c r="AF307" s="352"/>
      <c r="AG307" s="352"/>
    </row>
    <row r="308" spans="4:33" ht="15.75" customHeight="1" x14ac:dyDescent="0.25">
      <c r="D308" s="344"/>
      <c r="E308" s="344"/>
      <c r="F308" s="345"/>
      <c r="H308" s="347"/>
      <c r="I308" s="348"/>
      <c r="J308" s="349"/>
      <c r="K308" s="348"/>
      <c r="L308" s="350"/>
      <c r="M308" s="351"/>
      <c r="O308" s="352"/>
      <c r="P308" s="352"/>
      <c r="Q308" s="352"/>
      <c r="R308" s="344"/>
      <c r="S308" s="352"/>
      <c r="T308" s="352"/>
      <c r="U308" s="344"/>
      <c r="V308" s="352"/>
      <c r="W308" s="352"/>
      <c r="X308" s="344"/>
      <c r="Y308" s="344"/>
      <c r="Z308" s="344"/>
      <c r="AA308" s="344"/>
      <c r="AB308" s="353"/>
      <c r="AC308" s="344"/>
      <c r="AD308" s="344"/>
      <c r="AE308" s="344"/>
      <c r="AF308" s="352"/>
      <c r="AG308" s="352"/>
    </row>
    <row r="309" spans="4:33" ht="15.75" customHeight="1" x14ac:dyDescent="0.25">
      <c r="D309" s="344"/>
      <c r="E309" s="344"/>
      <c r="F309" s="345"/>
      <c r="H309" s="347"/>
      <c r="I309" s="348"/>
      <c r="J309" s="349"/>
      <c r="K309" s="348"/>
      <c r="L309" s="350"/>
      <c r="M309" s="351"/>
      <c r="O309" s="352"/>
      <c r="P309" s="352"/>
      <c r="Q309" s="352"/>
      <c r="R309" s="344"/>
      <c r="S309" s="352"/>
      <c r="T309" s="352"/>
      <c r="U309" s="344"/>
      <c r="V309" s="352"/>
      <c r="W309" s="352"/>
      <c r="X309" s="344"/>
      <c r="Y309" s="344"/>
      <c r="Z309" s="344"/>
      <c r="AA309" s="344"/>
      <c r="AB309" s="353"/>
      <c r="AC309" s="344"/>
      <c r="AD309" s="344"/>
      <c r="AE309" s="344"/>
      <c r="AF309" s="352"/>
      <c r="AG309" s="352"/>
    </row>
    <row r="310" spans="4:33" ht="15.75" customHeight="1" x14ac:dyDescent="0.25">
      <c r="D310" s="344"/>
      <c r="E310" s="344"/>
      <c r="F310" s="345"/>
      <c r="H310" s="347"/>
      <c r="I310" s="348"/>
      <c r="J310" s="349"/>
      <c r="K310" s="348"/>
      <c r="L310" s="350"/>
      <c r="M310" s="351"/>
      <c r="O310" s="352"/>
      <c r="P310" s="352"/>
      <c r="Q310" s="352"/>
      <c r="R310" s="344"/>
      <c r="S310" s="352"/>
      <c r="T310" s="352"/>
      <c r="U310" s="344"/>
      <c r="V310" s="352"/>
      <c r="W310" s="352"/>
      <c r="X310" s="344"/>
      <c r="Y310" s="344"/>
      <c r="Z310" s="344"/>
      <c r="AA310" s="344"/>
      <c r="AB310" s="353"/>
      <c r="AC310" s="344"/>
      <c r="AD310" s="344"/>
      <c r="AE310" s="344"/>
      <c r="AF310" s="352"/>
      <c r="AG310" s="352"/>
    </row>
    <row r="311" spans="4:33" ht="15.75" customHeight="1" x14ac:dyDescent="0.25">
      <c r="D311" s="344"/>
      <c r="E311" s="344"/>
      <c r="F311" s="345"/>
      <c r="H311" s="347"/>
      <c r="I311" s="348"/>
      <c r="J311" s="349"/>
      <c r="K311" s="348"/>
      <c r="L311" s="350"/>
      <c r="M311" s="351"/>
      <c r="O311" s="352"/>
      <c r="P311" s="352"/>
      <c r="Q311" s="352"/>
      <c r="R311" s="344"/>
      <c r="S311" s="352"/>
      <c r="T311" s="352"/>
      <c r="U311" s="344"/>
      <c r="V311" s="352"/>
      <c r="W311" s="352"/>
      <c r="X311" s="344"/>
      <c r="Y311" s="344"/>
      <c r="Z311" s="344"/>
      <c r="AA311" s="344"/>
      <c r="AB311" s="353"/>
      <c r="AC311" s="344"/>
      <c r="AD311" s="344"/>
      <c r="AE311" s="344"/>
      <c r="AF311" s="352"/>
      <c r="AG311" s="352"/>
    </row>
    <row r="312" spans="4:33" ht="15.75" customHeight="1" x14ac:dyDescent="0.25">
      <c r="D312" s="344"/>
      <c r="E312" s="344"/>
      <c r="F312" s="345"/>
      <c r="H312" s="347"/>
      <c r="I312" s="348"/>
      <c r="J312" s="349"/>
      <c r="K312" s="348"/>
      <c r="L312" s="350"/>
      <c r="M312" s="351"/>
      <c r="O312" s="352"/>
      <c r="P312" s="352"/>
      <c r="Q312" s="352"/>
      <c r="R312" s="344"/>
      <c r="S312" s="352"/>
      <c r="T312" s="352"/>
      <c r="U312" s="344"/>
      <c r="V312" s="352"/>
      <c r="W312" s="352"/>
      <c r="X312" s="344"/>
      <c r="Y312" s="344"/>
      <c r="Z312" s="344"/>
      <c r="AA312" s="344"/>
      <c r="AB312" s="353"/>
      <c r="AC312" s="344"/>
      <c r="AD312" s="344"/>
      <c r="AE312" s="344"/>
      <c r="AF312" s="352"/>
      <c r="AG312" s="352"/>
    </row>
    <row r="313" spans="4:33" ht="15.75" customHeight="1" x14ac:dyDescent="0.25">
      <c r="D313" s="344"/>
      <c r="E313" s="344"/>
      <c r="F313" s="345"/>
      <c r="H313" s="347"/>
      <c r="I313" s="348"/>
      <c r="J313" s="349"/>
      <c r="K313" s="348"/>
      <c r="L313" s="350"/>
      <c r="M313" s="351"/>
      <c r="O313" s="352"/>
      <c r="P313" s="352"/>
      <c r="Q313" s="352"/>
      <c r="R313" s="344"/>
      <c r="S313" s="352"/>
      <c r="T313" s="352"/>
      <c r="U313" s="344"/>
      <c r="V313" s="352"/>
      <c r="W313" s="352"/>
      <c r="X313" s="344"/>
      <c r="Y313" s="344"/>
      <c r="Z313" s="344"/>
      <c r="AA313" s="344"/>
      <c r="AB313" s="353"/>
      <c r="AC313" s="344"/>
      <c r="AD313" s="344"/>
      <c r="AE313" s="344"/>
      <c r="AF313" s="352"/>
      <c r="AG313" s="352"/>
    </row>
    <row r="314" spans="4:33" ht="15.75" customHeight="1" x14ac:dyDescent="0.25">
      <c r="D314" s="344"/>
      <c r="E314" s="344"/>
      <c r="F314" s="345"/>
      <c r="H314" s="347"/>
      <c r="I314" s="348"/>
      <c r="J314" s="349"/>
      <c r="K314" s="348"/>
      <c r="L314" s="350"/>
      <c r="M314" s="351"/>
      <c r="O314" s="352"/>
      <c r="P314" s="352"/>
      <c r="Q314" s="352"/>
      <c r="R314" s="344"/>
      <c r="S314" s="352"/>
      <c r="T314" s="352"/>
      <c r="U314" s="344"/>
      <c r="V314" s="352"/>
      <c r="W314" s="352"/>
      <c r="X314" s="344"/>
      <c r="Y314" s="344"/>
      <c r="Z314" s="344"/>
      <c r="AA314" s="344"/>
      <c r="AB314" s="353"/>
      <c r="AC314" s="344"/>
      <c r="AD314" s="344"/>
      <c r="AE314" s="344"/>
      <c r="AF314" s="352"/>
      <c r="AG314" s="352"/>
    </row>
    <row r="315" spans="4:33" ht="15.75" customHeight="1" x14ac:dyDescent="0.25">
      <c r="D315" s="344"/>
      <c r="E315" s="344"/>
      <c r="F315" s="345"/>
      <c r="H315" s="347"/>
      <c r="I315" s="348"/>
      <c r="J315" s="349"/>
      <c r="K315" s="348"/>
      <c r="L315" s="350"/>
      <c r="M315" s="351"/>
      <c r="O315" s="352"/>
      <c r="P315" s="352"/>
      <c r="Q315" s="352"/>
      <c r="R315" s="344"/>
      <c r="S315" s="352"/>
      <c r="T315" s="352"/>
      <c r="U315" s="344"/>
      <c r="V315" s="352"/>
      <c r="W315" s="352"/>
      <c r="X315" s="344"/>
      <c r="Y315" s="344"/>
      <c r="Z315" s="344"/>
      <c r="AA315" s="344"/>
      <c r="AB315" s="353"/>
      <c r="AC315" s="344"/>
      <c r="AD315" s="344"/>
      <c r="AE315" s="344"/>
      <c r="AF315" s="352"/>
      <c r="AG315" s="352"/>
    </row>
    <row r="316" spans="4:33" ht="15.75" customHeight="1" x14ac:dyDescent="0.3">
      <c r="D316" s="344"/>
      <c r="E316" s="344"/>
      <c r="F316" s="345"/>
      <c r="H316" s="347"/>
      <c r="I316" s="348"/>
      <c r="J316" s="349"/>
      <c r="K316" s="348"/>
      <c r="L316" s="350"/>
      <c r="M316" s="351"/>
      <c r="O316" s="352"/>
      <c r="P316" s="352"/>
      <c r="Q316" s="352"/>
      <c r="R316" s="344"/>
      <c r="S316" s="355" t="s">
        <v>566</v>
      </c>
      <c r="T316" s="355"/>
      <c r="U316" s="356"/>
      <c r="V316" s="355"/>
      <c r="W316" s="357"/>
      <c r="X316" s="358"/>
      <c r="Y316" s="358"/>
      <c r="Z316" s="356" t="s">
        <v>567</v>
      </c>
      <c r="AA316" s="356"/>
      <c r="AB316" s="353"/>
      <c r="AC316" s="344"/>
      <c r="AD316" s="344"/>
      <c r="AE316" s="344"/>
      <c r="AF316" s="352"/>
      <c r="AG316" s="352"/>
    </row>
    <row r="317" spans="4:33" ht="15.75" customHeight="1" x14ac:dyDescent="0.3">
      <c r="D317" s="344"/>
      <c r="E317" s="344"/>
      <c r="F317" s="345"/>
      <c r="H317" s="347"/>
      <c r="I317" s="348"/>
      <c r="J317" s="349"/>
      <c r="K317" s="348"/>
      <c r="L317" s="350"/>
      <c r="M317" s="351"/>
      <c r="O317" s="352"/>
      <c r="P317" s="352"/>
      <c r="Q317" s="352"/>
      <c r="R317" s="344"/>
      <c r="S317" s="355"/>
      <c r="T317" s="355"/>
      <c r="U317" s="356"/>
      <c r="V317" s="355"/>
      <c r="W317" s="357"/>
      <c r="X317" s="358"/>
      <c r="Y317" s="358"/>
      <c r="Z317" s="356"/>
      <c r="AA317" s="356"/>
      <c r="AB317" s="344"/>
      <c r="AC317" s="344"/>
      <c r="AD317" s="344"/>
      <c r="AE317" s="344"/>
      <c r="AF317" s="352"/>
      <c r="AG317" s="352"/>
    </row>
    <row r="318" spans="4:33" ht="15.75" customHeight="1" x14ac:dyDescent="0.3">
      <c r="D318" s="344"/>
      <c r="E318" s="344"/>
      <c r="F318" s="345"/>
      <c r="H318" s="347"/>
      <c r="I318" s="348"/>
      <c r="J318" s="349"/>
      <c r="K318" s="348"/>
      <c r="L318" s="350"/>
      <c r="M318" s="351"/>
      <c r="O318" s="352"/>
      <c r="P318" s="352"/>
      <c r="Q318" s="352"/>
      <c r="R318" s="344"/>
      <c r="S318" s="355"/>
      <c r="T318" s="355"/>
      <c r="U318" s="356"/>
      <c r="V318" s="355"/>
      <c r="W318" s="357"/>
      <c r="X318" s="358"/>
      <c r="Y318" s="358"/>
      <c r="Z318" s="356"/>
      <c r="AA318" s="356"/>
      <c r="AB318" s="344"/>
      <c r="AC318" s="344"/>
      <c r="AD318" s="344"/>
      <c r="AE318" s="344"/>
      <c r="AF318" s="352"/>
      <c r="AG318" s="352"/>
    </row>
    <row r="319" spans="4:33" ht="15.75" customHeight="1" x14ac:dyDescent="0.25">
      <c r="D319" s="344"/>
      <c r="E319" s="344"/>
      <c r="F319" s="345"/>
      <c r="U319" s="344"/>
      <c r="V319" s="352"/>
      <c r="W319" s="364" t="s">
        <v>569</v>
      </c>
      <c r="X319" s="365"/>
      <c r="Y319" s="365"/>
      <c r="Z319" s="365"/>
      <c r="AA319" s="365"/>
      <c r="AB319" s="365"/>
      <c r="AC319" s="366"/>
      <c r="AD319" s="358"/>
      <c r="AE319" s="358"/>
      <c r="AF319" s="364" t="s">
        <v>570</v>
      </c>
      <c r="AG319" s="352"/>
    </row>
    <row r="320" spans="4:33" ht="15.75" customHeight="1" x14ac:dyDescent="0.25">
      <c r="D320" s="344"/>
      <c r="E320" s="344"/>
      <c r="F320" s="345"/>
      <c r="U320" s="344"/>
      <c r="V320" s="352"/>
      <c r="W320" s="367" t="s">
        <v>571</v>
      </c>
      <c r="X320" s="368"/>
      <c r="Y320" s="368"/>
      <c r="Z320" s="368"/>
      <c r="AA320" s="368"/>
      <c r="AB320" s="368"/>
      <c r="AC320" s="366"/>
      <c r="AD320" s="358"/>
      <c r="AE320" s="358"/>
      <c r="AF320" s="367" t="s">
        <v>572</v>
      </c>
      <c r="AG320" s="352"/>
    </row>
    <row r="321" spans="4:33" ht="15.75" customHeight="1" x14ac:dyDescent="0.25">
      <c r="D321" s="344"/>
      <c r="E321" s="344"/>
      <c r="F321" s="345"/>
      <c r="U321" s="344"/>
      <c r="V321" s="352"/>
      <c r="W321" s="352"/>
      <c r="X321" s="344"/>
      <c r="Y321" s="344"/>
      <c r="Z321" s="344"/>
      <c r="AA321" s="344"/>
      <c r="AB321" s="344"/>
      <c r="AC321" s="344"/>
      <c r="AD321" s="344"/>
      <c r="AE321" s="344"/>
      <c r="AF321" s="352"/>
      <c r="AG321" s="352"/>
    </row>
    <row r="322" spans="4:33" ht="15.75" customHeight="1" x14ac:dyDescent="0.25">
      <c r="D322" s="344"/>
      <c r="E322" s="344"/>
      <c r="F322" s="345"/>
      <c r="U322" s="344"/>
      <c r="V322" s="352"/>
      <c r="W322" s="352"/>
      <c r="X322" s="344"/>
      <c r="Y322" s="344"/>
      <c r="Z322" s="344"/>
      <c r="AA322" s="344"/>
      <c r="AB322" s="369"/>
      <c r="AC322" s="344"/>
      <c r="AD322" s="344"/>
      <c r="AE322" s="344"/>
      <c r="AF322" s="352"/>
      <c r="AG322" s="352"/>
    </row>
    <row r="323" spans="4:33" ht="15.75" customHeight="1" x14ac:dyDescent="0.25">
      <c r="D323" s="344"/>
      <c r="E323" s="344"/>
      <c r="F323" s="345"/>
      <c r="U323" s="344"/>
      <c r="V323" s="352"/>
      <c r="W323" s="352"/>
      <c r="X323" s="344"/>
      <c r="Y323" s="344"/>
      <c r="Z323" s="344"/>
      <c r="AA323" s="344"/>
      <c r="AB323" s="369"/>
      <c r="AC323" s="344"/>
      <c r="AD323" s="344"/>
      <c r="AE323" s="344"/>
      <c r="AF323" s="352"/>
      <c r="AG323" s="352"/>
    </row>
    <row r="324" spans="4:33" ht="15.75" customHeight="1" x14ac:dyDescent="0.25">
      <c r="D324" s="344"/>
      <c r="E324" s="344"/>
      <c r="F324" s="345"/>
      <c r="U324" s="344"/>
      <c r="V324" s="352"/>
      <c r="W324" s="352"/>
      <c r="X324" s="344"/>
      <c r="Y324" s="344"/>
      <c r="Z324" s="344"/>
      <c r="AA324" s="344"/>
      <c r="AB324" s="369"/>
      <c r="AC324" s="344"/>
      <c r="AD324" s="344"/>
      <c r="AE324" s="344"/>
      <c r="AF324" s="352"/>
      <c r="AG324" s="352"/>
    </row>
    <row r="325" spans="4:33" ht="15.75" customHeight="1" x14ac:dyDescent="0.25">
      <c r="D325" s="344"/>
      <c r="E325" s="344"/>
      <c r="F325" s="345"/>
      <c r="U325" s="344"/>
      <c r="V325" s="352"/>
      <c r="W325" s="352"/>
      <c r="X325" s="344"/>
      <c r="Y325" s="344"/>
      <c r="Z325" s="344"/>
      <c r="AA325" s="344"/>
      <c r="AB325" s="369"/>
      <c r="AC325" s="344"/>
      <c r="AD325" s="344"/>
      <c r="AE325" s="344"/>
      <c r="AF325" s="352"/>
      <c r="AG325" s="352"/>
    </row>
    <row r="326" spans="4:33" ht="15.75" customHeight="1" x14ac:dyDescent="0.25">
      <c r="D326" s="344"/>
      <c r="E326" s="344"/>
      <c r="F326" s="345"/>
      <c r="U326" s="344"/>
      <c r="V326" s="352"/>
      <c r="W326" s="352"/>
      <c r="X326" s="344"/>
      <c r="Y326" s="344"/>
      <c r="Z326" s="344"/>
      <c r="AA326" s="344"/>
      <c r="AB326" s="369"/>
      <c r="AC326" s="344"/>
      <c r="AD326" s="344"/>
      <c r="AE326" s="344"/>
      <c r="AF326" s="352"/>
      <c r="AG326" s="352"/>
    </row>
    <row r="327" spans="4:33" ht="15.75" customHeight="1" x14ac:dyDescent="0.25">
      <c r="D327" s="344"/>
      <c r="E327" s="344"/>
      <c r="F327" s="345"/>
      <c r="U327" s="344"/>
      <c r="V327" s="352"/>
      <c r="W327" s="352"/>
      <c r="X327" s="344"/>
      <c r="Y327" s="344"/>
      <c r="Z327" s="344"/>
      <c r="AA327" s="344"/>
      <c r="AB327" s="369"/>
      <c r="AC327" s="344"/>
      <c r="AD327" s="344"/>
      <c r="AE327" s="344"/>
      <c r="AF327" s="352"/>
      <c r="AG327" s="352"/>
    </row>
    <row r="328" spans="4:33" ht="15.75" customHeight="1" x14ac:dyDescent="0.25">
      <c r="D328" s="344"/>
      <c r="E328" s="344"/>
      <c r="F328" s="345"/>
      <c r="U328" s="344"/>
      <c r="V328" s="352"/>
      <c r="W328" s="352"/>
      <c r="X328" s="344"/>
      <c r="Y328" s="344"/>
      <c r="Z328" s="344"/>
      <c r="AA328" s="344"/>
      <c r="AB328" s="369"/>
      <c r="AC328" s="344"/>
      <c r="AD328" s="344"/>
      <c r="AE328" s="344"/>
      <c r="AF328" s="352"/>
      <c r="AG328" s="352"/>
    </row>
    <row r="329" spans="4:33" ht="15.75" customHeight="1" x14ac:dyDescent="0.25">
      <c r="D329" s="344"/>
      <c r="E329" s="344"/>
      <c r="F329" s="345"/>
      <c r="U329" s="344"/>
      <c r="V329" s="352"/>
      <c r="W329" s="352"/>
      <c r="X329" s="344"/>
      <c r="Y329" s="344"/>
      <c r="Z329" s="344"/>
      <c r="AA329" s="344"/>
      <c r="AB329" s="369"/>
      <c r="AC329" s="344"/>
      <c r="AD329" s="344"/>
      <c r="AE329" s="344"/>
      <c r="AF329" s="352"/>
      <c r="AG329" s="352"/>
    </row>
    <row r="330" spans="4:33" ht="15.75" customHeight="1" x14ac:dyDescent="0.25">
      <c r="D330" s="344"/>
      <c r="E330" s="344"/>
      <c r="F330" s="345"/>
      <c r="U330" s="344"/>
      <c r="V330" s="352"/>
      <c r="W330" s="352"/>
      <c r="X330" s="344"/>
      <c r="Y330" s="344"/>
      <c r="Z330" s="344"/>
      <c r="AA330" s="344"/>
      <c r="AB330" s="369"/>
      <c r="AC330" s="344"/>
      <c r="AD330" s="344"/>
      <c r="AE330" s="344"/>
      <c r="AF330" s="352"/>
      <c r="AG330" s="352"/>
    </row>
    <row r="331" spans="4:33" ht="15.75" customHeight="1" x14ac:dyDescent="0.25">
      <c r="D331" s="344"/>
      <c r="E331" s="344"/>
      <c r="F331" s="345"/>
      <c r="U331" s="344"/>
      <c r="V331" s="352"/>
      <c r="W331" s="352"/>
      <c r="X331" s="344"/>
      <c r="Y331" s="344"/>
      <c r="Z331" s="344"/>
      <c r="AA331" s="344"/>
      <c r="AB331" s="369"/>
      <c r="AC331" s="344"/>
      <c r="AD331" s="344"/>
      <c r="AE331" s="344"/>
      <c r="AF331" s="352"/>
      <c r="AG331" s="352"/>
    </row>
    <row r="332" spans="4:33" ht="15.75" customHeight="1" x14ac:dyDescent="0.25">
      <c r="D332" s="344"/>
      <c r="E332" s="344"/>
      <c r="F332" s="345"/>
      <c r="U332" s="344"/>
      <c r="V332" s="352"/>
      <c r="W332" s="352"/>
      <c r="X332" s="344"/>
      <c r="Y332" s="344"/>
      <c r="Z332" s="344"/>
      <c r="AA332" s="344"/>
      <c r="AB332" s="369"/>
      <c r="AC332" s="344"/>
      <c r="AD332" s="344"/>
      <c r="AE332" s="344"/>
      <c r="AF332" s="352"/>
      <c r="AG332" s="352"/>
    </row>
    <row r="333" spans="4:33" ht="15.75" customHeight="1" x14ac:dyDescent="0.25">
      <c r="D333" s="344"/>
      <c r="E333" s="344"/>
      <c r="F333" s="345"/>
      <c r="U333" s="344"/>
      <c r="V333" s="352"/>
      <c r="W333" s="352"/>
      <c r="X333" s="344"/>
      <c r="Y333" s="344"/>
      <c r="Z333" s="344"/>
      <c r="AA333" s="344"/>
      <c r="AB333" s="369"/>
      <c r="AC333" s="344"/>
      <c r="AD333" s="344"/>
      <c r="AE333" s="344"/>
      <c r="AF333" s="352"/>
      <c r="AG333" s="352"/>
    </row>
    <row r="334" spans="4:33" ht="15.75" customHeight="1" x14ac:dyDescent="0.25">
      <c r="D334" s="344"/>
      <c r="E334" s="344"/>
      <c r="F334" s="345"/>
      <c r="U334" s="344"/>
      <c r="V334" s="352"/>
      <c r="W334" s="352"/>
      <c r="X334" s="344"/>
      <c r="Y334" s="344"/>
      <c r="Z334" s="344"/>
      <c r="AA334" s="344"/>
      <c r="AB334" s="369"/>
      <c r="AC334" s="344"/>
      <c r="AD334" s="344"/>
      <c r="AE334" s="344"/>
      <c r="AF334" s="352"/>
      <c r="AG334" s="352"/>
    </row>
    <row r="335" spans="4:33" ht="15.75" customHeight="1" x14ac:dyDescent="0.25">
      <c r="D335" s="344"/>
      <c r="E335" s="344"/>
      <c r="F335" s="345"/>
      <c r="U335" s="344"/>
      <c r="V335" s="352"/>
      <c r="W335" s="352"/>
      <c r="X335" s="344"/>
      <c r="Y335" s="344"/>
      <c r="Z335" s="344"/>
      <c r="AA335" s="344"/>
      <c r="AB335" s="369"/>
      <c r="AC335" s="344"/>
      <c r="AD335" s="344"/>
      <c r="AE335" s="344"/>
      <c r="AF335" s="352"/>
      <c r="AG335" s="352"/>
    </row>
    <row r="336" spans="4:33" ht="15.75" customHeight="1" x14ac:dyDescent="0.25">
      <c r="D336" s="344"/>
      <c r="E336" s="344"/>
      <c r="F336" s="345"/>
      <c r="U336" s="344"/>
      <c r="V336" s="352"/>
      <c r="W336" s="352"/>
      <c r="X336" s="344"/>
      <c r="Y336" s="344"/>
      <c r="Z336" s="344"/>
      <c r="AA336" s="344"/>
      <c r="AB336" s="369"/>
      <c r="AC336" s="344"/>
      <c r="AD336" s="344"/>
      <c r="AE336" s="344"/>
      <c r="AF336" s="352"/>
      <c r="AG336" s="352"/>
    </row>
    <row r="337" spans="4:33" ht="15.75" customHeight="1" x14ac:dyDescent="0.25">
      <c r="D337" s="344"/>
      <c r="E337" s="344"/>
      <c r="F337" s="345"/>
      <c r="U337" s="344"/>
      <c r="V337" s="352"/>
      <c r="W337" s="352"/>
      <c r="X337" s="344"/>
      <c r="Y337" s="344"/>
      <c r="Z337" s="344"/>
      <c r="AA337" s="344"/>
      <c r="AB337" s="369"/>
      <c r="AC337" s="344"/>
      <c r="AD337" s="344"/>
      <c r="AE337" s="344"/>
      <c r="AF337" s="352"/>
      <c r="AG337" s="352"/>
    </row>
    <row r="338" spans="4:33" ht="15.75" customHeight="1" x14ac:dyDescent="0.25">
      <c r="D338" s="344"/>
      <c r="E338" s="344"/>
      <c r="F338" s="345"/>
      <c r="U338" s="344"/>
      <c r="V338" s="352"/>
      <c r="W338" s="352"/>
      <c r="X338" s="344"/>
      <c r="Y338" s="344"/>
      <c r="Z338" s="344"/>
      <c r="AA338" s="344"/>
      <c r="AB338" s="369"/>
      <c r="AC338" s="344"/>
      <c r="AD338" s="344"/>
      <c r="AE338" s="344"/>
      <c r="AF338" s="352"/>
      <c r="AG338" s="352"/>
    </row>
    <row r="339" spans="4:33" ht="15.75" customHeight="1" x14ac:dyDescent="0.25">
      <c r="D339" s="344"/>
      <c r="E339" s="344"/>
      <c r="F339" s="345"/>
      <c r="U339" s="344"/>
      <c r="V339" s="352"/>
      <c r="W339" s="352"/>
      <c r="X339" s="344"/>
      <c r="Y339" s="344"/>
      <c r="Z339" s="344"/>
      <c r="AA339" s="344"/>
      <c r="AB339" s="369"/>
      <c r="AC339" s="344"/>
      <c r="AD339" s="344"/>
      <c r="AE339" s="344"/>
      <c r="AF339" s="352"/>
      <c r="AG339" s="352"/>
    </row>
    <row r="340" spans="4:33" ht="15.75" customHeight="1" x14ac:dyDescent="0.25">
      <c r="D340" s="344"/>
      <c r="E340" s="344"/>
      <c r="F340" s="345"/>
      <c r="U340" s="344"/>
      <c r="V340" s="352"/>
      <c r="W340" s="352"/>
      <c r="X340" s="344"/>
      <c r="Y340" s="344"/>
      <c r="Z340" s="344"/>
      <c r="AA340" s="344"/>
      <c r="AB340" s="369"/>
      <c r="AC340" s="344"/>
      <c r="AD340" s="344"/>
      <c r="AE340" s="344"/>
      <c r="AF340" s="352"/>
      <c r="AG340" s="352"/>
    </row>
    <row r="341" spans="4:33" ht="15.75" customHeight="1" x14ac:dyDescent="0.25">
      <c r="D341" s="344"/>
      <c r="E341" s="344"/>
      <c r="F341" s="345"/>
      <c r="U341" s="344"/>
      <c r="V341" s="352"/>
      <c r="W341" s="352"/>
      <c r="X341" s="344"/>
      <c r="Y341" s="344"/>
      <c r="Z341" s="344"/>
      <c r="AA341" s="344"/>
      <c r="AB341" s="369"/>
      <c r="AC341" s="344"/>
      <c r="AD341" s="344"/>
      <c r="AE341" s="344"/>
      <c r="AF341" s="352"/>
      <c r="AG341" s="352"/>
    </row>
    <row r="342" spans="4:33" ht="15.75" customHeight="1" x14ac:dyDescent="0.25">
      <c r="D342" s="344"/>
      <c r="E342" s="344"/>
      <c r="F342" s="345"/>
      <c r="U342" s="344"/>
      <c r="V342" s="352"/>
      <c r="W342" s="352"/>
      <c r="X342" s="344"/>
      <c r="Y342" s="344"/>
      <c r="Z342" s="344"/>
      <c r="AA342" s="344"/>
      <c r="AB342" s="369"/>
      <c r="AC342" s="344"/>
      <c r="AD342" s="344"/>
      <c r="AE342" s="344"/>
      <c r="AF342" s="352"/>
      <c r="AG342" s="352"/>
    </row>
    <row r="343" spans="4:33" ht="15.75" customHeight="1" x14ac:dyDescent="0.25">
      <c r="D343" s="344"/>
      <c r="E343" s="344"/>
      <c r="F343" s="345"/>
      <c r="U343" s="344"/>
      <c r="V343" s="352"/>
      <c r="W343" s="352"/>
      <c r="X343" s="344"/>
      <c r="Y343" s="344"/>
      <c r="Z343" s="344"/>
      <c r="AA343" s="344"/>
      <c r="AB343" s="369"/>
      <c r="AC343" s="344"/>
      <c r="AD343" s="344"/>
      <c r="AE343" s="344"/>
      <c r="AF343" s="352"/>
      <c r="AG343" s="352"/>
    </row>
    <row r="344" spans="4:33" ht="15.75" customHeight="1" x14ac:dyDescent="0.25">
      <c r="D344" s="344"/>
      <c r="E344" s="344"/>
      <c r="F344" s="345"/>
      <c r="U344" s="344"/>
      <c r="V344" s="352"/>
      <c r="W344" s="352"/>
      <c r="X344" s="344"/>
      <c r="Y344" s="344"/>
      <c r="Z344" s="344"/>
      <c r="AA344" s="344"/>
      <c r="AB344" s="369"/>
      <c r="AC344" s="344"/>
      <c r="AD344" s="344"/>
      <c r="AE344" s="344"/>
      <c r="AF344" s="352"/>
      <c r="AG344" s="352"/>
    </row>
    <row r="345" spans="4:33" ht="15.75" customHeight="1" x14ac:dyDescent="0.25">
      <c r="D345" s="344"/>
      <c r="E345" s="344"/>
      <c r="F345" s="345"/>
      <c r="U345" s="344"/>
      <c r="V345" s="352"/>
      <c r="W345" s="352"/>
      <c r="X345" s="344"/>
      <c r="Y345" s="344"/>
      <c r="Z345" s="344"/>
      <c r="AA345" s="344"/>
      <c r="AB345" s="369"/>
      <c r="AC345" s="344"/>
      <c r="AD345" s="344"/>
      <c r="AE345" s="344"/>
      <c r="AF345" s="352"/>
      <c r="AG345" s="352"/>
    </row>
    <row r="346" spans="4:33" ht="15.75" customHeight="1" x14ac:dyDescent="0.25">
      <c r="D346" s="344"/>
      <c r="E346" s="344"/>
      <c r="F346" s="345"/>
      <c r="U346" s="344"/>
      <c r="V346" s="352"/>
      <c r="W346" s="352"/>
      <c r="X346" s="344"/>
      <c r="Y346" s="344"/>
      <c r="Z346" s="344"/>
      <c r="AA346" s="344"/>
      <c r="AB346" s="369"/>
      <c r="AC346" s="344"/>
      <c r="AD346" s="344"/>
      <c r="AE346" s="344"/>
      <c r="AF346" s="352"/>
      <c r="AG346" s="352"/>
    </row>
    <row r="347" spans="4:33" ht="15.75" customHeight="1" x14ac:dyDescent="0.25">
      <c r="D347" s="344"/>
      <c r="E347" s="344"/>
      <c r="F347" s="345"/>
      <c r="U347" s="344"/>
      <c r="V347" s="352"/>
      <c r="W347" s="352"/>
      <c r="X347" s="344"/>
      <c r="Y347" s="344"/>
      <c r="Z347" s="344"/>
      <c r="AA347" s="344"/>
      <c r="AB347" s="369"/>
      <c r="AC347" s="344"/>
      <c r="AD347" s="344"/>
      <c r="AE347" s="344"/>
      <c r="AF347" s="352"/>
      <c r="AG347" s="352"/>
    </row>
    <row r="348" spans="4:33" ht="15.75" customHeight="1" x14ac:dyDescent="0.25">
      <c r="D348" s="344"/>
      <c r="E348" s="344"/>
      <c r="F348" s="345"/>
      <c r="U348" s="344"/>
      <c r="V348" s="352"/>
      <c r="W348" s="352"/>
      <c r="X348" s="344"/>
      <c r="Y348" s="344"/>
      <c r="Z348" s="344"/>
      <c r="AA348" s="344"/>
      <c r="AB348" s="369"/>
      <c r="AC348" s="344"/>
      <c r="AD348" s="344"/>
      <c r="AE348" s="344"/>
      <c r="AF348" s="352"/>
      <c r="AG348" s="352"/>
    </row>
    <row r="349" spans="4:33" ht="15.75" customHeight="1" x14ac:dyDescent="0.25">
      <c r="D349" s="344"/>
      <c r="E349" s="344"/>
      <c r="F349" s="345"/>
      <c r="U349" s="344"/>
      <c r="V349" s="352"/>
      <c r="W349" s="352"/>
      <c r="X349" s="344"/>
      <c r="Y349" s="344"/>
      <c r="Z349" s="344"/>
      <c r="AA349" s="344"/>
      <c r="AB349" s="369"/>
      <c r="AC349" s="344"/>
      <c r="AD349" s="344"/>
      <c r="AE349" s="344"/>
      <c r="AF349" s="352"/>
      <c r="AG349" s="352"/>
    </row>
    <row r="350" spans="4:33" ht="15.75" customHeight="1" x14ac:dyDescent="0.25">
      <c r="D350" s="344"/>
      <c r="E350" s="344"/>
      <c r="F350" s="345"/>
      <c r="U350" s="344"/>
      <c r="V350" s="352"/>
      <c r="W350" s="352"/>
      <c r="X350" s="344"/>
      <c r="Y350" s="344"/>
      <c r="Z350" s="344"/>
      <c r="AA350" s="344"/>
      <c r="AB350" s="369"/>
      <c r="AC350" s="344"/>
      <c r="AD350" s="344"/>
      <c r="AE350" s="344"/>
      <c r="AF350" s="352"/>
      <c r="AG350" s="352"/>
    </row>
    <row r="351" spans="4:33" ht="15.75" customHeight="1" x14ac:dyDescent="0.25">
      <c r="D351" s="344"/>
      <c r="E351" s="344"/>
      <c r="F351" s="345"/>
      <c r="U351" s="344"/>
      <c r="V351" s="352"/>
      <c r="W351" s="352"/>
      <c r="X351" s="344"/>
      <c r="Y351" s="344"/>
      <c r="Z351" s="344"/>
      <c r="AA351" s="344"/>
      <c r="AB351" s="369"/>
      <c r="AC351" s="344"/>
      <c r="AD351" s="344"/>
      <c r="AE351" s="344"/>
      <c r="AF351" s="352"/>
      <c r="AG351" s="352"/>
    </row>
    <row r="352" spans="4:33" ht="15.75" customHeight="1" x14ac:dyDescent="0.25">
      <c r="D352" s="344"/>
      <c r="E352" s="344"/>
      <c r="F352" s="345"/>
      <c r="U352" s="344"/>
      <c r="V352" s="352"/>
      <c r="W352" s="352"/>
      <c r="X352" s="344"/>
      <c r="Y352" s="344"/>
      <c r="Z352" s="344"/>
      <c r="AA352" s="344"/>
      <c r="AB352" s="369"/>
      <c r="AC352" s="344"/>
      <c r="AD352" s="344"/>
      <c r="AE352" s="344"/>
      <c r="AF352" s="352"/>
      <c r="AG352" s="352"/>
    </row>
    <row r="353" spans="4:33" ht="15.75" customHeight="1" x14ac:dyDescent="0.25">
      <c r="D353" s="344"/>
      <c r="E353" s="344"/>
      <c r="F353" s="345"/>
      <c r="U353" s="344"/>
      <c r="V353" s="352"/>
      <c r="W353" s="352"/>
      <c r="X353" s="344"/>
      <c r="Y353" s="344"/>
      <c r="Z353" s="344"/>
      <c r="AA353" s="344"/>
      <c r="AB353" s="369"/>
      <c r="AC353" s="344"/>
      <c r="AD353" s="344"/>
      <c r="AE353" s="344"/>
      <c r="AF353" s="352"/>
      <c r="AG353" s="352"/>
    </row>
    <row r="354" spans="4:33" ht="15.75" customHeight="1" x14ac:dyDescent="0.25">
      <c r="D354" s="344"/>
      <c r="E354" s="344"/>
      <c r="F354" s="345"/>
      <c r="U354" s="344"/>
      <c r="V354" s="352"/>
      <c r="W354" s="352"/>
      <c r="X354" s="344"/>
      <c r="Y354" s="344"/>
      <c r="Z354" s="344"/>
      <c r="AA354" s="344"/>
      <c r="AB354" s="369"/>
      <c r="AC354" s="344"/>
      <c r="AD354" s="344"/>
      <c r="AE354" s="344"/>
      <c r="AF354" s="352"/>
      <c r="AG354" s="352"/>
    </row>
    <row r="355" spans="4:33" ht="15.75" customHeight="1" x14ac:dyDescent="0.25">
      <c r="D355" s="344"/>
      <c r="E355" s="344"/>
      <c r="F355" s="345"/>
      <c r="U355" s="344"/>
      <c r="V355" s="352"/>
      <c r="W355" s="352"/>
      <c r="X355" s="344"/>
      <c r="Y355" s="344"/>
      <c r="Z355" s="344"/>
      <c r="AA355" s="344"/>
      <c r="AB355" s="369"/>
      <c r="AC355" s="344"/>
      <c r="AD355" s="344"/>
      <c r="AE355" s="344"/>
      <c r="AF355" s="352"/>
      <c r="AG355" s="352"/>
    </row>
    <row r="356" spans="4:33" ht="15.75" customHeight="1" x14ac:dyDescent="0.25">
      <c r="D356" s="344"/>
      <c r="E356" s="344"/>
      <c r="F356" s="345"/>
      <c r="U356" s="344"/>
      <c r="V356" s="352"/>
      <c r="W356" s="352"/>
      <c r="X356" s="344"/>
      <c r="Y356" s="344"/>
      <c r="Z356" s="344"/>
      <c r="AA356" s="344"/>
      <c r="AB356" s="369"/>
      <c r="AC356" s="344"/>
      <c r="AD356" s="344"/>
      <c r="AE356" s="344"/>
      <c r="AF356" s="352"/>
      <c r="AG356" s="352"/>
    </row>
    <row r="357" spans="4:33" ht="15.75" customHeight="1" x14ac:dyDescent="0.25">
      <c r="D357" s="344"/>
      <c r="E357" s="344"/>
      <c r="F357" s="345"/>
      <c r="U357" s="344"/>
      <c r="V357" s="352"/>
      <c r="W357" s="352"/>
      <c r="X357" s="344"/>
      <c r="Y357" s="344"/>
      <c r="Z357" s="344"/>
      <c r="AA357" s="344"/>
      <c r="AB357" s="369"/>
      <c r="AC357" s="344"/>
      <c r="AD357" s="344"/>
      <c r="AE357" s="344"/>
      <c r="AF357" s="352"/>
      <c r="AG357" s="352"/>
    </row>
    <row r="358" spans="4:33" ht="15.75" customHeight="1" x14ac:dyDescent="0.25">
      <c r="D358" s="344"/>
      <c r="E358" s="344"/>
      <c r="F358" s="345"/>
      <c r="U358" s="344"/>
      <c r="V358" s="352"/>
      <c r="W358" s="352"/>
      <c r="X358" s="344"/>
      <c r="Y358" s="344"/>
      <c r="Z358" s="344"/>
      <c r="AA358" s="344"/>
      <c r="AB358" s="369"/>
      <c r="AC358" s="344"/>
      <c r="AD358" s="344"/>
      <c r="AE358" s="344"/>
      <c r="AF358" s="352"/>
      <c r="AG358" s="352"/>
    </row>
    <row r="359" spans="4:33" ht="15.75" customHeight="1" x14ac:dyDescent="0.25">
      <c r="D359" s="344"/>
      <c r="E359" s="344"/>
      <c r="F359" s="345"/>
      <c r="U359" s="344"/>
      <c r="V359" s="352"/>
      <c r="W359" s="352"/>
      <c r="X359" s="344"/>
      <c r="Y359" s="344"/>
      <c r="Z359" s="344"/>
      <c r="AA359" s="344"/>
      <c r="AB359" s="369"/>
      <c r="AC359" s="344"/>
      <c r="AD359" s="344"/>
      <c r="AE359" s="344"/>
      <c r="AF359" s="352"/>
      <c r="AG359" s="352"/>
    </row>
    <row r="360" spans="4:33" ht="15.75" customHeight="1" x14ac:dyDescent="0.25">
      <c r="D360" s="344"/>
      <c r="E360" s="344"/>
      <c r="F360" s="345"/>
      <c r="U360" s="344"/>
      <c r="V360" s="352"/>
      <c r="W360" s="352"/>
      <c r="X360" s="344"/>
      <c r="Y360" s="344"/>
      <c r="Z360" s="344"/>
      <c r="AA360" s="344"/>
      <c r="AB360" s="369"/>
      <c r="AC360" s="344"/>
      <c r="AD360" s="344"/>
      <c r="AE360" s="344"/>
      <c r="AF360" s="352"/>
      <c r="AG360" s="352"/>
    </row>
    <row r="361" spans="4:33" ht="15.75" customHeight="1" x14ac:dyDescent="0.25">
      <c r="D361" s="344"/>
      <c r="E361" s="344"/>
      <c r="F361" s="345"/>
      <c r="U361" s="344"/>
      <c r="V361" s="352"/>
      <c r="W361" s="352"/>
      <c r="X361" s="344"/>
      <c r="Y361" s="344"/>
      <c r="Z361" s="344"/>
      <c r="AA361" s="344"/>
      <c r="AB361" s="369"/>
      <c r="AC361" s="344"/>
      <c r="AD361" s="344"/>
      <c r="AE361" s="344"/>
      <c r="AF361" s="352"/>
      <c r="AG361" s="352"/>
    </row>
    <row r="362" spans="4:33" ht="15.75" customHeight="1" x14ac:dyDescent="0.25">
      <c r="D362" s="344"/>
      <c r="E362" s="344"/>
      <c r="F362" s="345"/>
      <c r="U362" s="344"/>
      <c r="V362" s="352"/>
      <c r="W362" s="352"/>
      <c r="X362" s="344"/>
      <c r="Y362" s="344"/>
      <c r="Z362" s="344"/>
      <c r="AA362" s="344"/>
      <c r="AB362" s="369"/>
      <c r="AC362" s="344"/>
      <c r="AD362" s="344"/>
      <c r="AE362" s="344"/>
      <c r="AF362" s="352"/>
      <c r="AG362" s="352"/>
    </row>
    <row r="363" spans="4:33" ht="15.75" customHeight="1" x14ac:dyDescent="0.25">
      <c r="D363" s="344"/>
      <c r="E363" s="344"/>
      <c r="F363" s="345"/>
      <c r="U363" s="344"/>
      <c r="V363" s="352"/>
      <c r="W363" s="352"/>
      <c r="X363" s="344"/>
      <c r="Y363" s="344"/>
      <c r="Z363" s="344"/>
      <c r="AA363" s="344"/>
      <c r="AB363" s="369"/>
      <c r="AC363" s="344"/>
      <c r="AD363" s="344"/>
      <c r="AE363" s="344"/>
      <c r="AF363" s="352"/>
      <c r="AG363" s="352"/>
    </row>
    <row r="364" spans="4:33" ht="15.75" customHeight="1" x14ac:dyDescent="0.25">
      <c r="D364" s="344"/>
      <c r="E364" s="344"/>
      <c r="F364" s="345"/>
      <c r="U364" s="344"/>
      <c r="V364" s="352"/>
      <c r="W364" s="352"/>
      <c r="X364" s="344"/>
      <c r="Y364" s="344"/>
      <c r="Z364" s="344"/>
      <c r="AA364" s="344"/>
      <c r="AB364" s="369"/>
      <c r="AC364" s="344"/>
      <c r="AD364" s="344"/>
      <c r="AE364" s="344"/>
      <c r="AF364" s="352"/>
      <c r="AG364" s="352"/>
    </row>
    <row r="365" spans="4:33" ht="15.75" customHeight="1" x14ac:dyDescent="0.25">
      <c r="D365" s="344"/>
      <c r="E365" s="344"/>
      <c r="F365" s="345"/>
      <c r="U365" s="344"/>
      <c r="V365" s="352"/>
      <c r="W365" s="352"/>
      <c r="X365" s="344"/>
      <c r="Y365" s="344"/>
      <c r="Z365" s="344"/>
      <c r="AA365" s="344"/>
      <c r="AB365" s="369"/>
      <c r="AC365" s="344"/>
      <c r="AD365" s="344"/>
      <c r="AE365" s="344"/>
      <c r="AF365" s="352"/>
      <c r="AG365" s="352"/>
    </row>
    <row r="366" spans="4:33" ht="15.75" customHeight="1" x14ac:dyDescent="0.25">
      <c r="D366" s="344"/>
      <c r="E366" s="344"/>
      <c r="F366" s="345"/>
      <c r="U366" s="344"/>
      <c r="V366" s="352"/>
      <c r="W366" s="352"/>
      <c r="X366" s="344"/>
      <c r="Y366" s="344"/>
      <c r="Z366" s="344"/>
      <c r="AA366" s="344"/>
      <c r="AB366" s="369"/>
      <c r="AC366" s="344"/>
      <c r="AD366" s="344"/>
      <c r="AE366" s="344"/>
      <c r="AF366" s="352"/>
      <c r="AG366" s="352"/>
    </row>
    <row r="367" spans="4:33" ht="15.75" customHeight="1" x14ac:dyDescent="0.25">
      <c r="D367" s="344"/>
      <c r="E367" s="344"/>
      <c r="F367" s="345"/>
      <c r="U367" s="344"/>
      <c r="V367" s="352"/>
      <c r="W367" s="352"/>
      <c r="X367" s="344"/>
      <c r="Y367" s="344"/>
      <c r="Z367" s="344"/>
      <c r="AA367" s="344"/>
      <c r="AB367" s="369"/>
      <c r="AC367" s="344"/>
      <c r="AD367" s="344"/>
      <c r="AE367" s="344"/>
      <c r="AF367" s="352"/>
      <c r="AG367" s="352"/>
    </row>
    <row r="368" spans="4:33" ht="15.75" customHeight="1" x14ac:dyDescent="0.25">
      <c r="D368" s="344"/>
      <c r="E368" s="344"/>
      <c r="F368" s="345"/>
      <c r="U368" s="344"/>
      <c r="V368" s="352"/>
      <c r="W368" s="352"/>
      <c r="X368" s="344"/>
      <c r="Y368" s="344"/>
      <c r="Z368" s="344"/>
      <c r="AA368" s="344"/>
      <c r="AB368" s="369"/>
      <c r="AC368" s="344"/>
      <c r="AD368" s="344"/>
      <c r="AE368" s="344"/>
      <c r="AF368" s="352"/>
      <c r="AG368" s="352"/>
    </row>
    <row r="369" spans="1:100" ht="15.75" customHeight="1" x14ac:dyDescent="0.25">
      <c r="D369" s="344"/>
      <c r="E369" s="344"/>
      <c r="F369" s="345"/>
      <c r="U369" s="344"/>
      <c r="V369" s="352"/>
      <c r="W369" s="352"/>
      <c r="X369" s="344"/>
      <c r="Y369" s="344"/>
      <c r="Z369" s="344"/>
      <c r="AA369" s="344"/>
      <c r="AB369" s="369"/>
      <c r="AC369" s="344"/>
      <c r="AD369" s="344"/>
      <c r="AE369" s="344"/>
      <c r="AF369" s="352"/>
      <c r="AG369" s="352"/>
    </row>
    <row r="370" spans="1:100" ht="15.75" customHeight="1" x14ac:dyDescent="0.25">
      <c r="D370" s="344"/>
      <c r="E370" s="344"/>
      <c r="F370" s="345"/>
      <c r="U370" s="344"/>
      <c r="V370" s="352"/>
      <c r="W370" s="352"/>
      <c r="X370" s="344"/>
      <c r="Y370" s="344"/>
      <c r="Z370" s="344"/>
      <c r="AA370" s="344"/>
      <c r="AB370" s="369"/>
      <c r="AC370" s="344"/>
      <c r="AD370" s="344"/>
      <c r="AE370" s="344"/>
      <c r="AF370" s="352"/>
      <c r="AG370" s="352"/>
    </row>
    <row r="371" spans="1:100" ht="15.75" customHeight="1" x14ac:dyDescent="0.25">
      <c r="D371" s="344"/>
      <c r="E371" s="344"/>
      <c r="F371" s="345"/>
      <c r="U371" s="344"/>
      <c r="V371" s="352"/>
      <c r="W371" s="352"/>
      <c r="X371" s="344"/>
      <c r="Y371" s="344"/>
      <c r="Z371" s="344"/>
      <c r="AA371" s="344"/>
      <c r="AB371" s="369"/>
      <c r="AC371" s="344"/>
      <c r="AD371" s="344"/>
      <c r="AE371" s="344"/>
      <c r="AF371" s="352"/>
      <c r="AG371" s="352"/>
    </row>
    <row r="372" spans="1:100" ht="15.75" customHeight="1" x14ac:dyDescent="0.25">
      <c r="D372" s="344"/>
      <c r="E372" s="344"/>
      <c r="F372" s="345"/>
      <c r="U372" s="344"/>
      <c r="V372" s="352"/>
      <c r="W372" s="352"/>
      <c r="X372" s="344"/>
      <c r="Y372" s="344"/>
      <c r="Z372" s="344"/>
      <c r="AA372" s="344"/>
      <c r="AB372" s="369"/>
      <c r="AC372" s="344"/>
      <c r="AD372" s="344"/>
      <c r="AE372" s="344"/>
      <c r="AF372" s="352"/>
      <c r="AG372" s="352"/>
    </row>
    <row r="373" spans="1:100" ht="15.75" customHeight="1" x14ac:dyDescent="0.25">
      <c r="D373" s="344"/>
      <c r="E373" s="344"/>
      <c r="F373" s="345"/>
      <c r="U373" s="344"/>
      <c r="V373" s="352"/>
      <c r="W373" s="352"/>
      <c r="X373" s="344"/>
      <c r="Y373" s="344"/>
      <c r="Z373" s="344"/>
      <c r="AA373" s="344"/>
      <c r="AB373" s="369"/>
      <c r="AC373" s="344"/>
      <c r="AD373" s="344"/>
      <c r="AE373" s="344"/>
      <c r="AF373" s="352"/>
      <c r="AG373" s="352"/>
    </row>
    <row r="374" spans="1:100" ht="15.75" customHeight="1" x14ac:dyDescent="0.25">
      <c r="D374" s="344"/>
      <c r="E374" s="344"/>
      <c r="F374" s="345"/>
      <c r="U374" s="344"/>
      <c r="V374" s="352"/>
      <c r="W374" s="352"/>
      <c r="X374" s="344"/>
      <c r="Y374" s="344"/>
      <c r="Z374" s="344"/>
      <c r="AA374" s="344"/>
      <c r="AB374" s="369"/>
      <c r="AC374" s="344"/>
      <c r="AD374" s="344"/>
      <c r="AE374" s="344"/>
      <c r="AF374" s="352"/>
      <c r="AG374" s="352"/>
    </row>
    <row r="375" spans="1:100" ht="15.75" customHeight="1" x14ac:dyDescent="0.25">
      <c r="D375" s="344"/>
      <c r="E375" s="344"/>
      <c r="F375" s="345"/>
      <c r="U375" s="344"/>
      <c r="V375" s="352"/>
      <c r="W375" s="352"/>
      <c r="X375" s="344"/>
      <c r="Y375" s="344"/>
      <c r="Z375" s="344"/>
      <c r="AA375" s="344"/>
      <c r="AB375" s="369"/>
      <c r="AC375" s="344"/>
      <c r="AD375" s="344"/>
      <c r="AE375" s="344"/>
      <c r="AF375" s="352"/>
      <c r="AG375" s="352"/>
    </row>
    <row r="376" spans="1:100" ht="15.75" customHeight="1" x14ac:dyDescent="0.25">
      <c r="D376" s="344"/>
      <c r="E376" s="344"/>
      <c r="F376" s="345"/>
      <c r="U376" s="344"/>
      <c r="V376" s="352"/>
      <c r="W376" s="352"/>
      <c r="X376" s="344"/>
      <c r="Y376" s="344"/>
      <c r="Z376" s="344"/>
      <c r="AA376" s="344"/>
      <c r="AB376" s="369"/>
      <c r="AC376" s="344"/>
      <c r="AD376" s="344"/>
      <c r="AE376" s="344"/>
      <c r="AF376" s="352"/>
      <c r="AG376" s="352"/>
    </row>
    <row r="377" spans="1:100" ht="15.75" customHeight="1" x14ac:dyDescent="0.25">
      <c r="D377" s="344"/>
      <c r="E377" s="344"/>
      <c r="F377" s="345"/>
      <c r="U377" s="344"/>
      <c r="V377" s="352"/>
      <c r="W377" s="352"/>
      <c r="X377" s="344"/>
      <c r="Y377" s="344"/>
      <c r="Z377" s="344"/>
      <c r="AA377" s="344"/>
      <c r="AB377" s="369"/>
      <c r="AC377" s="344"/>
      <c r="AD377" s="344"/>
      <c r="AE377" s="344"/>
      <c r="AF377" s="352"/>
      <c r="AG377" s="352"/>
    </row>
    <row r="378" spans="1:100" ht="15.75" customHeight="1" x14ac:dyDescent="0.25">
      <c r="D378" s="344"/>
      <c r="E378" s="344"/>
      <c r="F378" s="345"/>
      <c r="U378" s="344"/>
      <c r="V378" s="352"/>
      <c r="W378" s="352"/>
      <c r="X378" s="344"/>
      <c r="Y378" s="344"/>
      <c r="Z378" s="344"/>
      <c r="AA378" s="344"/>
      <c r="AB378" s="369"/>
      <c r="AC378" s="344"/>
      <c r="AD378" s="344"/>
      <c r="AE378" s="344"/>
      <c r="AF378" s="352"/>
      <c r="AG378" s="352"/>
    </row>
    <row r="379" spans="1:100" ht="15.75" customHeight="1" x14ac:dyDescent="0.25">
      <c r="D379" s="344"/>
      <c r="E379" s="344"/>
      <c r="F379" s="345"/>
      <c r="U379" s="344"/>
      <c r="V379" s="352"/>
      <c r="W379" s="352"/>
      <c r="X379" s="344"/>
      <c r="Y379" s="344"/>
      <c r="Z379" s="344"/>
      <c r="AA379" s="344"/>
      <c r="AB379" s="369"/>
      <c r="AC379" s="344"/>
      <c r="AD379" s="344"/>
      <c r="AE379" s="344"/>
      <c r="AF379" s="352"/>
      <c r="AG379" s="352"/>
    </row>
    <row r="380" spans="1:100" ht="15.75" customHeight="1" x14ac:dyDescent="0.25">
      <c r="D380" s="344"/>
      <c r="E380" s="344"/>
      <c r="F380" s="345"/>
      <c r="U380" s="344"/>
      <c r="V380" s="352"/>
      <c r="W380" s="352"/>
      <c r="X380" s="344"/>
      <c r="Y380" s="344"/>
      <c r="Z380" s="344"/>
      <c r="AA380" s="344"/>
      <c r="AB380" s="369"/>
      <c r="AC380" s="344"/>
      <c r="AD380" s="344"/>
      <c r="AE380" s="344"/>
      <c r="AF380" s="352"/>
      <c r="AG380" s="352"/>
    </row>
    <row r="381" spans="1:100" ht="15.75" customHeight="1" x14ac:dyDescent="0.25">
      <c r="D381" s="344"/>
      <c r="E381" s="344"/>
      <c r="F381" s="345"/>
      <c r="U381" s="344"/>
      <c r="V381" s="352"/>
      <c r="W381" s="352"/>
      <c r="X381" s="344"/>
      <c r="Y381" s="344"/>
      <c r="Z381" s="344"/>
      <c r="AA381" s="344"/>
      <c r="AB381" s="369"/>
      <c r="AC381" s="344"/>
      <c r="AD381" s="344"/>
      <c r="AE381" s="344"/>
      <c r="AF381" s="352"/>
      <c r="AG381" s="352"/>
    </row>
    <row r="382" spans="1:100" ht="15.75" customHeight="1" x14ac:dyDescent="0.25">
      <c r="D382" s="344"/>
      <c r="E382" s="344"/>
      <c r="F382" s="345"/>
      <c r="AB382" s="370"/>
    </row>
    <row r="383" spans="1:100" ht="15.75" customHeight="1" x14ac:dyDescent="0.25">
      <c r="D383" s="344"/>
      <c r="E383" s="344"/>
      <c r="F383" s="345"/>
      <c r="AB383" s="370"/>
    </row>
    <row r="384" spans="1:100" s="348" customFormat="1" ht="15.75" customHeight="1" x14ac:dyDescent="0.25">
      <c r="A384" s="343"/>
      <c r="B384" s="343"/>
      <c r="C384" s="343"/>
      <c r="D384" s="344"/>
      <c r="E384" s="344"/>
      <c r="F384" s="345"/>
      <c r="G384" s="346"/>
      <c r="H384" s="359"/>
      <c r="I384" s="360"/>
      <c r="J384" s="361"/>
      <c r="K384" s="347"/>
      <c r="L384" s="362"/>
      <c r="M384" s="363"/>
      <c r="O384" s="350"/>
      <c r="P384" s="350"/>
      <c r="Q384" s="350"/>
      <c r="S384" s="350"/>
      <c r="T384" s="350"/>
      <c r="V384" s="350"/>
      <c r="W384" s="350"/>
      <c r="AB384" s="370"/>
      <c r="AF384" s="350"/>
      <c r="AG384" s="350"/>
      <c r="AH384" s="354"/>
      <c r="AI384" s="354"/>
      <c r="AJ384" s="354"/>
      <c r="AK384" s="354"/>
      <c r="AL384" s="354"/>
      <c r="AM384" s="354"/>
      <c r="AN384" s="354"/>
      <c r="AO384" s="354"/>
      <c r="AP384" s="354"/>
      <c r="AQ384" s="354"/>
      <c r="AR384" s="354"/>
      <c r="AS384" s="354"/>
      <c r="AT384" s="354"/>
      <c r="AU384" s="354"/>
      <c r="AV384" s="354"/>
      <c r="AW384" s="354"/>
      <c r="AX384" s="354"/>
      <c r="AY384" s="354"/>
      <c r="AZ384" s="354"/>
      <c r="BA384" s="354"/>
      <c r="BB384" s="354"/>
      <c r="BC384" s="354"/>
      <c r="BD384" s="354"/>
      <c r="BE384" s="354"/>
      <c r="BF384" s="354"/>
      <c r="BG384" s="354"/>
      <c r="BH384" s="354"/>
      <c r="BI384" s="354"/>
      <c r="BJ384" s="354"/>
      <c r="BK384" s="354"/>
      <c r="BL384" s="354"/>
      <c r="BM384" s="354"/>
      <c r="BN384" s="354"/>
      <c r="BO384" s="354"/>
      <c r="BP384" s="354"/>
      <c r="BQ384" s="354"/>
      <c r="BR384" s="354"/>
      <c r="BS384" s="354"/>
      <c r="BT384" s="354"/>
      <c r="BU384" s="354"/>
      <c r="BV384" s="354"/>
      <c r="BW384" s="354"/>
      <c r="BX384" s="354"/>
      <c r="BY384" s="354"/>
      <c r="BZ384" s="354"/>
      <c r="CA384" s="354"/>
      <c r="CB384" s="354"/>
      <c r="CC384" s="354"/>
      <c r="CD384" s="354"/>
      <c r="CE384" s="354"/>
      <c r="CF384" s="354"/>
      <c r="CG384" s="354"/>
      <c r="CH384" s="354"/>
      <c r="CI384" s="354"/>
      <c r="CJ384" s="354"/>
      <c r="CK384" s="354"/>
      <c r="CL384" s="354"/>
      <c r="CM384" s="354"/>
      <c r="CN384" s="354"/>
      <c r="CO384" s="354"/>
      <c r="CP384" s="354"/>
      <c r="CQ384" s="354"/>
      <c r="CR384" s="354"/>
      <c r="CS384" s="354"/>
      <c r="CT384" s="354"/>
      <c r="CU384" s="354"/>
      <c r="CV384" s="354"/>
    </row>
    <row r="385" spans="1:100" s="348" customFormat="1" ht="15.75" customHeight="1" x14ac:dyDescent="0.25">
      <c r="A385" s="343"/>
      <c r="B385" s="343"/>
      <c r="C385" s="343"/>
      <c r="D385" s="344"/>
      <c r="E385" s="344"/>
      <c r="F385" s="345"/>
      <c r="G385" s="346"/>
      <c r="H385" s="359"/>
      <c r="I385" s="360"/>
      <c r="J385" s="361"/>
      <c r="K385" s="347"/>
      <c r="L385" s="362"/>
      <c r="M385" s="363"/>
      <c r="O385" s="350"/>
      <c r="P385" s="350"/>
      <c r="Q385" s="350"/>
      <c r="S385" s="350"/>
      <c r="T385" s="350"/>
      <c r="V385" s="350"/>
      <c r="W385" s="350"/>
      <c r="AB385" s="370"/>
      <c r="AF385" s="350"/>
      <c r="AG385" s="350"/>
      <c r="AH385" s="354"/>
      <c r="AI385" s="354"/>
      <c r="AJ385" s="354"/>
      <c r="AK385" s="354"/>
      <c r="AL385" s="354"/>
      <c r="AM385" s="354"/>
      <c r="AN385" s="354"/>
      <c r="AO385" s="354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4"/>
      <c r="BH385" s="354"/>
      <c r="BI385" s="354"/>
      <c r="BJ385" s="354"/>
      <c r="BK385" s="354"/>
      <c r="BL385" s="354"/>
      <c r="BM385" s="354"/>
      <c r="BN385" s="354"/>
      <c r="BO385" s="354"/>
      <c r="BP385" s="354"/>
      <c r="BQ385" s="354"/>
      <c r="BR385" s="354"/>
      <c r="BS385" s="354"/>
      <c r="BT385" s="354"/>
      <c r="BU385" s="354"/>
      <c r="BV385" s="354"/>
      <c r="BW385" s="354"/>
      <c r="BX385" s="354"/>
      <c r="BY385" s="354"/>
      <c r="BZ385" s="354"/>
      <c r="CA385" s="354"/>
      <c r="CB385" s="354"/>
      <c r="CC385" s="354"/>
      <c r="CD385" s="354"/>
      <c r="CE385" s="354"/>
      <c r="CF385" s="354"/>
      <c r="CG385" s="354"/>
      <c r="CH385" s="354"/>
      <c r="CI385" s="354"/>
      <c r="CJ385" s="354"/>
      <c r="CK385" s="354"/>
      <c r="CL385" s="354"/>
      <c r="CM385" s="354"/>
      <c r="CN385" s="354"/>
      <c r="CO385" s="354"/>
      <c r="CP385" s="354"/>
      <c r="CQ385" s="354"/>
      <c r="CR385" s="354"/>
      <c r="CS385" s="354"/>
      <c r="CT385" s="354"/>
      <c r="CU385" s="354"/>
      <c r="CV385" s="354"/>
    </row>
    <row r="386" spans="1:100" s="348" customFormat="1" ht="15.75" customHeight="1" x14ac:dyDescent="0.25">
      <c r="A386" s="343"/>
      <c r="B386" s="343"/>
      <c r="C386" s="343"/>
      <c r="D386" s="344"/>
      <c r="E386" s="344"/>
      <c r="F386" s="345"/>
      <c r="G386" s="346"/>
      <c r="H386" s="359"/>
      <c r="I386" s="360"/>
      <c r="J386" s="361"/>
      <c r="K386" s="347"/>
      <c r="L386" s="362"/>
      <c r="M386" s="363"/>
      <c r="O386" s="350"/>
      <c r="P386" s="350"/>
      <c r="Q386" s="350"/>
      <c r="S386" s="350"/>
      <c r="T386" s="350"/>
      <c r="V386" s="350"/>
      <c r="W386" s="350"/>
      <c r="AB386" s="370"/>
      <c r="AF386" s="350"/>
      <c r="AG386" s="350"/>
      <c r="AH386" s="354"/>
      <c r="AI386" s="354"/>
      <c r="AJ386" s="354"/>
      <c r="AK386" s="354"/>
      <c r="AL386" s="354"/>
      <c r="AM386" s="354"/>
      <c r="AN386" s="354"/>
      <c r="AO386" s="354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4"/>
      <c r="BH386" s="354"/>
      <c r="BI386" s="354"/>
      <c r="BJ386" s="354"/>
      <c r="BK386" s="354"/>
      <c r="BL386" s="354"/>
      <c r="BM386" s="354"/>
      <c r="BN386" s="354"/>
      <c r="BO386" s="354"/>
      <c r="BP386" s="354"/>
      <c r="BQ386" s="354"/>
      <c r="BR386" s="354"/>
      <c r="BS386" s="354"/>
      <c r="BT386" s="354"/>
      <c r="BU386" s="354"/>
      <c r="BV386" s="354"/>
      <c r="BW386" s="354"/>
      <c r="BX386" s="354"/>
      <c r="BY386" s="354"/>
      <c r="BZ386" s="354"/>
      <c r="CA386" s="354"/>
      <c r="CB386" s="354"/>
      <c r="CC386" s="354"/>
      <c r="CD386" s="354"/>
      <c r="CE386" s="354"/>
      <c r="CF386" s="354"/>
      <c r="CG386" s="354"/>
      <c r="CH386" s="354"/>
      <c r="CI386" s="354"/>
      <c r="CJ386" s="354"/>
      <c r="CK386" s="354"/>
      <c r="CL386" s="354"/>
      <c r="CM386" s="354"/>
      <c r="CN386" s="354"/>
      <c r="CO386" s="354"/>
      <c r="CP386" s="354"/>
      <c r="CQ386" s="354"/>
      <c r="CR386" s="354"/>
      <c r="CS386" s="354"/>
      <c r="CT386" s="354"/>
      <c r="CU386" s="354"/>
      <c r="CV386" s="354"/>
    </row>
    <row r="387" spans="1:100" s="348" customFormat="1" ht="15.75" customHeight="1" x14ac:dyDescent="0.25">
      <c r="A387" s="343"/>
      <c r="B387" s="343"/>
      <c r="C387" s="343"/>
      <c r="D387" s="344"/>
      <c r="E387" s="344"/>
      <c r="F387" s="345"/>
      <c r="G387" s="346"/>
      <c r="H387" s="359"/>
      <c r="I387" s="360"/>
      <c r="J387" s="361"/>
      <c r="K387" s="347"/>
      <c r="L387" s="362"/>
      <c r="M387" s="363"/>
      <c r="O387" s="350"/>
      <c r="P387" s="350"/>
      <c r="Q387" s="350"/>
      <c r="S387" s="350"/>
      <c r="T387" s="350"/>
      <c r="V387" s="350"/>
      <c r="W387" s="350"/>
      <c r="AB387" s="370"/>
      <c r="AF387" s="350"/>
      <c r="AG387" s="350"/>
      <c r="AH387" s="354"/>
      <c r="AI387" s="354"/>
      <c r="AJ387" s="354"/>
      <c r="AK387" s="354"/>
      <c r="AL387" s="354"/>
      <c r="AM387" s="354"/>
      <c r="AN387" s="354"/>
      <c r="AO387" s="354"/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4"/>
      <c r="BH387" s="354"/>
      <c r="BI387" s="354"/>
      <c r="BJ387" s="354"/>
      <c r="BK387" s="354"/>
      <c r="BL387" s="354"/>
      <c r="BM387" s="354"/>
      <c r="BN387" s="354"/>
      <c r="BO387" s="354"/>
      <c r="BP387" s="354"/>
      <c r="BQ387" s="354"/>
      <c r="BR387" s="354"/>
      <c r="BS387" s="354"/>
      <c r="BT387" s="354"/>
      <c r="BU387" s="354"/>
      <c r="BV387" s="354"/>
      <c r="BW387" s="354"/>
      <c r="BX387" s="354"/>
      <c r="BY387" s="354"/>
      <c r="BZ387" s="354"/>
      <c r="CA387" s="354"/>
      <c r="CB387" s="354"/>
      <c r="CC387" s="354"/>
      <c r="CD387" s="354"/>
      <c r="CE387" s="354"/>
      <c r="CF387" s="354"/>
      <c r="CG387" s="354"/>
      <c r="CH387" s="354"/>
      <c r="CI387" s="354"/>
      <c r="CJ387" s="354"/>
      <c r="CK387" s="354"/>
      <c r="CL387" s="354"/>
      <c r="CM387" s="354"/>
      <c r="CN387" s="354"/>
      <c r="CO387" s="354"/>
      <c r="CP387" s="354"/>
      <c r="CQ387" s="354"/>
      <c r="CR387" s="354"/>
      <c r="CS387" s="354"/>
      <c r="CT387" s="354"/>
      <c r="CU387" s="354"/>
      <c r="CV387" s="354"/>
    </row>
    <row r="388" spans="1:100" s="348" customFormat="1" ht="15.75" customHeight="1" x14ac:dyDescent="0.25">
      <c r="A388" s="343"/>
      <c r="B388" s="343"/>
      <c r="C388" s="343"/>
      <c r="D388" s="344"/>
      <c r="E388" s="344"/>
      <c r="F388" s="345"/>
      <c r="G388" s="346"/>
      <c r="H388" s="359"/>
      <c r="I388" s="360"/>
      <c r="J388" s="361"/>
      <c r="K388" s="347"/>
      <c r="L388" s="362"/>
      <c r="M388" s="363"/>
      <c r="O388" s="350"/>
      <c r="P388" s="350"/>
      <c r="Q388" s="350"/>
      <c r="S388" s="350"/>
      <c r="T388" s="350"/>
      <c r="V388" s="350"/>
      <c r="W388" s="350"/>
      <c r="AB388" s="370"/>
      <c r="AF388" s="350"/>
      <c r="AG388" s="350"/>
      <c r="AH388" s="354"/>
      <c r="AI388" s="354"/>
      <c r="AJ388" s="354"/>
      <c r="AK388" s="354"/>
      <c r="AL388" s="354"/>
      <c r="AM388" s="354"/>
      <c r="AN388" s="354"/>
      <c r="AO388" s="354"/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4"/>
      <c r="BH388" s="354"/>
      <c r="BI388" s="354"/>
      <c r="BJ388" s="354"/>
      <c r="BK388" s="354"/>
      <c r="BL388" s="354"/>
      <c r="BM388" s="354"/>
      <c r="BN388" s="354"/>
      <c r="BO388" s="354"/>
      <c r="BP388" s="354"/>
      <c r="BQ388" s="354"/>
      <c r="BR388" s="354"/>
      <c r="BS388" s="354"/>
      <c r="BT388" s="354"/>
      <c r="BU388" s="354"/>
      <c r="BV388" s="354"/>
      <c r="BW388" s="354"/>
      <c r="BX388" s="354"/>
      <c r="BY388" s="354"/>
      <c r="BZ388" s="354"/>
      <c r="CA388" s="354"/>
      <c r="CB388" s="354"/>
      <c r="CC388" s="354"/>
      <c r="CD388" s="354"/>
      <c r="CE388" s="354"/>
      <c r="CF388" s="354"/>
      <c r="CG388" s="354"/>
      <c r="CH388" s="354"/>
      <c r="CI388" s="354"/>
      <c r="CJ388" s="354"/>
      <c r="CK388" s="354"/>
      <c r="CL388" s="354"/>
      <c r="CM388" s="354"/>
      <c r="CN388" s="354"/>
      <c r="CO388" s="354"/>
      <c r="CP388" s="354"/>
      <c r="CQ388" s="354"/>
      <c r="CR388" s="354"/>
      <c r="CS388" s="354"/>
      <c r="CT388" s="354"/>
      <c r="CU388" s="354"/>
      <c r="CV388" s="354"/>
    </row>
    <row r="389" spans="1:100" s="348" customFormat="1" ht="15.75" customHeight="1" x14ac:dyDescent="0.25">
      <c r="A389" s="343"/>
      <c r="B389" s="343"/>
      <c r="C389" s="343"/>
      <c r="D389" s="344"/>
      <c r="E389" s="344"/>
      <c r="F389" s="345"/>
      <c r="G389" s="346"/>
      <c r="H389" s="359"/>
      <c r="I389" s="360"/>
      <c r="J389" s="361"/>
      <c r="K389" s="347"/>
      <c r="L389" s="362"/>
      <c r="M389" s="363"/>
      <c r="O389" s="350"/>
      <c r="P389" s="350"/>
      <c r="Q389" s="350"/>
      <c r="S389" s="350"/>
      <c r="T389" s="350"/>
      <c r="V389" s="350"/>
      <c r="W389" s="350"/>
      <c r="AB389" s="370"/>
      <c r="AF389" s="350"/>
      <c r="AG389" s="350"/>
      <c r="AH389" s="354"/>
      <c r="AI389" s="354"/>
      <c r="AJ389" s="354"/>
      <c r="AK389" s="354"/>
      <c r="AL389" s="354"/>
      <c r="AM389" s="354"/>
      <c r="AN389" s="354"/>
      <c r="AO389" s="354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4"/>
      <c r="BH389" s="354"/>
      <c r="BI389" s="354"/>
      <c r="BJ389" s="354"/>
      <c r="BK389" s="354"/>
      <c r="BL389" s="354"/>
      <c r="BM389" s="354"/>
      <c r="BN389" s="354"/>
      <c r="BO389" s="354"/>
      <c r="BP389" s="354"/>
      <c r="BQ389" s="354"/>
      <c r="BR389" s="354"/>
      <c r="BS389" s="354"/>
      <c r="BT389" s="354"/>
      <c r="BU389" s="354"/>
      <c r="BV389" s="354"/>
      <c r="BW389" s="354"/>
      <c r="BX389" s="354"/>
      <c r="BY389" s="354"/>
      <c r="BZ389" s="354"/>
      <c r="CA389" s="354"/>
      <c r="CB389" s="354"/>
      <c r="CC389" s="354"/>
      <c r="CD389" s="354"/>
      <c r="CE389" s="354"/>
      <c r="CF389" s="354"/>
      <c r="CG389" s="354"/>
      <c r="CH389" s="354"/>
      <c r="CI389" s="354"/>
      <c r="CJ389" s="354"/>
      <c r="CK389" s="354"/>
      <c r="CL389" s="354"/>
      <c r="CM389" s="354"/>
      <c r="CN389" s="354"/>
      <c r="CO389" s="354"/>
      <c r="CP389" s="354"/>
      <c r="CQ389" s="354"/>
      <c r="CR389" s="354"/>
      <c r="CS389" s="354"/>
      <c r="CT389" s="354"/>
      <c r="CU389" s="354"/>
      <c r="CV389" s="354"/>
    </row>
    <row r="390" spans="1:100" s="348" customFormat="1" ht="15.75" customHeight="1" x14ac:dyDescent="0.25">
      <c r="A390" s="343"/>
      <c r="B390" s="343"/>
      <c r="C390" s="343"/>
      <c r="D390" s="344"/>
      <c r="E390" s="344"/>
      <c r="F390" s="345"/>
      <c r="G390" s="346"/>
      <c r="H390" s="359"/>
      <c r="I390" s="360"/>
      <c r="J390" s="361"/>
      <c r="K390" s="347"/>
      <c r="L390" s="362"/>
      <c r="M390" s="363"/>
      <c r="O390" s="350"/>
      <c r="P390" s="350"/>
      <c r="Q390" s="350"/>
      <c r="S390" s="350"/>
      <c r="T390" s="350"/>
      <c r="V390" s="350"/>
      <c r="W390" s="350"/>
      <c r="AB390" s="370"/>
      <c r="AF390" s="350"/>
      <c r="AG390" s="350"/>
      <c r="AH390" s="354"/>
      <c r="AI390" s="354"/>
      <c r="AJ390" s="354"/>
      <c r="AK390" s="354"/>
      <c r="AL390" s="354"/>
      <c r="AM390" s="354"/>
      <c r="AN390" s="354"/>
      <c r="AO390" s="354"/>
      <c r="AP390" s="354"/>
      <c r="AQ390" s="354"/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4"/>
      <c r="BH390" s="354"/>
      <c r="BI390" s="354"/>
      <c r="BJ390" s="354"/>
      <c r="BK390" s="354"/>
      <c r="BL390" s="354"/>
      <c r="BM390" s="354"/>
      <c r="BN390" s="354"/>
      <c r="BO390" s="354"/>
      <c r="BP390" s="354"/>
      <c r="BQ390" s="354"/>
      <c r="BR390" s="354"/>
      <c r="BS390" s="354"/>
      <c r="BT390" s="354"/>
      <c r="BU390" s="354"/>
      <c r="BV390" s="354"/>
      <c r="BW390" s="354"/>
      <c r="BX390" s="354"/>
      <c r="BY390" s="354"/>
      <c r="BZ390" s="354"/>
      <c r="CA390" s="354"/>
      <c r="CB390" s="354"/>
      <c r="CC390" s="354"/>
      <c r="CD390" s="354"/>
      <c r="CE390" s="354"/>
      <c r="CF390" s="354"/>
      <c r="CG390" s="354"/>
      <c r="CH390" s="354"/>
      <c r="CI390" s="354"/>
      <c r="CJ390" s="354"/>
      <c r="CK390" s="354"/>
      <c r="CL390" s="354"/>
      <c r="CM390" s="354"/>
      <c r="CN390" s="354"/>
      <c r="CO390" s="354"/>
      <c r="CP390" s="354"/>
      <c r="CQ390" s="354"/>
      <c r="CR390" s="354"/>
      <c r="CS390" s="354"/>
      <c r="CT390" s="354"/>
      <c r="CU390" s="354"/>
      <c r="CV390" s="354"/>
    </row>
    <row r="391" spans="1:100" s="348" customFormat="1" ht="15.75" customHeight="1" x14ac:dyDescent="0.25">
      <c r="A391" s="343"/>
      <c r="B391" s="343"/>
      <c r="C391" s="343"/>
      <c r="D391" s="344"/>
      <c r="E391" s="344"/>
      <c r="F391" s="345"/>
      <c r="G391" s="346"/>
      <c r="H391" s="359"/>
      <c r="I391" s="360"/>
      <c r="J391" s="361"/>
      <c r="K391" s="347"/>
      <c r="L391" s="362"/>
      <c r="M391" s="363"/>
      <c r="O391" s="350"/>
      <c r="P391" s="350"/>
      <c r="Q391" s="350"/>
      <c r="S391" s="350"/>
      <c r="T391" s="350"/>
      <c r="V391" s="350"/>
      <c r="W391" s="350"/>
      <c r="AB391" s="370"/>
      <c r="AF391" s="350"/>
      <c r="AG391" s="350"/>
      <c r="AH391" s="354"/>
      <c r="AI391" s="354"/>
      <c r="AJ391" s="354"/>
      <c r="AK391" s="354"/>
      <c r="AL391" s="354"/>
      <c r="AM391" s="354"/>
      <c r="AN391" s="354"/>
      <c r="AO391" s="354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4"/>
      <c r="BH391" s="354"/>
      <c r="BI391" s="354"/>
      <c r="BJ391" s="354"/>
      <c r="BK391" s="354"/>
      <c r="BL391" s="354"/>
      <c r="BM391" s="354"/>
      <c r="BN391" s="354"/>
      <c r="BO391" s="354"/>
      <c r="BP391" s="354"/>
      <c r="BQ391" s="354"/>
      <c r="BR391" s="354"/>
      <c r="BS391" s="354"/>
      <c r="BT391" s="354"/>
      <c r="BU391" s="354"/>
      <c r="BV391" s="354"/>
      <c r="BW391" s="354"/>
      <c r="BX391" s="354"/>
      <c r="BY391" s="354"/>
      <c r="BZ391" s="354"/>
      <c r="CA391" s="354"/>
      <c r="CB391" s="354"/>
      <c r="CC391" s="354"/>
      <c r="CD391" s="354"/>
      <c r="CE391" s="354"/>
      <c r="CF391" s="354"/>
      <c r="CG391" s="354"/>
      <c r="CH391" s="354"/>
      <c r="CI391" s="354"/>
      <c r="CJ391" s="354"/>
      <c r="CK391" s="354"/>
      <c r="CL391" s="354"/>
      <c r="CM391" s="354"/>
      <c r="CN391" s="354"/>
      <c r="CO391" s="354"/>
      <c r="CP391" s="354"/>
      <c r="CQ391" s="354"/>
      <c r="CR391" s="354"/>
      <c r="CS391" s="354"/>
      <c r="CT391" s="354"/>
      <c r="CU391" s="354"/>
      <c r="CV391" s="354"/>
    </row>
    <row r="392" spans="1:100" s="348" customFormat="1" ht="15.75" customHeight="1" x14ac:dyDescent="0.25">
      <c r="A392" s="343"/>
      <c r="B392" s="343"/>
      <c r="C392" s="343"/>
      <c r="D392" s="344"/>
      <c r="E392" s="344"/>
      <c r="F392" s="345"/>
      <c r="G392" s="346"/>
      <c r="H392" s="359"/>
      <c r="I392" s="360"/>
      <c r="J392" s="361"/>
      <c r="K392" s="347"/>
      <c r="L392" s="362"/>
      <c r="M392" s="363"/>
      <c r="O392" s="350"/>
      <c r="P392" s="350"/>
      <c r="Q392" s="350"/>
      <c r="S392" s="350"/>
      <c r="T392" s="350"/>
      <c r="V392" s="350"/>
      <c r="W392" s="350"/>
      <c r="AB392" s="370"/>
      <c r="AF392" s="350"/>
      <c r="AG392" s="350"/>
      <c r="AH392" s="354"/>
      <c r="AI392" s="354"/>
      <c r="AJ392" s="354"/>
      <c r="AK392" s="354"/>
      <c r="AL392" s="354"/>
      <c r="AM392" s="354"/>
      <c r="AN392" s="354"/>
      <c r="AO392" s="354"/>
      <c r="AP392" s="354"/>
      <c r="AQ392" s="354"/>
      <c r="AR392" s="354"/>
      <c r="AS392" s="354"/>
      <c r="AT392" s="354"/>
      <c r="AU392" s="354"/>
      <c r="AV392" s="354"/>
      <c r="AW392" s="354"/>
      <c r="AX392" s="354"/>
      <c r="AY392" s="354"/>
      <c r="AZ392" s="354"/>
      <c r="BA392" s="354"/>
      <c r="BB392" s="354"/>
      <c r="BC392" s="354"/>
      <c r="BD392" s="354"/>
      <c r="BE392" s="354"/>
      <c r="BF392" s="354"/>
      <c r="BG392" s="354"/>
      <c r="BH392" s="354"/>
      <c r="BI392" s="354"/>
      <c r="BJ392" s="354"/>
      <c r="BK392" s="354"/>
      <c r="BL392" s="354"/>
      <c r="BM392" s="354"/>
      <c r="BN392" s="354"/>
      <c r="BO392" s="354"/>
      <c r="BP392" s="354"/>
      <c r="BQ392" s="354"/>
      <c r="BR392" s="354"/>
      <c r="BS392" s="354"/>
      <c r="BT392" s="354"/>
      <c r="BU392" s="354"/>
      <c r="BV392" s="354"/>
      <c r="BW392" s="354"/>
      <c r="BX392" s="354"/>
      <c r="BY392" s="354"/>
      <c r="BZ392" s="354"/>
      <c r="CA392" s="354"/>
      <c r="CB392" s="354"/>
      <c r="CC392" s="354"/>
      <c r="CD392" s="354"/>
      <c r="CE392" s="354"/>
      <c r="CF392" s="354"/>
      <c r="CG392" s="354"/>
      <c r="CH392" s="354"/>
      <c r="CI392" s="354"/>
      <c r="CJ392" s="354"/>
      <c r="CK392" s="354"/>
      <c r="CL392" s="354"/>
      <c r="CM392" s="354"/>
      <c r="CN392" s="354"/>
      <c r="CO392" s="354"/>
      <c r="CP392" s="354"/>
      <c r="CQ392" s="354"/>
      <c r="CR392" s="354"/>
      <c r="CS392" s="354"/>
      <c r="CT392" s="354"/>
      <c r="CU392" s="354"/>
      <c r="CV392" s="354"/>
    </row>
    <row r="393" spans="1:100" s="348" customFormat="1" ht="15.75" customHeight="1" x14ac:dyDescent="0.25">
      <c r="A393" s="343"/>
      <c r="B393" s="343"/>
      <c r="C393" s="343"/>
      <c r="D393" s="344"/>
      <c r="E393" s="344"/>
      <c r="F393" s="345"/>
      <c r="G393" s="346"/>
      <c r="H393" s="359"/>
      <c r="I393" s="360"/>
      <c r="J393" s="361"/>
      <c r="K393" s="347"/>
      <c r="L393" s="362"/>
      <c r="M393" s="363"/>
      <c r="O393" s="350"/>
      <c r="P393" s="350"/>
      <c r="Q393" s="350"/>
      <c r="S393" s="350"/>
      <c r="T393" s="350"/>
      <c r="V393" s="350"/>
      <c r="W393" s="350"/>
      <c r="AB393" s="370"/>
      <c r="AF393" s="350"/>
      <c r="AG393" s="350"/>
      <c r="AH393" s="354"/>
      <c r="AI393" s="354"/>
      <c r="AJ393" s="354"/>
      <c r="AK393" s="354"/>
      <c r="AL393" s="354"/>
      <c r="AM393" s="354"/>
      <c r="AN393" s="354"/>
      <c r="AO393" s="354"/>
      <c r="AP393" s="354"/>
      <c r="AQ393" s="354"/>
      <c r="AR393" s="354"/>
      <c r="AS393" s="354"/>
      <c r="AT393" s="354"/>
      <c r="AU393" s="354"/>
      <c r="AV393" s="354"/>
      <c r="AW393" s="354"/>
      <c r="AX393" s="354"/>
      <c r="AY393" s="354"/>
      <c r="AZ393" s="354"/>
      <c r="BA393" s="354"/>
      <c r="BB393" s="354"/>
      <c r="BC393" s="354"/>
      <c r="BD393" s="354"/>
      <c r="BE393" s="354"/>
      <c r="BF393" s="354"/>
      <c r="BG393" s="354"/>
      <c r="BH393" s="354"/>
      <c r="BI393" s="354"/>
      <c r="BJ393" s="354"/>
      <c r="BK393" s="354"/>
      <c r="BL393" s="354"/>
      <c r="BM393" s="354"/>
      <c r="BN393" s="354"/>
      <c r="BO393" s="354"/>
      <c r="BP393" s="354"/>
      <c r="BQ393" s="354"/>
      <c r="BR393" s="354"/>
      <c r="BS393" s="354"/>
      <c r="BT393" s="354"/>
      <c r="BU393" s="354"/>
      <c r="BV393" s="354"/>
      <c r="BW393" s="354"/>
      <c r="BX393" s="354"/>
      <c r="BY393" s="354"/>
      <c r="BZ393" s="354"/>
      <c r="CA393" s="354"/>
      <c r="CB393" s="354"/>
      <c r="CC393" s="354"/>
      <c r="CD393" s="354"/>
      <c r="CE393" s="354"/>
      <c r="CF393" s="354"/>
      <c r="CG393" s="354"/>
      <c r="CH393" s="354"/>
      <c r="CI393" s="354"/>
      <c r="CJ393" s="354"/>
      <c r="CK393" s="354"/>
      <c r="CL393" s="354"/>
      <c r="CM393" s="354"/>
      <c r="CN393" s="354"/>
      <c r="CO393" s="354"/>
      <c r="CP393" s="354"/>
      <c r="CQ393" s="354"/>
      <c r="CR393" s="354"/>
      <c r="CS393" s="354"/>
      <c r="CT393" s="354"/>
      <c r="CU393" s="354"/>
      <c r="CV393" s="354"/>
    </row>
    <row r="394" spans="1:100" s="348" customFormat="1" ht="15.75" customHeight="1" x14ac:dyDescent="0.25">
      <c r="A394" s="343"/>
      <c r="B394" s="343"/>
      <c r="C394" s="343"/>
      <c r="D394" s="344"/>
      <c r="E394" s="344"/>
      <c r="F394" s="345"/>
      <c r="G394" s="346"/>
      <c r="H394" s="359"/>
      <c r="I394" s="360"/>
      <c r="J394" s="361"/>
      <c r="K394" s="347"/>
      <c r="L394" s="362"/>
      <c r="M394" s="363"/>
      <c r="O394" s="350"/>
      <c r="P394" s="350"/>
      <c r="Q394" s="350"/>
      <c r="S394" s="350"/>
      <c r="T394" s="350"/>
      <c r="V394" s="350"/>
      <c r="W394" s="350"/>
      <c r="AB394" s="370"/>
      <c r="AF394" s="350"/>
      <c r="AG394" s="350"/>
      <c r="AH394" s="354"/>
      <c r="AI394" s="354"/>
      <c r="AJ394" s="354"/>
      <c r="AK394" s="354"/>
      <c r="AL394" s="354"/>
      <c r="AM394" s="354"/>
      <c r="AN394" s="354"/>
      <c r="AO394" s="354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4"/>
      <c r="BH394" s="354"/>
      <c r="BI394" s="354"/>
      <c r="BJ394" s="354"/>
      <c r="BK394" s="354"/>
      <c r="BL394" s="354"/>
      <c r="BM394" s="354"/>
      <c r="BN394" s="354"/>
      <c r="BO394" s="354"/>
      <c r="BP394" s="354"/>
      <c r="BQ394" s="354"/>
      <c r="BR394" s="354"/>
      <c r="BS394" s="354"/>
      <c r="BT394" s="354"/>
      <c r="BU394" s="354"/>
      <c r="BV394" s="354"/>
      <c r="BW394" s="354"/>
      <c r="BX394" s="354"/>
      <c r="BY394" s="354"/>
      <c r="BZ394" s="354"/>
      <c r="CA394" s="354"/>
      <c r="CB394" s="354"/>
      <c r="CC394" s="354"/>
      <c r="CD394" s="354"/>
      <c r="CE394" s="354"/>
      <c r="CF394" s="354"/>
      <c r="CG394" s="354"/>
      <c r="CH394" s="354"/>
      <c r="CI394" s="354"/>
      <c r="CJ394" s="354"/>
      <c r="CK394" s="354"/>
      <c r="CL394" s="354"/>
      <c r="CM394" s="354"/>
      <c r="CN394" s="354"/>
      <c r="CO394" s="354"/>
      <c r="CP394" s="354"/>
      <c r="CQ394" s="354"/>
      <c r="CR394" s="354"/>
      <c r="CS394" s="354"/>
      <c r="CT394" s="354"/>
      <c r="CU394" s="354"/>
      <c r="CV394" s="354"/>
    </row>
    <row r="395" spans="1:100" s="348" customFormat="1" ht="15.75" customHeight="1" x14ac:dyDescent="0.25">
      <c r="A395" s="343"/>
      <c r="B395" s="343"/>
      <c r="C395" s="343"/>
      <c r="D395" s="344"/>
      <c r="E395" s="344"/>
      <c r="F395" s="345"/>
      <c r="G395" s="346"/>
      <c r="H395" s="359"/>
      <c r="I395" s="360"/>
      <c r="J395" s="361"/>
      <c r="K395" s="347"/>
      <c r="L395" s="362"/>
      <c r="M395" s="363"/>
      <c r="O395" s="350"/>
      <c r="P395" s="350"/>
      <c r="Q395" s="350"/>
      <c r="S395" s="350"/>
      <c r="T395" s="350"/>
      <c r="V395" s="350"/>
      <c r="W395" s="350"/>
      <c r="AB395" s="370"/>
      <c r="AF395" s="350"/>
      <c r="AG395" s="350"/>
      <c r="AH395" s="354"/>
      <c r="AI395" s="354"/>
      <c r="AJ395" s="354"/>
      <c r="AK395" s="354"/>
      <c r="AL395" s="354"/>
      <c r="AM395" s="354"/>
      <c r="AN395" s="354"/>
      <c r="AO395" s="354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4"/>
      <c r="BH395" s="354"/>
      <c r="BI395" s="354"/>
      <c r="BJ395" s="354"/>
      <c r="BK395" s="354"/>
      <c r="BL395" s="354"/>
      <c r="BM395" s="354"/>
      <c r="BN395" s="354"/>
      <c r="BO395" s="354"/>
      <c r="BP395" s="354"/>
      <c r="BQ395" s="354"/>
      <c r="BR395" s="354"/>
      <c r="BS395" s="354"/>
      <c r="BT395" s="354"/>
      <c r="BU395" s="354"/>
      <c r="BV395" s="354"/>
      <c r="BW395" s="354"/>
      <c r="BX395" s="354"/>
      <c r="BY395" s="354"/>
      <c r="BZ395" s="354"/>
      <c r="CA395" s="354"/>
      <c r="CB395" s="354"/>
      <c r="CC395" s="354"/>
      <c r="CD395" s="354"/>
      <c r="CE395" s="354"/>
      <c r="CF395" s="354"/>
      <c r="CG395" s="354"/>
      <c r="CH395" s="354"/>
      <c r="CI395" s="354"/>
      <c r="CJ395" s="354"/>
      <c r="CK395" s="354"/>
      <c r="CL395" s="354"/>
      <c r="CM395" s="354"/>
      <c r="CN395" s="354"/>
      <c r="CO395" s="354"/>
      <c r="CP395" s="354"/>
      <c r="CQ395" s="354"/>
      <c r="CR395" s="354"/>
      <c r="CS395" s="354"/>
      <c r="CT395" s="354"/>
      <c r="CU395" s="354"/>
      <c r="CV395" s="354"/>
    </row>
    <row r="396" spans="1:100" s="348" customFormat="1" ht="15.75" customHeight="1" x14ac:dyDescent="0.25">
      <c r="A396" s="343"/>
      <c r="B396" s="343"/>
      <c r="C396" s="343"/>
      <c r="D396" s="344"/>
      <c r="E396" s="344"/>
      <c r="F396" s="345"/>
      <c r="G396" s="346"/>
      <c r="H396" s="359"/>
      <c r="I396" s="360"/>
      <c r="J396" s="361"/>
      <c r="K396" s="347"/>
      <c r="L396" s="362"/>
      <c r="M396" s="363"/>
      <c r="O396" s="350"/>
      <c r="P396" s="350"/>
      <c r="Q396" s="350"/>
      <c r="S396" s="350"/>
      <c r="T396" s="350"/>
      <c r="V396" s="350"/>
      <c r="W396" s="350"/>
      <c r="AB396" s="370"/>
      <c r="AF396" s="350"/>
      <c r="AG396" s="350"/>
      <c r="AH396" s="354"/>
      <c r="AI396" s="354"/>
      <c r="AJ396" s="354"/>
      <c r="AK396" s="354"/>
      <c r="AL396" s="354"/>
      <c r="AM396" s="354"/>
      <c r="AN396" s="354"/>
      <c r="AO396" s="354"/>
      <c r="AP396" s="354"/>
      <c r="AQ396" s="354"/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4"/>
      <c r="BH396" s="354"/>
      <c r="BI396" s="354"/>
      <c r="BJ396" s="354"/>
      <c r="BK396" s="354"/>
      <c r="BL396" s="354"/>
      <c r="BM396" s="354"/>
      <c r="BN396" s="354"/>
      <c r="BO396" s="354"/>
      <c r="BP396" s="354"/>
      <c r="BQ396" s="354"/>
      <c r="BR396" s="354"/>
      <c r="BS396" s="354"/>
      <c r="BT396" s="354"/>
      <c r="BU396" s="354"/>
      <c r="BV396" s="354"/>
      <c r="BW396" s="354"/>
      <c r="BX396" s="354"/>
      <c r="BY396" s="354"/>
      <c r="BZ396" s="354"/>
      <c r="CA396" s="354"/>
      <c r="CB396" s="354"/>
      <c r="CC396" s="354"/>
      <c r="CD396" s="354"/>
      <c r="CE396" s="354"/>
      <c r="CF396" s="354"/>
      <c r="CG396" s="354"/>
      <c r="CH396" s="354"/>
      <c r="CI396" s="354"/>
      <c r="CJ396" s="354"/>
      <c r="CK396" s="354"/>
      <c r="CL396" s="354"/>
      <c r="CM396" s="354"/>
      <c r="CN396" s="354"/>
      <c r="CO396" s="354"/>
      <c r="CP396" s="354"/>
      <c r="CQ396" s="354"/>
      <c r="CR396" s="354"/>
      <c r="CS396" s="354"/>
      <c r="CT396" s="354"/>
      <c r="CU396" s="354"/>
      <c r="CV396" s="354"/>
    </row>
    <row r="397" spans="1:100" s="348" customFormat="1" ht="15.75" customHeight="1" x14ac:dyDescent="0.25">
      <c r="A397" s="343"/>
      <c r="B397" s="343"/>
      <c r="C397" s="343"/>
      <c r="D397" s="344"/>
      <c r="E397" s="344"/>
      <c r="F397" s="345"/>
      <c r="G397" s="346"/>
      <c r="H397" s="359"/>
      <c r="I397" s="360"/>
      <c r="J397" s="361"/>
      <c r="K397" s="347"/>
      <c r="L397" s="362"/>
      <c r="M397" s="363"/>
      <c r="O397" s="350"/>
      <c r="P397" s="350"/>
      <c r="Q397" s="350"/>
      <c r="S397" s="350"/>
      <c r="T397" s="350"/>
      <c r="V397" s="350"/>
      <c r="W397" s="350"/>
      <c r="AB397" s="370"/>
      <c r="AF397" s="350"/>
      <c r="AG397" s="350"/>
      <c r="AH397" s="354"/>
      <c r="AI397" s="354"/>
      <c r="AJ397" s="354"/>
      <c r="AK397" s="354"/>
      <c r="AL397" s="354"/>
      <c r="AM397" s="354"/>
      <c r="AN397" s="354"/>
      <c r="AO397" s="354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4"/>
      <c r="BH397" s="354"/>
      <c r="BI397" s="354"/>
      <c r="BJ397" s="354"/>
      <c r="BK397" s="354"/>
      <c r="BL397" s="354"/>
      <c r="BM397" s="354"/>
      <c r="BN397" s="354"/>
      <c r="BO397" s="354"/>
      <c r="BP397" s="354"/>
      <c r="BQ397" s="354"/>
      <c r="BR397" s="354"/>
      <c r="BS397" s="354"/>
      <c r="BT397" s="354"/>
      <c r="BU397" s="354"/>
      <c r="BV397" s="354"/>
      <c r="BW397" s="354"/>
      <c r="BX397" s="354"/>
      <c r="BY397" s="354"/>
      <c r="BZ397" s="354"/>
      <c r="CA397" s="354"/>
      <c r="CB397" s="354"/>
      <c r="CC397" s="354"/>
      <c r="CD397" s="354"/>
      <c r="CE397" s="354"/>
      <c r="CF397" s="354"/>
      <c r="CG397" s="354"/>
      <c r="CH397" s="354"/>
      <c r="CI397" s="354"/>
      <c r="CJ397" s="354"/>
      <c r="CK397" s="354"/>
      <c r="CL397" s="354"/>
      <c r="CM397" s="354"/>
      <c r="CN397" s="354"/>
      <c r="CO397" s="354"/>
      <c r="CP397" s="354"/>
      <c r="CQ397" s="354"/>
      <c r="CR397" s="354"/>
      <c r="CS397" s="354"/>
      <c r="CT397" s="354"/>
      <c r="CU397" s="354"/>
      <c r="CV397" s="354"/>
    </row>
    <row r="398" spans="1:100" s="348" customFormat="1" ht="15.75" customHeight="1" x14ac:dyDescent="0.25">
      <c r="A398" s="343"/>
      <c r="B398" s="343"/>
      <c r="C398" s="343"/>
      <c r="D398" s="344"/>
      <c r="E398" s="344"/>
      <c r="F398" s="345"/>
      <c r="G398" s="346"/>
      <c r="H398" s="359"/>
      <c r="I398" s="360"/>
      <c r="J398" s="361"/>
      <c r="K398" s="347"/>
      <c r="L398" s="362"/>
      <c r="M398" s="363"/>
      <c r="O398" s="350"/>
      <c r="P398" s="350"/>
      <c r="Q398" s="350"/>
      <c r="S398" s="350"/>
      <c r="T398" s="350"/>
      <c r="V398" s="350"/>
      <c r="W398" s="350"/>
      <c r="AB398" s="370"/>
      <c r="AF398" s="350"/>
      <c r="AG398" s="350"/>
      <c r="AH398" s="354"/>
      <c r="AI398" s="354"/>
      <c r="AJ398" s="354"/>
      <c r="AK398" s="354"/>
      <c r="AL398" s="354"/>
      <c r="AM398" s="354"/>
      <c r="AN398" s="354"/>
      <c r="AO398" s="354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4"/>
      <c r="BH398" s="354"/>
      <c r="BI398" s="354"/>
      <c r="BJ398" s="354"/>
      <c r="BK398" s="354"/>
      <c r="BL398" s="354"/>
      <c r="BM398" s="354"/>
      <c r="BN398" s="354"/>
      <c r="BO398" s="354"/>
      <c r="BP398" s="354"/>
      <c r="BQ398" s="354"/>
      <c r="BR398" s="354"/>
      <c r="BS398" s="354"/>
      <c r="BT398" s="354"/>
      <c r="BU398" s="354"/>
      <c r="BV398" s="354"/>
      <c r="BW398" s="354"/>
      <c r="BX398" s="354"/>
      <c r="BY398" s="354"/>
      <c r="BZ398" s="354"/>
      <c r="CA398" s="354"/>
      <c r="CB398" s="354"/>
      <c r="CC398" s="354"/>
      <c r="CD398" s="354"/>
      <c r="CE398" s="354"/>
      <c r="CF398" s="354"/>
      <c r="CG398" s="354"/>
      <c r="CH398" s="354"/>
      <c r="CI398" s="354"/>
      <c r="CJ398" s="354"/>
      <c r="CK398" s="354"/>
      <c r="CL398" s="354"/>
      <c r="CM398" s="354"/>
      <c r="CN398" s="354"/>
      <c r="CO398" s="354"/>
      <c r="CP398" s="354"/>
      <c r="CQ398" s="354"/>
      <c r="CR398" s="354"/>
      <c r="CS398" s="354"/>
      <c r="CT398" s="354"/>
      <c r="CU398" s="354"/>
      <c r="CV398" s="354"/>
    </row>
    <row r="399" spans="1:100" s="348" customFormat="1" ht="15.75" customHeight="1" x14ac:dyDescent="0.25">
      <c r="A399" s="343"/>
      <c r="B399" s="343"/>
      <c r="C399" s="343"/>
      <c r="D399" s="344"/>
      <c r="E399" s="344"/>
      <c r="F399" s="345"/>
      <c r="G399" s="346"/>
      <c r="H399" s="359"/>
      <c r="I399" s="360"/>
      <c r="J399" s="361"/>
      <c r="K399" s="347"/>
      <c r="L399" s="362"/>
      <c r="M399" s="363"/>
      <c r="O399" s="350"/>
      <c r="P399" s="350"/>
      <c r="Q399" s="350"/>
      <c r="S399" s="350"/>
      <c r="T399" s="350"/>
      <c r="V399" s="350"/>
      <c r="W399" s="350"/>
      <c r="AB399" s="370"/>
      <c r="AF399" s="350"/>
      <c r="AG399" s="350"/>
      <c r="AH399" s="354"/>
      <c r="AI399" s="354"/>
      <c r="AJ399" s="354"/>
      <c r="AK399" s="354"/>
      <c r="AL399" s="354"/>
      <c r="AM399" s="354"/>
      <c r="AN399" s="354"/>
      <c r="AO399" s="354"/>
      <c r="AP399" s="354"/>
      <c r="AQ399" s="354"/>
      <c r="AR399" s="354"/>
      <c r="AS399" s="354"/>
      <c r="AT399" s="354"/>
      <c r="AU399" s="354"/>
      <c r="AV399" s="354"/>
      <c r="AW399" s="354"/>
      <c r="AX399" s="354"/>
      <c r="AY399" s="354"/>
      <c r="AZ399" s="354"/>
      <c r="BA399" s="354"/>
      <c r="BB399" s="354"/>
      <c r="BC399" s="354"/>
      <c r="BD399" s="354"/>
      <c r="BE399" s="354"/>
      <c r="BF399" s="354"/>
      <c r="BG399" s="354"/>
      <c r="BH399" s="354"/>
      <c r="BI399" s="354"/>
      <c r="BJ399" s="354"/>
      <c r="BK399" s="354"/>
      <c r="BL399" s="354"/>
      <c r="BM399" s="354"/>
      <c r="BN399" s="354"/>
      <c r="BO399" s="354"/>
      <c r="BP399" s="354"/>
      <c r="BQ399" s="354"/>
      <c r="BR399" s="354"/>
      <c r="BS399" s="354"/>
      <c r="BT399" s="354"/>
      <c r="BU399" s="354"/>
      <c r="BV399" s="354"/>
      <c r="BW399" s="354"/>
      <c r="BX399" s="354"/>
      <c r="BY399" s="354"/>
      <c r="BZ399" s="354"/>
      <c r="CA399" s="354"/>
      <c r="CB399" s="354"/>
      <c r="CC399" s="354"/>
      <c r="CD399" s="354"/>
      <c r="CE399" s="354"/>
      <c r="CF399" s="354"/>
      <c r="CG399" s="354"/>
      <c r="CH399" s="354"/>
      <c r="CI399" s="354"/>
      <c r="CJ399" s="354"/>
      <c r="CK399" s="354"/>
      <c r="CL399" s="354"/>
      <c r="CM399" s="354"/>
      <c r="CN399" s="354"/>
      <c r="CO399" s="354"/>
      <c r="CP399" s="354"/>
      <c r="CQ399" s="354"/>
      <c r="CR399" s="354"/>
      <c r="CS399" s="354"/>
      <c r="CT399" s="354"/>
      <c r="CU399" s="354"/>
      <c r="CV399" s="354"/>
    </row>
    <row r="400" spans="1:100" s="348" customFormat="1" ht="15.75" customHeight="1" x14ac:dyDescent="0.25">
      <c r="A400" s="343"/>
      <c r="B400" s="343"/>
      <c r="C400" s="343"/>
      <c r="D400" s="344"/>
      <c r="E400" s="344"/>
      <c r="F400" s="345"/>
      <c r="G400" s="346"/>
      <c r="H400" s="359"/>
      <c r="I400" s="360"/>
      <c r="J400" s="361"/>
      <c r="K400" s="347"/>
      <c r="L400" s="362"/>
      <c r="M400" s="363"/>
      <c r="O400" s="350"/>
      <c r="P400" s="350"/>
      <c r="Q400" s="350"/>
      <c r="S400" s="350"/>
      <c r="T400" s="350"/>
      <c r="V400" s="350"/>
      <c r="W400" s="350"/>
      <c r="AB400" s="370"/>
      <c r="AF400" s="350"/>
      <c r="AG400" s="350"/>
      <c r="AH400" s="354"/>
      <c r="AI400" s="354"/>
      <c r="AJ400" s="354"/>
      <c r="AK400" s="354"/>
      <c r="AL400" s="354"/>
      <c r="AM400" s="354"/>
      <c r="AN400" s="354"/>
      <c r="AO400" s="354"/>
      <c r="AP400" s="354"/>
      <c r="AQ400" s="354"/>
      <c r="AR400" s="354"/>
      <c r="AS400" s="354"/>
      <c r="AT400" s="354"/>
      <c r="AU400" s="354"/>
      <c r="AV400" s="354"/>
      <c r="AW400" s="354"/>
      <c r="AX400" s="354"/>
      <c r="AY400" s="354"/>
      <c r="AZ400" s="354"/>
      <c r="BA400" s="354"/>
      <c r="BB400" s="354"/>
      <c r="BC400" s="354"/>
      <c r="BD400" s="354"/>
      <c r="BE400" s="354"/>
      <c r="BF400" s="354"/>
      <c r="BG400" s="354"/>
      <c r="BH400" s="354"/>
      <c r="BI400" s="354"/>
      <c r="BJ400" s="354"/>
      <c r="BK400" s="354"/>
      <c r="BL400" s="354"/>
      <c r="BM400" s="354"/>
      <c r="BN400" s="354"/>
      <c r="BO400" s="354"/>
      <c r="BP400" s="354"/>
      <c r="BQ400" s="354"/>
      <c r="BR400" s="354"/>
      <c r="BS400" s="354"/>
      <c r="BT400" s="354"/>
      <c r="BU400" s="354"/>
      <c r="BV400" s="354"/>
      <c r="BW400" s="354"/>
      <c r="BX400" s="354"/>
      <c r="BY400" s="354"/>
      <c r="BZ400" s="354"/>
      <c r="CA400" s="354"/>
      <c r="CB400" s="354"/>
      <c r="CC400" s="354"/>
      <c r="CD400" s="354"/>
      <c r="CE400" s="354"/>
      <c r="CF400" s="354"/>
      <c r="CG400" s="354"/>
      <c r="CH400" s="354"/>
      <c r="CI400" s="354"/>
      <c r="CJ400" s="354"/>
      <c r="CK400" s="354"/>
      <c r="CL400" s="354"/>
      <c r="CM400" s="354"/>
      <c r="CN400" s="354"/>
      <c r="CO400" s="354"/>
      <c r="CP400" s="354"/>
      <c r="CQ400" s="354"/>
      <c r="CR400" s="354"/>
      <c r="CS400" s="354"/>
      <c r="CT400" s="354"/>
      <c r="CU400" s="354"/>
      <c r="CV400" s="354"/>
    </row>
    <row r="401" spans="1:100" s="348" customFormat="1" ht="15.75" customHeight="1" x14ac:dyDescent="0.25">
      <c r="A401" s="343"/>
      <c r="B401" s="343"/>
      <c r="C401" s="343"/>
      <c r="D401" s="344"/>
      <c r="E401" s="344"/>
      <c r="F401" s="345"/>
      <c r="G401" s="346"/>
      <c r="H401" s="359"/>
      <c r="I401" s="360"/>
      <c r="J401" s="361"/>
      <c r="K401" s="347"/>
      <c r="L401" s="362"/>
      <c r="M401" s="363"/>
      <c r="O401" s="350"/>
      <c r="P401" s="350"/>
      <c r="Q401" s="350"/>
      <c r="S401" s="350"/>
      <c r="T401" s="350"/>
      <c r="V401" s="350"/>
      <c r="W401" s="350"/>
      <c r="AB401" s="370"/>
      <c r="AF401" s="350"/>
      <c r="AG401" s="350"/>
      <c r="AH401" s="354"/>
      <c r="AI401" s="354"/>
      <c r="AJ401" s="354"/>
      <c r="AK401" s="354"/>
      <c r="AL401" s="354"/>
      <c r="AM401" s="354"/>
      <c r="AN401" s="354"/>
      <c r="AO401" s="354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4"/>
      <c r="BH401" s="354"/>
      <c r="BI401" s="354"/>
      <c r="BJ401" s="354"/>
      <c r="BK401" s="354"/>
      <c r="BL401" s="354"/>
      <c r="BM401" s="354"/>
      <c r="BN401" s="354"/>
      <c r="BO401" s="354"/>
      <c r="BP401" s="354"/>
      <c r="BQ401" s="354"/>
      <c r="BR401" s="354"/>
      <c r="BS401" s="354"/>
      <c r="BT401" s="354"/>
      <c r="BU401" s="354"/>
      <c r="BV401" s="354"/>
      <c r="BW401" s="354"/>
      <c r="BX401" s="354"/>
      <c r="BY401" s="354"/>
      <c r="BZ401" s="354"/>
      <c r="CA401" s="354"/>
      <c r="CB401" s="354"/>
      <c r="CC401" s="354"/>
      <c r="CD401" s="354"/>
      <c r="CE401" s="354"/>
      <c r="CF401" s="354"/>
      <c r="CG401" s="354"/>
      <c r="CH401" s="354"/>
      <c r="CI401" s="354"/>
      <c r="CJ401" s="354"/>
      <c r="CK401" s="354"/>
      <c r="CL401" s="354"/>
      <c r="CM401" s="354"/>
      <c r="CN401" s="354"/>
      <c r="CO401" s="354"/>
      <c r="CP401" s="354"/>
      <c r="CQ401" s="354"/>
      <c r="CR401" s="354"/>
      <c r="CS401" s="354"/>
      <c r="CT401" s="354"/>
      <c r="CU401" s="354"/>
      <c r="CV401" s="354"/>
    </row>
    <row r="402" spans="1:100" s="348" customFormat="1" ht="15.75" customHeight="1" x14ac:dyDescent="0.25">
      <c r="A402" s="343"/>
      <c r="B402" s="343"/>
      <c r="C402" s="343"/>
      <c r="D402" s="344"/>
      <c r="E402" s="344"/>
      <c r="F402" s="345"/>
      <c r="G402" s="346"/>
      <c r="H402" s="359"/>
      <c r="I402" s="360"/>
      <c r="J402" s="361"/>
      <c r="K402" s="347"/>
      <c r="L402" s="362"/>
      <c r="M402" s="363"/>
      <c r="O402" s="350"/>
      <c r="P402" s="350"/>
      <c r="Q402" s="350"/>
      <c r="S402" s="350"/>
      <c r="T402" s="350"/>
      <c r="V402" s="350"/>
      <c r="W402" s="350"/>
      <c r="AB402" s="370"/>
      <c r="AF402" s="350"/>
      <c r="AG402" s="350"/>
      <c r="AH402" s="354"/>
      <c r="AI402" s="354"/>
      <c r="AJ402" s="354"/>
      <c r="AK402" s="354"/>
      <c r="AL402" s="354"/>
      <c r="AM402" s="354"/>
      <c r="AN402" s="354"/>
      <c r="AO402" s="354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/>
      <c r="BD402" s="354"/>
      <c r="BE402" s="354"/>
      <c r="BF402" s="354"/>
      <c r="BG402" s="354"/>
      <c r="BH402" s="354"/>
      <c r="BI402" s="354"/>
      <c r="BJ402" s="354"/>
      <c r="BK402" s="354"/>
      <c r="BL402" s="354"/>
      <c r="BM402" s="354"/>
      <c r="BN402" s="354"/>
      <c r="BO402" s="354"/>
      <c r="BP402" s="354"/>
      <c r="BQ402" s="354"/>
      <c r="BR402" s="354"/>
      <c r="BS402" s="354"/>
      <c r="BT402" s="354"/>
      <c r="BU402" s="354"/>
      <c r="BV402" s="354"/>
      <c r="BW402" s="354"/>
      <c r="BX402" s="354"/>
      <c r="BY402" s="354"/>
      <c r="BZ402" s="354"/>
      <c r="CA402" s="354"/>
      <c r="CB402" s="354"/>
      <c r="CC402" s="354"/>
      <c r="CD402" s="354"/>
      <c r="CE402" s="354"/>
      <c r="CF402" s="354"/>
      <c r="CG402" s="354"/>
      <c r="CH402" s="354"/>
      <c r="CI402" s="354"/>
      <c r="CJ402" s="354"/>
      <c r="CK402" s="354"/>
      <c r="CL402" s="354"/>
      <c r="CM402" s="354"/>
      <c r="CN402" s="354"/>
      <c r="CO402" s="354"/>
      <c r="CP402" s="354"/>
      <c r="CQ402" s="354"/>
      <c r="CR402" s="354"/>
      <c r="CS402" s="354"/>
      <c r="CT402" s="354"/>
      <c r="CU402" s="354"/>
      <c r="CV402" s="354"/>
    </row>
    <row r="403" spans="1:100" s="348" customFormat="1" ht="15.75" customHeight="1" x14ac:dyDescent="0.25">
      <c r="A403" s="343"/>
      <c r="B403" s="343"/>
      <c r="C403" s="343"/>
      <c r="D403" s="344"/>
      <c r="E403" s="344"/>
      <c r="F403" s="345"/>
      <c r="G403" s="346"/>
      <c r="H403" s="359"/>
      <c r="I403" s="360"/>
      <c r="J403" s="361"/>
      <c r="K403" s="347"/>
      <c r="L403" s="362"/>
      <c r="M403" s="363"/>
      <c r="O403" s="350"/>
      <c r="P403" s="350"/>
      <c r="Q403" s="350"/>
      <c r="S403" s="350"/>
      <c r="T403" s="350"/>
      <c r="V403" s="350"/>
      <c r="W403" s="350"/>
      <c r="AB403" s="370"/>
      <c r="AF403" s="350"/>
      <c r="AG403" s="350"/>
      <c r="AH403" s="354"/>
      <c r="AI403" s="354"/>
      <c r="AJ403" s="354"/>
      <c r="AK403" s="354"/>
      <c r="AL403" s="354"/>
      <c r="AM403" s="354"/>
      <c r="AN403" s="354"/>
      <c r="AO403" s="354"/>
      <c r="AP403" s="354"/>
      <c r="AQ403" s="354"/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4"/>
      <c r="BH403" s="354"/>
      <c r="BI403" s="354"/>
      <c r="BJ403" s="354"/>
      <c r="BK403" s="354"/>
      <c r="BL403" s="354"/>
      <c r="BM403" s="354"/>
      <c r="BN403" s="354"/>
      <c r="BO403" s="354"/>
      <c r="BP403" s="354"/>
      <c r="BQ403" s="354"/>
      <c r="BR403" s="354"/>
      <c r="BS403" s="354"/>
      <c r="BT403" s="354"/>
      <c r="BU403" s="354"/>
      <c r="BV403" s="354"/>
      <c r="BW403" s="354"/>
      <c r="BX403" s="354"/>
      <c r="BY403" s="354"/>
      <c r="BZ403" s="354"/>
      <c r="CA403" s="354"/>
      <c r="CB403" s="354"/>
      <c r="CC403" s="354"/>
      <c r="CD403" s="354"/>
      <c r="CE403" s="354"/>
      <c r="CF403" s="354"/>
      <c r="CG403" s="354"/>
      <c r="CH403" s="354"/>
      <c r="CI403" s="354"/>
      <c r="CJ403" s="354"/>
      <c r="CK403" s="354"/>
      <c r="CL403" s="354"/>
      <c r="CM403" s="354"/>
      <c r="CN403" s="354"/>
      <c r="CO403" s="354"/>
      <c r="CP403" s="354"/>
      <c r="CQ403" s="354"/>
      <c r="CR403" s="354"/>
      <c r="CS403" s="354"/>
      <c r="CT403" s="354"/>
      <c r="CU403" s="354"/>
      <c r="CV403" s="354"/>
    </row>
    <row r="404" spans="1:100" s="348" customFormat="1" ht="15.75" customHeight="1" x14ac:dyDescent="0.25">
      <c r="A404" s="343"/>
      <c r="B404" s="343"/>
      <c r="C404" s="343"/>
      <c r="D404" s="344"/>
      <c r="E404" s="344"/>
      <c r="F404" s="345"/>
      <c r="G404" s="346"/>
      <c r="H404" s="359"/>
      <c r="I404" s="360"/>
      <c r="J404" s="361"/>
      <c r="K404" s="347"/>
      <c r="L404" s="362"/>
      <c r="M404" s="363"/>
      <c r="O404" s="350"/>
      <c r="P404" s="350"/>
      <c r="Q404" s="350"/>
      <c r="S404" s="350"/>
      <c r="T404" s="350"/>
      <c r="V404" s="350"/>
      <c r="W404" s="350"/>
      <c r="AB404" s="370"/>
      <c r="AF404" s="350"/>
      <c r="AG404" s="350"/>
      <c r="AH404" s="354"/>
      <c r="AI404" s="354"/>
      <c r="AJ404" s="354"/>
      <c r="AK404" s="354"/>
      <c r="AL404" s="354"/>
      <c r="AM404" s="354"/>
      <c r="AN404" s="354"/>
      <c r="AO404" s="354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4"/>
      <c r="BH404" s="354"/>
      <c r="BI404" s="354"/>
      <c r="BJ404" s="354"/>
      <c r="BK404" s="354"/>
      <c r="BL404" s="354"/>
      <c r="BM404" s="354"/>
      <c r="BN404" s="354"/>
      <c r="BO404" s="354"/>
      <c r="BP404" s="354"/>
      <c r="BQ404" s="354"/>
      <c r="BR404" s="354"/>
      <c r="BS404" s="354"/>
      <c r="BT404" s="354"/>
      <c r="BU404" s="354"/>
      <c r="BV404" s="354"/>
      <c r="BW404" s="354"/>
      <c r="BX404" s="354"/>
      <c r="BY404" s="354"/>
      <c r="BZ404" s="354"/>
      <c r="CA404" s="354"/>
      <c r="CB404" s="354"/>
      <c r="CC404" s="354"/>
      <c r="CD404" s="354"/>
      <c r="CE404" s="354"/>
      <c r="CF404" s="354"/>
      <c r="CG404" s="354"/>
      <c r="CH404" s="354"/>
      <c r="CI404" s="354"/>
      <c r="CJ404" s="354"/>
      <c r="CK404" s="354"/>
      <c r="CL404" s="354"/>
      <c r="CM404" s="354"/>
      <c r="CN404" s="354"/>
      <c r="CO404" s="354"/>
      <c r="CP404" s="354"/>
      <c r="CQ404" s="354"/>
      <c r="CR404" s="354"/>
      <c r="CS404" s="354"/>
      <c r="CT404" s="354"/>
      <c r="CU404" s="354"/>
      <c r="CV404" s="354"/>
    </row>
    <row r="405" spans="1:100" s="348" customFormat="1" ht="15.75" customHeight="1" x14ac:dyDescent="0.25">
      <c r="A405" s="343"/>
      <c r="B405" s="343"/>
      <c r="C405" s="343"/>
      <c r="D405" s="344"/>
      <c r="E405" s="344"/>
      <c r="F405" s="345"/>
      <c r="G405" s="346"/>
      <c r="H405" s="359"/>
      <c r="I405" s="360"/>
      <c r="J405" s="361"/>
      <c r="K405" s="347"/>
      <c r="L405" s="362"/>
      <c r="M405" s="363"/>
      <c r="O405" s="350"/>
      <c r="P405" s="350"/>
      <c r="Q405" s="350"/>
      <c r="S405" s="350"/>
      <c r="T405" s="350"/>
      <c r="V405" s="350"/>
      <c r="W405" s="350"/>
      <c r="AB405" s="370"/>
      <c r="AF405" s="350"/>
      <c r="AG405" s="350"/>
      <c r="AH405" s="354"/>
      <c r="AI405" s="354"/>
      <c r="AJ405" s="354"/>
      <c r="AK405" s="354"/>
      <c r="AL405" s="354"/>
      <c r="AM405" s="354"/>
      <c r="AN405" s="354"/>
      <c r="AO405" s="354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/>
      <c r="AZ405" s="354"/>
      <c r="BA405" s="354"/>
      <c r="BB405" s="354"/>
      <c r="BC405" s="354"/>
      <c r="BD405" s="354"/>
      <c r="BE405" s="354"/>
      <c r="BF405" s="354"/>
      <c r="BG405" s="354"/>
      <c r="BH405" s="354"/>
      <c r="BI405" s="354"/>
      <c r="BJ405" s="354"/>
      <c r="BK405" s="354"/>
      <c r="BL405" s="354"/>
      <c r="BM405" s="354"/>
      <c r="BN405" s="354"/>
      <c r="BO405" s="354"/>
      <c r="BP405" s="354"/>
      <c r="BQ405" s="354"/>
      <c r="BR405" s="354"/>
      <c r="BS405" s="354"/>
      <c r="BT405" s="354"/>
      <c r="BU405" s="354"/>
      <c r="BV405" s="354"/>
      <c r="BW405" s="354"/>
      <c r="BX405" s="354"/>
      <c r="BY405" s="354"/>
      <c r="BZ405" s="354"/>
      <c r="CA405" s="354"/>
      <c r="CB405" s="354"/>
      <c r="CC405" s="354"/>
      <c r="CD405" s="354"/>
      <c r="CE405" s="354"/>
      <c r="CF405" s="354"/>
      <c r="CG405" s="354"/>
      <c r="CH405" s="354"/>
      <c r="CI405" s="354"/>
      <c r="CJ405" s="354"/>
      <c r="CK405" s="354"/>
      <c r="CL405" s="354"/>
      <c r="CM405" s="354"/>
      <c r="CN405" s="354"/>
      <c r="CO405" s="354"/>
      <c r="CP405" s="354"/>
      <c r="CQ405" s="354"/>
      <c r="CR405" s="354"/>
      <c r="CS405" s="354"/>
      <c r="CT405" s="354"/>
      <c r="CU405" s="354"/>
      <c r="CV405" s="354"/>
    </row>
    <row r="406" spans="1:100" s="348" customFormat="1" ht="15.75" customHeight="1" x14ac:dyDescent="0.25">
      <c r="A406" s="343"/>
      <c r="B406" s="343"/>
      <c r="C406" s="343"/>
      <c r="D406" s="344"/>
      <c r="E406" s="344"/>
      <c r="F406" s="345"/>
      <c r="G406" s="346"/>
      <c r="H406" s="359"/>
      <c r="I406" s="360"/>
      <c r="J406" s="361"/>
      <c r="K406" s="347"/>
      <c r="L406" s="362"/>
      <c r="M406" s="363"/>
      <c r="O406" s="350"/>
      <c r="P406" s="350"/>
      <c r="Q406" s="350"/>
      <c r="S406" s="350"/>
      <c r="T406" s="350"/>
      <c r="V406" s="350"/>
      <c r="W406" s="350"/>
      <c r="AB406" s="370"/>
      <c r="AF406" s="350"/>
      <c r="AG406" s="350"/>
      <c r="AH406" s="354"/>
      <c r="AI406" s="354"/>
      <c r="AJ406" s="354"/>
      <c r="AK406" s="354"/>
      <c r="AL406" s="354"/>
      <c r="AM406" s="354"/>
      <c r="AN406" s="354"/>
      <c r="AO406" s="354"/>
      <c r="AP406" s="354"/>
      <c r="AQ406" s="354"/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4"/>
      <c r="BH406" s="354"/>
      <c r="BI406" s="354"/>
      <c r="BJ406" s="354"/>
      <c r="BK406" s="354"/>
      <c r="BL406" s="354"/>
      <c r="BM406" s="354"/>
      <c r="BN406" s="354"/>
      <c r="BO406" s="354"/>
      <c r="BP406" s="354"/>
      <c r="BQ406" s="354"/>
      <c r="BR406" s="354"/>
      <c r="BS406" s="354"/>
      <c r="BT406" s="354"/>
      <c r="BU406" s="354"/>
      <c r="BV406" s="354"/>
      <c r="BW406" s="354"/>
      <c r="BX406" s="354"/>
      <c r="BY406" s="354"/>
      <c r="BZ406" s="354"/>
      <c r="CA406" s="354"/>
      <c r="CB406" s="354"/>
      <c r="CC406" s="354"/>
      <c r="CD406" s="354"/>
      <c r="CE406" s="354"/>
      <c r="CF406" s="354"/>
      <c r="CG406" s="354"/>
      <c r="CH406" s="354"/>
      <c r="CI406" s="354"/>
      <c r="CJ406" s="354"/>
      <c r="CK406" s="354"/>
      <c r="CL406" s="354"/>
      <c r="CM406" s="354"/>
      <c r="CN406" s="354"/>
      <c r="CO406" s="354"/>
      <c r="CP406" s="354"/>
      <c r="CQ406" s="354"/>
      <c r="CR406" s="354"/>
      <c r="CS406" s="354"/>
      <c r="CT406" s="354"/>
      <c r="CU406" s="354"/>
      <c r="CV406" s="354"/>
    </row>
    <row r="407" spans="1:100" s="348" customFormat="1" ht="15.75" customHeight="1" x14ac:dyDescent="0.25">
      <c r="A407" s="343"/>
      <c r="B407" s="343"/>
      <c r="C407" s="343"/>
      <c r="D407" s="344"/>
      <c r="E407" s="344"/>
      <c r="F407" s="345"/>
      <c r="G407" s="346"/>
      <c r="H407" s="359"/>
      <c r="I407" s="360"/>
      <c r="J407" s="361"/>
      <c r="K407" s="347"/>
      <c r="L407" s="362"/>
      <c r="M407" s="363"/>
      <c r="O407" s="350"/>
      <c r="P407" s="350"/>
      <c r="Q407" s="350"/>
      <c r="S407" s="350"/>
      <c r="T407" s="350"/>
      <c r="V407" s="350"/>
      <c r="W407" s="350"/>
      <c r="AB407" s="370"/>
      <c r="AF407" s="350"/>
      <c r="AG407" s="350"/>
      <c r="AH407" s="354"/>
      <c r="AI407" s="354"/>
      <c r="AJ407" s="354"/>
      <c r="AK407" s="354"/>
      <c r="AL407" s="354"/>
      <c r="AM407" s="354"/>
      <c r="AN407" s="354"/>
      <c r="AO407" s="354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4"/>
      <c r="BH407" s="354"/>
      <c r="BI407" s="354"/>
      <c r="BJ407" s="354"/>
      <c r="BK407" s="354"/>
      <c r="BL407" s="354"/>
      <c r="BM407" s="354"/>
      <c r="BN407" s="354"/>
      <c r="BO407" s="354"/>
      <c r="BP407" s="354"/>
      <c r="BQ407" s="354"/>
      <c r="BR407" s="354"/>
      <c r="BS407" s="354"/>
      <c r="BT407" s="354"/>
      <c r="BU407" s="354"/>
      <c r="BV407" s="354"/>
      <c r="BW407" s="354"/>
      <c r="BX407" s="354"/>
      <c r="BY407" s="354"/>
      <c r="BZ407" s="354"/>
      <c r="CA407" s="354"/>
      <c r="CB407" s="354"/>
      <c r="CC407" s="354"/>
      <c r="CD407" s="354"/>
      <c r="CE407" s="354"/>
      <c r="CF407" s="354"/>
      <c r="CG407" s="354"/>
      <c r="CH407" s="354"/>
      <c r="CI407" s="354"/>
      <c r="CJ407" s="354"/>
      <c r="CK407" s="354"/>
      <c r="CL407" s="354"/>
      <c r="CM407" s="354"/>
      <c r="CN407" s="354"/>
      <c r="CO407" s="354"/>
      <c r="CP407" s="354"/>
      <c r="CQ407" s="354"/>
      <c r="CR407" s="354"/>
      <c r="CS407" s="354"/>
      <c r="CT407" s="354"/>
      <c r="CU407" s="354"/>
      <c r="CV407" s="354"/>
    </row>
    <row r="408" spans="1:100" s="348" customFormat="1" ht="15.75" customHeight="1" x14ac:dyDescent="0.25">
      <c r="A408" s="343"/>
      <c r="B408" s="343"/>
      <c r="C408" s="343"/>
      <c r="D408" s="344"/>
      <c r="E408" s="344"/>
      <c r="F408" s="345"/>
      <c r="G408" s="346"/>
      <c r="H408" s="359"/>
      <c r="I408" s="360"/>
      <c r="J408" s="361"/>
      <c r="K408" s="347"/>
      <c r="L408" s="362"/>
      <c r="M408" s="363"/>
      <c r="O408" s="350"/>
      <c r="P408" s="350"/>
      <c r="Q408" s="350"/>
      <c r="S408" s="350"/>
      <c r="T408" s="350"/>
      <c r="V408" s="350"/>
      <c r="W408" s="350"/>
      <c r="AB408" s="370"/>
      <c r="AF408" s="350"/>
      <c r="AG408" s="350"/>
      <c r="AH408" s="354"/>
      <c r="AI408" s="354"/>
      <c r="AJ408" s="354"/>
      <c r="AK408" s="354"/>
      <c r="AL408" s="354"/>
      <c r="AM408" s="354"/>
      <c r="AN408" s="354"/>
      <c r="AO408" s="354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4"/>
      <c r="BH408" s="354"/>
      <c r="BI408" s="354"/>
      <c r="BJ408" s="354"/>
      <c r="BK408" s="354"/>
      <c r="BL408" s="354"/>
      <c r="BM408" s="354"/>
      <c r="BN408" s="354"/>
      <c r="BO408" s="354"/>
      <c r="BP408" s="354"/>
      <c r="BQ408" s="354"/>
      <c r="BR408" s="354"/>
      <c r="BS408" s="354"/>
      <c r="BT408" s="354"/>
      <c r="BU408" s="354"/>
      <c r="BV408" s="354"/>
      <c r="BW408" s="354"/>
      <c r="BX408" s="354"/>
      <c r="BY408" s="354"/>
      <c r="BZ408" s="354"/>
      <c r="CA408" s="354"/>
      <c r="CB408" s="354"/>
      <c r="CC408" s="354"/>
      <c r="CD408" s="354"/>
      <c r="CE408" s="354"/>
      <c r="CF408" s="354"/>
      <c r="CG408" s="354"/>
      <c r="CH408" s="354"/>
      <c r="CI408" s="354"/>
      <c r="CJ408" s="354"/>
      <c r="CK408" s="354"/>
      <c r="CL408" s="354"/>
      <c r="CM408" s="354"/>
      <c r="CN408" s="354"/>
      <c r="CO408" s="354"/>
      <c r="CP408" s="354"/>
      <c r="CQ408" s="354"/>
      <c r="CR408" s="354"/>
      <c r="CS408" s="354"/>
      <c r="CT408" s="354"/>
      <c r="CU408" s="354"/>
      <c r="CV408" s="354"/>
    </row>
    <row r="409" spans="1:100" s="348" customFormat="1" ht="15.75" customHeight="1" x14ac:dyDescent="0.25">
      <c r="A409" s="343"/>
      <c r="B409" s="343"/>
      <c r="C409" s="343"/>
      <c r="D409" s="344"/>
      <c r="E409" s="344"/>
      <c r="F409" s="345"/>
      <c r="G409" s="346"/>
      <c r="H409" s="359"/>
      <c r="I409" s="360"/>
      <c r="J409" s="361"/>
      <c r="K409" s="347"/>
      <c r="L409" s="362"/>
      <c r="M409" s="363"/>
      <c r="O409" s="350"/>
      <c r="P409" s="350"/>
      <c r="Q409" s="350"/>
      <c r="S409" s="350"/>
      <c r="T409" s="350"/>
      <c r="V409" s="350"/>
      <c r="W409" s="350"/>
      <c r="AB409" s="370"/>
      <c r="AF409" s="350"/>
      <c r="AG409" s="350"/>
      <c r="AH409" s="354"/>
      <c r="AI409" s="354"/>
      <c r="AJ409" s="354"/>
      <c r="AK409" s="354"/>
      <c r="AL409" s="354"/>
      <c r="AM409" s="354"/>
      <c r="AN409" s="354"/>
      <c r="AO409" s="354"/>
      <c r="AP409" s="354"/>
      <c r="AQ409" s="354"/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4"/>
      <c r="BH409" s="354"/>
      <c r="BI409" s="354"/>
      <c r="BJ409" s="354"/>
      <c r="BK409" s="354"/>
      <c r="BL409" s="354"/>
      <c r="BM409" s="354"/>
      <c r="BN409" s="354"/>
      <c r="BO409" s="354"/>
      <c r="BP409" s="354"/>
      <c r="BQ409" s="354"/>
      <c r="BR409" s="354"/>
      <c r="BS409" s="354"/>
      <c r="BT409" s="354"/>
      <c r="BU409" s="354"/>
      <c r="BV409" s="354"/>
      <c r="BW409" s="354"/>
      <c r="BX409" s="354"/>
      <c r="BY409" s="354"/>
      <c r="BZ409" s="354"/>
      <c r="CA409" s="354"/>
      <c r="CB409" s="354"/>
      <c r="CC409" s="354"/>
      <c r="CD409" s="354"/>
      <c r="CE409" s="354"/>
      <c r="CF409" s="354"/>
      <c r="CG409" s="354"/>
      <c r="CH409" s="354"/>
      <c r="CI409" s="354"/>
      <c r="CJ409" s="354"/>
      <c r="CK409" s="354"/>
      <c r="CL409" s="354"/>
      <c r="CM409" s="354"/>
      <c r="CN409" s="354"/>
      <c r="CO409" s="354"/>
      <c r="CP409" s="354"/>
      <c r="CQ409" s="354"/>
      <c r="CR409" s="354"/>
      <c r="CS409" s="354"/>
      <c r="CT409" s="354"/>
      <c r="CU409" s="354"/>
      <c r="CV409" s="354"/>
    </row>
    <row r="410" spans="1:100" s="348" customFormat="1" ht="15.75" customHeight="1" x14ac:dyDescent="0.25">
      <c r="A410" s="343"/>
      <c r="B410" s="343"/>
      <c r="C410" s="343"/>
      <c r="D410" s="344"/>
      <c r="E410" s="344"/>
      <c r="F410" s="345"/>
      <c r="G410" s="346"/>
      <c r="H410" s="359"/>
      <c r="I410" s="360"/>
      <c r="J410" s="361"/>
      <c r="K410" s="347"/>
      <c r="L410" s="362"/>
      <c r="M410" s="363"/>
      <c r="O410" s="350"/>
      <c r="P410" s="350"/>
      <c r="Q410" s="350"/>
      <c r="S410" s="350"/>
      <c r="T410" s="350"/>
      <c r="V410" s="350"/>
      <c r="W410" s="350"/>
      <c r="AB410" s="370"/>
      <c r="AF410" s="350"/>
      <c r="AG410" s="350"/>
      <c r="AH410" s="354"/>
      <c r="AI410" s="354"/>
      <c r="AJ410" s="354"/>
      <c r="AK410" s="354"/>
      <c r="AL410" s="354"/>
      <c r="AM410" s="354"/>
      <c r="AN410" s="354"/>
      <c r="AO410" s="354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4"/>
      <c r="BH410" s="354"/>
      <c r="BI410" s="354"/>
      <c r="BJ410" s="354"/>
      <c r="BK410" s="354"/>
      <c r="BL410" s="354"/>
      <c r="BM410" s="354"/>
      <c r="BN410" s="354"/>
      <c r="BO410" s="354"/>
      <c r="BP410" s="354"/>
      <c r="BQ410" s="354"/>
      <c r="BR410" s="354"/>
      <c r="BS410" s="354"/>
      <c r="BT410" s="354"/>
      <c r="BU410" s="354"/>
      <c r="BV410" s="354"/>
      <c r="BW410" s="354"/>
      <c r="BX410" s="354"/>
      <c r="BY410" s="354"/>
      <c r="BZ410" s="354"/>
      <c r="CA410" s="354"/>
      <c r="CB410" s="354"/>
      <c r="CC410" s="354"/>
      <c r="CD410" s="354"/>
      <c r="CE410" s="354"/>
      <c r="CF410" s="354"/>
      <c r="CG410" s="354"/>
      <c r="CH410" s="354"/>
      <c r="CI410" s="354"/>
      <c r="CJ410" s="354"/>
      <c r="CK410" s="354"/>
      <c r="CL410" s="354"/>
      <c r="CM410" s="354"/>
      <c r="CN410" s="354"/>
      <c r="CO410" s="354"/>
      <c r="CP410" s="354"/>
      <c r="CQ410" s="354"/>
      <c r="CR410" s="354"/>
      <c r="CS410" s="354"/>
      <c r="CT410" s="354"/>
      <c r="CU410" s="354"/>
      <c r="CV410" s="354"/>
    </row>
    <row r="411" spans="1:100" s="348" customFormat="1" ht="15.75" customHeight="1" x14ac:dyDescent="0.25">
      <c r="A411" s="343"/>
      <c r="B411" s="343"/>
      <c r="C411" s="343"/>
      <c r="D411" s="344"/>
      <c r="E411" s="344"/>
      <c r="F411" s="345"/>
      <c r="G411" s="346"/>
      <c r="H411" s="359"/>
      <c r="I411" s="360"/>
      <c r="J411" s="361"/>
      <c r="K411" s="347"/>
      <c r="L411" s="362"/>
      <c r="M411" s="363"/>
      <c r="O411" s="350"/>
      <c r="P411" s="350"/>
      <c r="Q411" s="350"/>
      <c r="S411" s="350"/>
      <c r="T411" s="350"/>
      <c r="V411" s="350"/>
      <c r="W411" s="350"/>
      <c r="AB411" s="370"/>
      <c r="AF411" s="350"/>
      <c r="AG411" s="350"/>
      <c r="AH411" s="354"/>
      <c r="AI411" s="354"/>
      <c r="AJ411" s="354"/>
      <c r="AK411" s="354"/>
      <c r="AL411" s="354"/>
      <c r="AM411" s="354"/>
      <c r="AN411" s="354"/>
      <c r="AO411" s="354"/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4"/>
      <c r="BH411" s="354"/>
      <c r="BI411" s="354"/>
      <c r="BJ411" s="354"/>
      <c r="BK411" s="354"/>
      <c r="BL411" s="354"/>
      <c r="BM411" s="354"/>
      <c r="BN411" s="354"/>
      <c r="BO411" s="354"/>
      <c r="BP411" s="354"/>
      <c r="BQ411" s="354"/>
      <c r="BR411" s="354"/>
      <c r="BS411" s="354"/>
      <c r="BT411" s="354"/>
      <c r="BU411" s="354"/>
      <c r="BV411" s="354"/>
      <c r="BW411" s="354"/>
      <c r="BX411" s="354"/>
      <c r="BY411" s="354"/>
      <c r="BZ411" s="354"/>
      <c r="CA411" s="354"/>
      <c r="CB411" s="354"/>
      <c r="CC411" s="354"/>
      <c r="CD411" s="354"/>
      <c r="CE411" s="354"/>
      <c r="CF411" s="354"/>
      <c r="CG411" s="354"/>
      <c r="CH411" s="354"/>
      <c r="CI411" s="354"/>
      <c r="CJ411" s="354"/>
      <c r="CK411" s="354"/>
      <c r="CL411" s="354"/>
      <c r="CM411" s="354"/>
      <c r="CN411" s="354"/>
      <c r="CO411" s="354"/>
      <c r="CP411" s="354"/>
      <c r="CQ411" s="354"/>
      <c r="CR411" s="354"/>
      <c r="CS411" s="354"/>
      <c r="CT411" s="354"/>
      <c r="CU411" s="354"/>
      <c r="CV411" s="354"/>
    </row>
    <row r="412" spans="1:100" s="348" customFormat="1" ht="15.75" customHeight="1" x14ac:dyDescent="0.25">
      <c r="A412" s="343"/>
      <c r="B412" s="343"/>
      <c r="C412" s="343"/>
      <c r="D412" s="344"/>
      <c r="E412" s="344"/>
      <c r="F412" s="345"/>
      <c r="G412" s="346"/>
      <c r="H412" s="359"/>
      <c r="I412" s="360"/>
      <c r="J412" s="361"/>
      <c r="K412" s="347"/>
      <c r="L412" s="362"/>
      <c r="M412" s="363"/>
      <c r="O412" s="350"/>
      <c r="P412" s="350"/>
      <c r="Q412" s="350"/>
      <c r="S412" s="350"/>
      <c r="T412" s="350"/>
      <c r="V412" s="350"/>
      <c r="W412" s="350"/>
      <c r="AB412" s="370"/>
      <c r="AF412" s="350"/>
      <c r="AG412" s="350"/>
      <c r="AH412" s="354"/>
      <c r="AI412" s="354"/>
      <c r="AJ412" s="354"/>
      <c r="AK412" s="354"/>
      <c r="AL412" s="354"/>
      <c r="AM412" s="354"/>
      <c r="AN412" s="354"/>
      <c r="AO412" s="354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/>
      <c r="BF412" s="354"/>
      <c r="BG412" s="354"/>
      <c r="BH412" s="354"/>
      <c r="BI412" s="354"/>
      <c r="BJ412" s="354"/>
      <c r="BK412" s="354"/>
      <c r="BL412" s="354"/>
      <c r="BM412" s="354"/>
      <c r="BN412" s="354"/>
      <c r="BO412" s="354"/>
      <c r="BP412" s="354"/>
      <c r="BQ412" s="354"/>
      <c r="BR412" s="354"/>
      <c r="BS412" s="354"/>
      <c r="BT412" s="354"/>
      <c r="BU412" s="354"/>
      <c r="BV412" s="354"/>
      <c r="BW412" s="354"/>
      <c r="BX412" s="354"/>
      <c r="BY412" s="354"/>
      <c r="BZ412" s="354"/>
      <c r="CA412" s="354"/>
      <c r="CB412" s="354"/>
      <c r="CC412" s="354"/>
      <c r="CD412" s="354"/>
      <c r="CE412" s="354"/>
      <c r="CF412" s="354"/>
      <c r="CG412" s="354"/>
      <c r="CH412" s="354"/>
      <c r="CI412" s="354"/>
      <c r="CJ412" s="354"/>
      <c r="CK412" s="354"/>
      <c r="CL412" s="354"/>
      <c r="CM412" s="354"/>
      <c r="CN412" s="354"/>
      <c r="CO412" s="354"/>
      <c r="CP412" s="354"/>
      <c r="CQ412" s="354"/>
      <c r="CR412" s="354"/>
      <c r="CS412" s="354"/>
      <c r="CT412" s="354"/>
      <c r="CU412" s="354"/>
      <c r="CV412" s="354"/>
    </row>
    <row r="413" spans="1:100" s="348" customFormat="1" ht="15.75" customHeight="1" x14ac:dyDescent="0.25">
      <c r="A413" s="343"/>
      <c r="B413" s="343"/>
      <c r="C413" s="343"/>
      <c r="D413" s="344"/>
      <c r="E413" s="344"/>
      <c r="F413" s="345"/>
      <c r="G413" s="346"/>
      <c r="H413" s="359"/>
      <c r="I413" s="360"/>
      <c r="J413" s="361"/>
      <c r="K413" s="347"/>
      <c r="L413" s="362"/>
      <c r="M413" s="363"/>
      <c r="O413" s="350"/>
      <c r="P413" s="350"/>
      <c r="Q413" s="350"/>
      <c r="S413" s="350"/>
      <c r="T413" s="350"/>
      <c r="V413" s="350"/>
      <c r="W413" s="350"/>
      <c r="AB413" s="370"/>
      <c r="AF413" s="350"/>
      <c r="AG413" s="350"/>
      <c r="AH413" s="354"/>
      <c r="AI413" s="354"/>
      <c r="AJ413" s="354"/>
      <c r="AK413" s="354"/>
      <c r="AL413" s="354"/>
      <c r="AM413" s="354"/>
      <c r="AN413" s="354"/>
      <c r="AO413" s="354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4"/>
      <c r="BH413" s="354"/>
      <c r="BI413" s="354"/>
      <c r="BJ413" s="354"/>
      <c r="BK413" s="354"/>
      <c r="BL413" s="354"/>
      <c r="BM413" s="354"/>
      <c r="BN413" s="354"/>
      <c r="BO413" s="354"/>
      <c r="BP413" s="354"/>
      <c r="BQ413" s="354"/>
      <c r="BR413" s="354"/>
      <c r="BS413" s="354"/>
      <c r="BT413" s="354"/>
      <c r="BU413" s="354"/>
      <c r="BV413" s="354"/>
      <c r="BW413" s="354"/>
      <c r="BX413" s="354"/>
      <c r="BY413" s="354"/>
      <c r="BZ413" s="354"/>
      <c r="CA413" s="354"/>
      <c r="CB413" s="354"/>
      <c r="CC413" s="354"/>
      <c r="CD413" s="354"/>
      <c r="CE413" s="354"/>
      <c r="CF413" s="354"/>
      <c r="CG413" s="354"/>
      <c r="CH413" s="354"/>
      <c r="CI413" s="354"/>
      <c r="CJ413" s="354"/>
      <c r="CK413" s="354"/>
      <c r="CL413" s="354"/>
      <c r="CM413" s="354"/>
      <c r="CN413" s="354"/>
      <c r="CO413" s="354"/>
      <c r="CP413" s="354"/>
      <c r="CQ413" s="354"/>
      <c r="CR413" s="354"/>
      <c r="CS413" s="354"/>
      <c r="CT413" s="354"/>
      <c r="CU413" s="354"/>
      <c r="CV413" s="354"/>
    </row>
    <row r="414" spans="1:100" s="348" customFormat="1" ht="15.75" customHeight="1" x14ac:dyDescent="0.25">
      <c r="A414" s="343"/>
      <c r="B414" s="343"/>
      <c r="C414" s="343"/>
      <c r="D414" s="344"/>
      <c r="E414" s="344"/>
      <c r="F414" s="345"/>
      <c r="G414" s="346"/>
      <c r="H414" s="359"/>
      <c r="I414" s="360"/>
      <c r="J414" s="361"/>
      <c r="K414" s="347"/>
      <c r="L414" s="362"/>
      <c r="M414" s="363"/>
      <c r="O414" s="350"/>
      <c r="P414" s="350"/>
      <c r="Q414" s="350"/>
      <c r="S414" s="350"/>
      <c r="T414" s="350"/>
      <c r="V414" s="350"/>
      <c r="W414" s="350"/>
      <c r="AB414" s="370"/>
      <c r="AF414" s="350"/>
      <c r="AG414" s="350"/>
      <c r="AH414" s="354"/>
      <c r="AI414" s="354"/>
      <c r="AJ414" s="354"/>
      <c r="AK414" s="354"/>
      <c r="AL414" s="354"/>
      <c r="AM414" s="354"/>
      <c r="AN414" s="354"/>
      <c r="AO414" s="354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4"/>
      <c r="BH414" s="354"/>
      <c r="BI414" s="354"/>
      <c r="BJ414" s="354"/>
      <c r="BK414" s="354"/>
      <c r="BL414" s="354"/>
      <c r="BM414" s="354"/>
      <c r="BN414" s="354"/>
      <c r="BO414" s="354"/>
      <c r="BP414" s="354"/>
      <c r="BQ414" s="354"/>
      <c r="BR414" s="354"/>
      <c r="BS414" s="354"/>
      <c r="BT414" s="354"/>
      <c r="BU414" s="354"/>
      <c r="BV414" s="354"/>
      <c r="BW414" s="354"/>
      <c r="BX414" s="354"/>
      <c r="BY414" s="354"/>
      <c r="BZ414" s="354"/>
      <c r="CA414" s="354"/>
      <c r="CB414" s="354"/>
      <c r="CC414" s="354"/>
      <c r="CD414" s="354"/>
      <c r="CE414" s="354"/>
      <c r="CF414" s="354"/>
      <c r="CG414" s="354"/>
      <c r="CH414" s="354"/>
      <c r="CI414" s="354"/>
      <c r="CJ414" s="354"/>
      <c r="CK414" s="354"/>
      <c r="CL414" s="354"/>
      <c r="CM414" s="354"/>
      <c r="CN414" s="354"/>
      <c r="CO414" s="354"/>
      <c r="CP414" s="354"/>
      <c r="CQ414" s="354"/>
      <c r="CR414" s="354"/>
      <c r="CS414" s="354"/>
      <c r="CT414" s="354"/>
      <c r="CU414" s="354"/>
      <c r="CV414" s="354"/>
    </row>
    <row r="415" spans="1:100" s="348" customFormat="1" ht="15.75" customHeight="1" x14ac:dyDescent="0.25">
      <c r="A415" s="343"/>
      <c r="B415" s="343"/>
      <c r="C415" s="343"/>
      <c r="D415" s="344"/>
      <c r="E415" s="344"/>
      <c r="F415" s="345"/>
      <c r="G415" s="346"/>
      <c r="H415" s="359"/>
      <c r="I415" s="360"/>
      <c r="J415" s="361"/>
      <c r="K415" s="347"/>
      <c r="L415" s="362"/>
      <c r="M415" s="363"/>
      <c r="O415" s="350"/>
      <c r="P415" s="350"/>
      <c r="Q415" s="350"/>
      <c r="S415" s="350"/>
      <c r="T415" s="350"/>
      <c r="V415" s="350"/>
      <c r="W415" s="350"/>
      <c r="AB415" s="370"/>
      <c r="AF415" s="350"/>
      <c r="AG415" s="350"/>
      <c r="AH415" s="354"/>
      <c r="AI415" s="354"/>
      <c r="AJ415" s="354"/>
      <c r="AK415" s="354"/>
      <c r="AL415" s="354"/>
      <c r="AM415" s="354"/>
      <c r="AN415" s="354"/>
      <c r="AO415" s="354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4"/>
      <c r="BH415" s="354"/>
      <c r="BI415" s="354"/>
      <c r="BJ415" s="354"/>
      <c r="BK415" s="354"/>
      <c r="BL415" s="354"/>
      <c r="BM415" s="354"/>
      <c r="BN415" s="354"/>
      <c r="BO415" s="354"/>
      <c r="BP415" s="354"/>
      <c r="BQ415" s="354"/>
      <c r="BR415" s="354"/>
      <c r="BS415" s="354"/>
      <c r="BT415" s="354"/>
      <c r="BU415" s="354"/>
      <c r="BV415" s="354"/>
      <c r="BW415" s="354"/>
      <c r="BX415" s="354"/>
      <c r="BY415" s="354"/>
      <c r="BZ415" s="354"/>
      <c r="CA415" s="354"/>
      <c r="CB415" s="354"/>
      <c r="CC415" s="354"/>
      <c r="CD415" s="354"/>
      <c r="CE415" s="354"/>
      <c r="CF415" s="354"/>
      <c r="CG415" s="354"/>
      <c r="CH415" s="354"/>
      <c r="CI415" s="354"/>
      <c r="CJ415" s="354"/>
      <c r="CK415" s="354"/>
      <c r="CL415" s="354"/>
      <c r="CM415" s="354"/>
      <c r="CN415" s="354"/>
      <c r="CO415" s="354"/>
      <c r="CP415" s="354"/>
      <c r="CQ415" s="354"/>
      <c r="CR415" s="354"/>
      <c r="CS415" s="354"/>
      <c r="CT415" s="354"/>
      <c r="CU415" s="354"/>
      <c r="CV415" s="354"/>
    </row>
    <row r="416" spans="1:100" s="348" customFormat="1" ht="15.75" customHeight="1" x14ac:dyDescent="0.25">
      <c r="A416" s="343"/>
      <c r="B416" s="343"/>
      <c r="C416" s="343"/>
      <c r="D416" s="344"/>
      <c r="E416" s="344"/>
      <c r="F416" s="345"/>
      <c r="G416" s="346"/>
      <c r="H416" s="359"/>
      <c r="I416" s="360"/>
      <c r="J416" s="361"/>
      <c r="K416" s="347"/>
      <c r="L416" s="362"/>
      <c r="M416" s="363"/>
      <c r="O416" s="350"/>
      <c r="P416" s="350"/>
      <c r="Q416" s="350"/>
      <c r="S416" s="350"/>
      <c r="T416" s="350"/>
      <c r="V416" s="350"/>
      <c r="W416" s="350"/>
      <c r="AB416" s="370"/>
      <c r="AF416" s="350"/>
      <c r="AG416" s="350"/>
      <c r="AH416" s="354"/>
      <c r="AI416" s="354"/>
      <c r="AJ416" s="354"/>
      <c r="AK416" s="354"/>
      <c r="AL416" s="354"/>
      <c r="AM416" s="354"/>
      <c r="AN416" s="354"/>
      <c r="AO416" s="354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/>
      <c r="AZ416" s="354"/>
      <c r="BA416" s="354"/>
      <c r="BB416" s="354"/>
      <c r="BC416" s="354"/>
      <c r="BD416" s="354"/>
      <c r="BE416" s="354"/>
      <c r="BF416" s="354"/>
      <c r="BG416" s="354"/>
      <c r="BH416" s="354"/>
      <c r="BI416" s="354"/>
      <c r="BJ416" s="354"/>
      <c r="BK416" s="354"/>
      <c r="BL416" s="354"/>
      <c r="BM416" s="354"/>
      <c r="BN416" s="354"/>
      <c r="BO416" s="354"/>
      <c r="BP416" s="354"/>
      <c r="BQ416" s="354"/>
      <c r="BR416" s="354"/>
      <c r="BS416" s="354"/>
      <c r="BT416" s="354"/>
      <c r="BU416" s="354"/>
      <c r="BV416" s="354"/>
      <c r="BW416" s="354"/>
      <c r="BX416" s="354"/>
      <c r="BY416" s="354"/>
      <c r="BZ416" s="354"/>
      <c r="CA416" s="354"/>
      <c r="CB416" s="354"/>
      <c r="CC416" s="354"/>
      <c r="CD416" s="354"/>
      <c r="CE416" s="354"/>
      <c r="CF416" s="354"/>
      <c r="CG416" s="354"/>
      <c r="CH416" s="354"/>
      <c r="CI416" s="354"/>
      <c r="CJ416" s="354"/>
      <c r="CK416" s="354"/>
      <c r="CL416" s="354"/>
      <c r="CM416" s="354"/>
      <c r="CN416" s="354"/>
      <c r="CO416" s="354"/>
      <c r="CP416" s="354"/>
      <c r="CQ416" s="354"/>
      <c r="CR416" s="354"/>
      <c r="CS416" s="354"/>
      <c r="CT416" s="354"/>
      <c r="CU416" s="354"/>
      <c r="CV416" s="354"/>
    </row>
    <row r="417" spans="1:100" s="348" customFormat="1" ht="15.75" customHeight="1" x14ac:dyDescent="0.25">
      <c r="A417" s="343"/>
      <c r="B417" s="343"/>
      <c r="C417" s="343"/>
      <c r="D417" s="344"/>
      <c r="E417" s="344"/>
      <c r="F417" s="345"/>
      <c r="G417" s="346"/>
      <c r="H417" s="359"/>
      <c r="I417" s="360"/>
      <c r="J417" s="361"/>
      <c r="K417" s="347"/>
      <c r="L417" s="362"/>
      <c r="M417" s="363"/>
      <c r="O417" s="350"/>
      <c r="P417" s="350"/>
      <c r="Q417" s="350"/>
      <c r="S417" s="350"/>
      <c r="T417" s="350"/>
      <c r="V417" s="350"/>
      <c r="W417" s="350"/>
      <c r="AB417" s="370"/>
      <c r="AF417" s="350"/>
      <c r="AG417" s="350"/>
      <c r="AH417" s="354"/>
      <c r="AI417" s="354"/>
      <c r="AJ417" s="354"/>
      <c r="AK417" s="354"/>
      <c r="AL417" s="354"/>
      <c r="AM417" s="354"/>
      <c r="AN417" s="354"/>
      <c r="AO417" s="354"/>
      <c r="AP417" s="354"/>
      <c r="AQ417" s="354"/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4"/>
      <c r="BH417" s="354"/>
      <c r="BI417" s="354"/>
      <c r="BJ417" s="354"/>
      <c r="BK417" s="354"/>
      <c r="BL417" s="354"/>
      <c r="BM417" s="354"/>
      <c r="BN417" s="354"/>
      <c r="BO417" s="354"/>
      <c r="BP417" s="354"/>
      <c r="BQ417" s="354"/>
      <c r="BR417" s="354"/>
      <c r="BS417" s="354"/>
      <c r="BT417" s="354"/>
      <c r="BU417" s="354"/>
      <c r="BV417" s="354"/>
      <c r="BW417" s="354"/>
      <c r="BX417" s="354"/>
      <c r="BY417" s="354"/>
      <c r="BZ417" s="354"/>
      <c r="CA417" s="354"/>
      <c r="CB417" s="354"/>
      <c r="CC417" s="354"/>
      <c r="CD417" s="354"/>
      <c r="CE417" s="354"/>
      <c r="CF417" s="354"/>
      <c r="CG417" s="354"/>
      <c r="CH417" s="354"/>
      <c r="CI417" s="354"/>
      <c r="CJ417" s="354"/>
      <c r="CK417" s="354"/>
      <c r="CL417" s="354"/>
      <c r="CM417" s="354"/>
      <c r="CN417" s="354"/>
      <c r="CO417" s="354"/>
      <c r="CP417" s="354"/>
      <c r="CQ417" s="354"/>
      <c r="CR417" s="354"/>
      <c r="CS417" s="354"/>
      <c r="CT417" s="354"/>
      <c r="CU417" s="354"/>
      <c r="CV417" s="354"/>
    </row>
    <row r="418" spans="1:100" s="348" customFormat="1" ht="15.75" customHeight="1" x14ac:dyDescent="0.25">
      <c r="A418" s="343"/>
      <c r="B418" s="343"/>
      <c r="C418" s="343"/>
      <c r="D418" s="344"/>
      <c r="E418" s="344"/>
      <c r="F418" s="345"/>
      <c r="G418" s="346"/>
      <c r="H418" s="359"/>
      <c r="I418" s="360"/>
      <c r="J418" s="361"/>
      <c r="K418" s="347"/>
      <c r="L418" s="362"/>
      <c r="M418" s="363"/>
      <c r="O418" s="350"/>
      <c r="P418" s="350"/>
      <c r="Q418" s="350"/>
      <c r="S418" s="350"/>
      <c r="T418" s="350"/>
      <c r="V418" s="350"/>
      <c r="W418" s="350"/>
      <c r="AB418" s="370"/>
      <c r="AF418" s="350"/>
      <c r="AG418" s="350"/>
      <c r="AH418" s="354"/>
      <c r="AI418" s="354"/>
      <c r="AJ418" s="354"/>
      <c r="AK418" s="354"/>
      <c r="AL418" s="354"/>
      <c r="AM418" s="354"/>
      <c r="AN418" s="354"/>
      <c r="AO418" s="354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4"/>
      <c r="BH418" s="354"/>
      <c r="BI418" s="354"/>
      <c r="BJ418" s="354"/>
      <c r="BK418" s="354"/>
      <c r="BL418" s="354"/>
      <c r="BM418" s="354"/>
      <c r="BN418" s="354"/>
      <c r="BO418" s="354"/>
      <c r="BP418" s="354"/>
      <c r="BQ418" s="354"/>
      <c r="BR418" s="354"/>
      <c r="BS418" s="354"/>
      <c r="BT418" s="354"/>
      <c r="BU418" s="354"/>
      <c r="BV418" s="354"/>
      <c r="BW418" s="354"/>
      <c r="BX418" s="354"/>
      <c r="BY418" s="354"/>
      <c r="BZ418" s="354"/>
      <c r="CA418" s="354"/>
      <c r="CB418" s="354"/>
      <c r="CC418" s="354"/>
      <c r="CD418" s="354"/>
      <c r="CE418" s="354"/>
      <c r="CF418" s="354"/>
      <c r="CG418" s="354"/>
      <c r="CH418" s="354"/>
      <c r="CI418" s="354"/>
      <c r="CJ418" s="354"/>
      <c r="CK418" s="354"/>
      <c r="CL418" s="354"/>
      <c r="CM418" s="354"/>
      <c r="CN418" s="354"/>
      <c r="CO418" s="354"/>
      <c r="CP418" s="354"/>
      <c r="CQ418" s="354"/>
      <c r="CR418" s="354"/>
      <c r="CS418" s="354"/>
      <c r="CT418" s="354"/>
      <c r="CU418" s="354"/>
      <c r="CV418" s="354"/>
    </row>
    <row r="419" spans="1:100" s="348" customFormat="1" ht="15.75" customHeight="1" x14ac:dyDescent="0.25">
      <c r="A419" s="343"/>
      <c r="B419" s="343"/>
      <c r="C419" s="343"/>
      <c r="D419" s="344"/>
      <c r="E419" s="344"/>
      <c r="F419" s="345"/>
      <c r="G419" s="346"/>
      <c r="H419" s="359"/>
      <c r="I419" s="360"/>
      <c r="J419" s="361"/>
      <c r="K419" s="347"/>
      <c r="L419" s="362"/>
      <c r="M419" s="363"/>
      <c r="O419" s="350"/>
      <c r="P419" s="350"/>
      <c r="Q419" s="350"/>
      <c r="S419" s="350"/>
      <c r="T419" s="350"/>
      <c r="V419" s="350"/>
      <c r="W419" s="350"/>
      <c r="AB419" s="370"/>
      <c r="AF419" s="350"/>
      <c r="AG419" s="350"/>
      <c r="AH419" s="354"/>
      <c r="AI419" s="354"/>
      <c r="AJ419" s="354"/>
      <c r="AK419" s="354"/>
      <c r="AL419" s="354"/>
      <c r="AM419" s="354"/>
      <c r="AN419" s="354"/>
      <c r="AO419" s="354"/>
      <c r="AP419" s="354"/>
      <c r="AQ419" s="354"/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4"/>
      <c r="BH419" s="354"/>
      <c r="BI419" s="354"/>
      <c r="BJ419" s="354"/>
      <c r="BK419" s="354"/>
      <c r="BL419" s="354"/>
      <c r="BM419" s="354"/>
      <c r="BN419" s="354"/>
      <c r="BO419" s="354"/>
      <c r="BP419" s="354"/>
      <c r="BQ419" s="354"/>
      <c r="BR419" s="354"/>
      <c r="BS419" s="354"/>
      <c r="BT419" s="354"/>
      <c r="BU419" s="354"/>
      <c r="BV419" s="354"/>
      <c r="BW419" s="354"/>
      <c r="BX419" s="354"/>
      <c r="BY419" s="354"/>
      <c r="BZ419" s="354"/>
      <c r="CA419" s="354"/>
      <c r="CB419" s="354"/>
      <c r="CC419" s="354"/>
      <c r="CD419" s="354"/>
      <c r="CE419" s="354"/>
      <c r="CF419" s="354"/>
      <c r="CG419" s="354"/>
      <c r="CH419" s="354"/>
      <c r="CI419" s="354"/>
      <c r="CJ419" s="354"/>
      <c r="CK419" s="354"/>
      <c r="CL419" s="354"/>
      <c r="CM419" s="354"/>
      <c r="CN419" s="354"/>
      <c r="CO419" s="354"/>
      <c r="CP419" s="354"/>
      <c r="CQ419" s="354"/>
      <c r="CR419" s="354"/>
      <c r="CS419" s="354"/>
      <c r="CT419" s="354"/>
      <c r="CU419" s="354"/>
      <c r="CV419" s="354"/>
    </row>
    <row r="420" spans="1:100" s="348" customFormat="1" ht="15.75" customHeight="1" x14ac:dyDescent="0.25">
      <c r="A420" s="343"/>
      <c r="B420" s="343"/>
      <c r="C420" s="343"/>
      <c r="D420" s="344"/>
      <c r="E420" s="344"/>
      <c r="F420" s="345"/>
      <c r="G420" s="346"/>
      <c r="H420" s="359"/>
      <c r="I420" s="360"/>
      <c r="J420" s="361"/>
      <c r="K420" s="347"/>
      <c r="L420" s="362"/>
      <c r="M420" s="363"/>
      <c r="O420" s="350"/>
      <c r="P420" s="350"/>
      <c r="Q420" s="350"/>
      <c r="S420" s="350"/>
      <c r="T420" s="350"/>
      <c r="V420" s="350"/>
      <c r="W420" s="350"/>
      <c r="AB420" s="370"/>
      <c r="AF420" s="350"/>
      <c r="AG420" s="350"/>
      <c r="AH420" s="354"/>
      <c r="AI420" s="354"/>
      <c r="AJ420" s="354"/>
      <c r="AK420" s="354"/>
      <c r="AL420" s="354"/>
      <c r="AM420" s="354"/>
      <c r="AN420" s="354"/>
      <c r="AO420" s="354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/>
      <c r="BF420" s="354"/>
      <c r="BG420" s="354"/>
      <c r="BH420" s="354"/>
      <c r="BI420" s="354"/>
      <c r="BJ420" s="354"/>
      <c r="BK420" s="354"/>
      <c r="BL420" s="354"/>
      <c r="BM420" s="354"/>
      <c r="BN420" s="354"/>
      <c r="BO420" s="354"/>
      <c r="BP420" s="354"/>
      <c r="BQ420" s="354"/>
      <c r="BR420" s="354"/>
      <c r="BS420" s="354"/>
      <c r="BT420" s="354"/>
      <c r="BU420" s="354"/>
      <c r="BV420" s="354"/>
      <c r="BW420" s="354"/>
      <c r="BX420" s="354"/>
      <c r="BY420" s="354"/>
      <c r="BZ420" s="354"/>
      <c r="CA420" s="354"/>
      <c r="CB420" s="354"/>
      <c r="CC420" s="354"/>
      <c r="CD420" s="354"/>
      <c r="CE420" s="354"/>
      <c r="CF420" s="354"/>
      <c r="CG420" s="354"/>
      <c r="CH420" s="354"/>
      <c r="CI420" s="354"/>
      <c r="CJ420" s="354"/>
      <c r="CK420" s="354"/>
      <c r="CL420" s="354"/>
      <c r="CM420" s="354"/>
      <c r="CN420" s="354"/>
      <c r="CO420" s="354"/>
      <c r="CP420" s="354"/>
      <c r="CQ420" s="354"/>
      <c r="CR420" s="354"/>
      <c r="CS420" s="354"/>
      <c r="CT420" s="354"/>
      <c r="CU420" s="354"/>
      <c r="CV420" s="354"/>
    </row>
    <row r="421" spans="1:100" s="348" customFormat="1" ht="15.75" customHeight="1" x14ac:dyDescent="0.25">
      <c r="A421" s="343"/>
      <c r="B421" s="343"/>
      <c r="C421" s="343"/>
      <c r="D421" s="344"/>
      <c r="E421" s="344"/>
      <c r="F421" s="345"/>
      <c r="G421" s="346"/>
      <c r="H421" s="359"/>
      <c r="I421" s="360"/>
      <c r="J421" s="361"/>
      <c r="K421" s="347"/>
      <c r="L421" s="362"/>
      <c r="M421" s="363"/>
      <c r="O421" s="350"/>
      <c r="P421" s="350"/>
      <c r="Q421" s="350"/>
      <c r="S421" s="350"/>
      <c r="T421" s="350"/>
      <c r="V421" s="350"/>
      <c r="W421" s="350"/>
      <c r="AB421" s="370"/>
      <c r="AF421" s="350"/>
      <c r="AG421" s="350"/>
      <c r="AH421" s="354"/>
      <c r="AI421" s="354"/>
      <c r="AJ421" s="354"/>
      <c r="AK421" s="354"/>
      <c r="AL421" s="354"/>
      <c r="AM421" s="354"/>
      <c r="AN421" s="354"/>
      <c r="AO421" s="354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/>
      <c r="BF421" s="354"/>
      <c r="BG421" s="354"/>
      <c r="BH421" s="354"/>
      <c r="BI421" s="354"/>
      <c r="BJ421" s="354"/>
      <c r="BK421" s="354"/>
      <c r="BL421" s="354"/>
      <c r="BM421" s="354"/>
      <c r="BN421" s="354"/>
      <c r="BO421" s="354"/>
      <c r="BP421" s="354"/>
      <c r="BQ421" s="354"/>
      <c r="BR421" s="354"/>
      <c r="BS421" s="354"/>
      <c r="BT421" s="354"/>
      <c r="BU421" s="354"/>
      <c r="BV421" s="354"/>
      <c r="BW421" s="354"/>
      <c r="BX421" s="354"/>
      <c r="BY421" s="354"/>
      <c r="BZ421" s="354"/>
      <c r="CA421" s="354"/>
      <c r="CB421" s="354"/>
      <c r="CC421" s="354"/>
      <c r="CD421" s="354"/>
      <c r="CE421" s="354"/>
      <c r="CF421" s="354"/>
      <c r="CG421" s="354"/>
      <c r="CH421" s="354"/>
      <c r="CI421" s="354"/>
      <c r="CJ421" s="354"/>
      <c r="CK421" s="354"/>
      <c r="CL421" s="354"/>
      <c r="CM421" s="354"/>
      <c r="CN421" s="354"/>
      <c r="CO421" s="354"/>
      <c r="CP421" s="354"/>
      <c r="CQ421" s="354"/>
      <c r="CR421" s="354"/>
      <c r="CS421" s="354"/>
      <c r="CT421" s="354"/>
      <c r="CU421" s="354"/>
      <c r="CV421" s="354"/>
    </row>
    <row r="422" spans="1:100" s="348" customFormat="1" ht="15.75" customHeight="1" x14ac:dyDescent="0.25">
      <c r="A422" s="343"/>
      <c r="B422" s="343"/>
      <c r="C422" s="343"/>
      <c r="D422" s="344"/>
      <c r="E422" s="344"/>
      <c r="F422" s="345"/>
      <c r="G422" s="346"/>
      <c r="H422" s="359"/>
      <c r="I422" s="360"/>
      <c r="J422" s="361"/>
      <c r="K422" s="347"/>
      <c r="L422" s="362"/>
      <c r="M422" s="363"/>
      <c r="O422" s="350"/>
      <c r="P422" s="350"/>
      <c r="Q422" s="350"/>
      <c r="S422" s="350"/>
      <c r="T422" s="350"/>
      <c r="V422" s="350"/>
      <c r="W422" s="350"/>
      <c r="AB422" s="370"/>
      <c r="AF422" s="350"/>
      <c r="AG422" s="350"/>
      <c r="AH422" s="354"/>
      <c r="AI422" s="354"/>
      <c r="AJ422" s="354"/>
      <c r="AK422" s="354"/>
      <c r="AL422" s="354"/>
      <c r="AM422" s="354"/>
      <c r="AN422" s="354"/>
      <c r="AO422" s="354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4"/>
      <c r="BH422" s="354"/>
      <c r="BI422" s="354"/>
      <c r="BJ422" s="354"/>
      <c r="BK422" s="354"/>
      <c r="BL422" s="354"/>
      <c r="BM422" s="354"/>
      <c r="BN422" s="354"/>
      <c r="BO422" s="354"/>
      <c r="BP422" s="354"/>
      <c r="BQ422" s="354"/>
      <c r="BR422" s="354"/>
      <c r="BS422" s="354"/>
      <c r="BT422" s="354"/>
      <c r="BU422" s="354"/>
      <c r="BV422" s="354"/>
      <c r="BW422" s="354"/>
      <c r="BX422" s="354"/>
      <c r="BY422" s="354"/>
      <c r="BZ422" s="354"/>
      <c r="CA422" s="354"/>
      <c r="CB422" s="354"/>
      <c r="CC422" s="354"/>
      <c r="CD422" s="354"/>
      <c r="CE422" s="354"/>
      <c r="CF422" s="354"/>
      <c r="CG422" s="354"/>
      <c r="CH422" s="354"/>
      <c r="CI422" s="354"/>
      <c r="CJ422" s="354"/>
      <c r="CK422" s="354"/>
      <c r="CL422" s="354"/>
      <c r="CM422" s="354"/>
      <c r="CN422" s="354"/>
      <c r="CO422" s="354"/>
      <c r="CP422" s="354"/>
      <c r="CQ422" s="354"/>
      <c r="CR422" s="354"/>
      <c r="CS422" s="354"/>
      <c r="CT422" s="354"/>
      <c r="CU422" s="354"/>
      <c r="CV422" s="354"/>
    </row>
    <row r="423" spans="1:100" s="348" customFormat="1" ht="15.75" customHeight="1" x14ac:dyDescent="0.25">
      <c r="A423" s="343"/>
      <c r="B423" s="343"/>
      <c r="C423" s="343"/>
      <c r="D423" s="344"/>
      <c r="E423" s="344"/>
      <c r="F423" s="345"/>
      <c r="G423" s="346"/>
      <c r="H423" s="359"/>
      <c r="I423" s="360"/>
      <c r="J423" s="361"/>
      <c r="K423" s="347"/>
      <c r="L423" s="362"/>
      <c r="M423" s="363"/>
      <c r="O423" s="350"/>
      <c r="P423" s="350"/>
      <c r="Q423" s="350"/>
      <c r="S423" s="350"/>
      <c r="T423" s="350"/>
      <c r="V423" s="350"/>
      <c r="W423" s="350"/>
      <c r="AB423" s="370"/>
      <c r="AF423" s="350"/>
      <c r="AG423" s="350"/>
      <c r="AH423" s="354"/>
      <c r="AI423" s="354"/>
      <c r="AJ423" s="354"/>
      <c r="AK423" s="354"/>
      <c r="AL423" s="354"/>
      <c r="AM423" s="354"/>
      <c r="AN423" s="354"/>
      <c r="AO423" s="354"/>
      <c r="AP423" s="354"/>
      <c r="AQ423" s="354"/>
      <c r="AR423" s="354"/>
      <c r="AS423" s="354"/>
      <c r="AT423" s="354"/>
      <c r="AU423" s="354"/>
      <c r="AV423" s="354"/>
      <c r="AW423" s="354"/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4"/>
      <c r="BH423" s="354"/>
      <c r="BI423" s="354"/>
      <c r="BJ423" s="354"/>
      <c r="BK423" s="354"/>
      <c r="BL423" s="354"/>
      <c r="BM423" s="354"/>
      <c r="BN423" s="354"/>
      <c r="BO423" s="354"/>
      <c r="BP423" s="354"/>
      <c r="BQ423" s="354"/>
      <c r="BR423" s="354"/>
      <c r="BS423" s="354"/>
      <c r="BT423" s="354"/>
      <c r="BU423" s="354"/>
      <c r="BV423" s="354"/>
      <c r="BW423" s="354"/>
      <c r="BX423" s="354"/>
      <c r="BY423" s="354"/>
      <c r="BZ423" s="354"/>
      <c r="CA423" s="354"/>
      <c r="CB423" s="354"/>
      <c r="CC423" s="354"/>
      <c r="CD423" s="354"/>
      <c r="CE423" s="354"/>
      <c r="CF423" s="354"/>
      <c r="CG423" s="354"/>
      <c r="CH423" s="354"/>
      <c r="CI423" s="354"/>
      <c r="CJ423" s="354"/>
      <c r="CK423" s="354"/>
      <c r="CL423" s="354"/>
      <c r="CM423" s="354"/>
      <c r="CN423" s="354"/>
      <c r="CO423" s="354"/>
      <c r="CP423" s="354"/>
      <c r="CQ423" s="354"/>
      <c r="CR423" s="354"/>
      <c r="CS423" s="354"/>
      <c r="CT423" s="354"/>
      <c r="CU423" s="354"/>
      <c r="CV423" s="354"/>
    </row>
    <row r="424" spans="1:100" s="348" customFormat="1" ht="15.75" customHeight="1" x14ac:dyDescent="0.25">
      <c r="A424" s="343"/>
      <c r="B424" s="343"/>
      <c r="C424" s="343"/>
      <c r="D424" s="344"/>
      <c r="E424" s="344"/>
      <c r="F424" s="345"/>
      <c r="G424" s="346"/>
      <c r="H424" s="359"/>
      <c r="I424" s="360"/>
      <c r="J424" s="361"/>
      <c r="K424" s="347"/>
      <c r="L424" s="362"/>
      <c r="M424" s="363"/>
      <c r="O424" s="350"/>
      <c r="P424" s="350"/>
      <c r="Q424" s="350"/>
      <c r="S424" s="350"/>
      <c r="T424" s="350"/>
      <c r="V424" s="350"/>
      <c r="W424" s="350"/>
      <c r="AB424" s="370"/>
      <c r="AF424" s="350"/>
      <c r="AG424" s="350"/>
      <c r="AH424" s="354"/>
      <c r="AI424" s="354"/>
      <c r="AJ424" s="354"/>
      <c r="AK424" s="354"/>
      <c r="AL424" s="354"/>
      <c r="AM424" s="354"/>
      <c r="AN424" s="354"/>
      <c r="AO424" s="354"/>
      <c r="AP424" s="354"/>
      <c r="AQ424" s="354"/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4"/>
      <c r="BH424" s="354"/>
      <c r="BI424" s="354"/>
      <c r="BJ424" s="354"/>
      <c r="BK424" s="354"/>
      <c r="BL424" s="354"/>
      <c r="BM424" s="354"/>
      <c r="BN424" s="354"/>
      <c r="BO424" s="354"/>
      <c r="BP424" s="354"/>
      <c r="BQ424" s="354"/>
      <c r="BR424" s="354"/>
      <c r="BS424" s="354"/>
      <c r="BT424" s="354"/>
      <c r="BU424" s="354"/>
      <c r="BV424" s="354"/>
      <c r="BW424" s="354"/>
      <c r="BX424" s="354"/>
      <c r="BY424" s="354"/>
      <c r="BZ424" s="354"/>
      <c r="CA424" s="354"/>
      <c r="CB424" s="354"/>
      <c r="CC424" s="354"/>
      <c r="CD424" s="354"/>
      <c r="CE424" s="354"/>
      <c r="CF424" s="354"/>
      <c r="CG424" s="354"/>
      <c r="CH424" s="354"/>
      <c r="CI424" s="354"/>
      <c r="CJ424" s="354"/>
      <c r="CK424" s="354"/>
      <c r="CL424" s="354"/>
      <c r="CM424" s="354"/>
      <c r="CN424" s="354"/>
      <c r="CO424" s="354"/>
      <c r="CP424" s="354"/>
      <c r="CQ424" s="354"/>
      <c r="CR424" s="354"/>
      <c r="CS424" s="354"/>
      <c r="CT424" s="354"/>
      <c r="CU424" s="354"/>
      <c r="CV424" s="354"/>
    </row>
    <row r="425" spans="1:100" s="348" customFormat="1" ht="15.75" customHeight="1" x14ac:dyDescent="0.25">
      <c r="A425" s="343"/>
      <c r="B425" s="343"/>
      <c r="C425" s="343"/>
      <c r="D425" s="344"/>
      <c r="E425" s="344"/>
      <c r="F425" s="345"/>
      <c r="G425" s="346"/>
      <c r="H425" s="359"/>
      <c r="I425" s="360"/>
      <c r="J425" s="361"/>
      <c r="K425" s="347"/>
      <c r="L425" s="362"/>
      <c r="M425" s="363"/>
      <c r="O425" s="350"/>
      <c r="P425" s="350"/>
      <c r="Q425" s="350"/>
      <c r="S425" s="350"/>
      <c r="T425" s="350"/>
      <c r="V425" s="350"/>
      <c r="W425" s="350"/>
      <c r="AB425" s="370"/>
      <c r="AF425" s="350"/>
      <c r="AG425" s="350"/>
      <c r="AH425" s="354"/>
      <c r="AI425" s="354"/>
      <c r="AJ425" s="354"/>
      <c r="AK425" s="354"/>
      <c r="AL425" s="354"/>
      <c r="AM425" s="354"/>
      <c r="AN425" s="354"/>
      <c r="AO425" s="354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4"/>
      <c r="BH425" s="354"/>
      <c r="BI425" s="354"/>
      <c r="BJ425" s="354"/>
      <c r="BK425" s="354"/>
      <c r="BL425" s="354"/>
      <c r="BM425" s="354"/>
      <c r="BN425" s="354"/>
      <c r="BO425" s="354"/>
      <c r="BP425" s="354"/>
      <c r="BQ425" s="354"/>
      <c r="BR425" s="354"/>
      <c r="BS425" s="354"/>
      <c r="BT425" s="354"/>
      <c r="BU425" s="354"/>
      <c r="BV425" s="354"/>
      <c r="BW425" s="354"/>
      <c r="BX425" s="354"/>
      <c r="BY425" s="354"/>
      <c r="BZ425" s="354"/>
      <c r="CA425" s="354"/>
      <c r="CB425" s="354"/>
      <c r="CC425" s="354"/>
      <c r="CD425" s="354"/>
      <c r="CE425" s="354"/>
      <c r="CF425" s="354"/>
      <c r="CG425" s="354"/>
      <c r="CH425" s="354"/>
      <c r="CI425" s="354"/>
      <c r="CJ425" s="354"/>
      <c r="CK425" s="354"/>
      <c r="CL425" s="354"/>
      <c r="CM425" s="354"/>
      <c r="CN425" s="354"/>
      <c r="CO425" s="354"/>
      <c r="CP425" s="354"/>
      <c r="CQ425" s="354"/>
      <c r="CR425" s="354"/>
      <c r="CS425" s="354"/>
      <c r="CT425" s="354"/>
      <c r="CU425" s="354"/>
      <c r="CV425" s="354"/>
    </row>
    <row r="426" spans="1:100" s="348" customFormat="1" ht="15.75" customHeight="1" x14ac:dyDescent="0.25">
      <c r="A426" s="343"/>
      <c r="B426" s="343"/>
      <c r="C426" s="343"/>
      <c r="D426" s="344"/>
      <c r="E426" s="344"/>
      <c r="F426" s="345"/>
      <c r="G426" s="346"/>
      <c r="H426" s="359"/>
      <c r="I426" s="360"/>
      <c r="J426" s="361"/>
      <c r="K426" s="347"/>
      <c r="L426" s="362"/>
      <c r="M426" s="363"/>
      <c r="O426" s="350"/>
      <c r="P426" s="350"/>
      <c r="Q426" s="350"/>
      <c r="S426" s="350"/>
      <c r="T426" s="350"/>
      <c r="V426" s="350"/>
      <c r="W426" s="350"/>
      <c r="AB426" s="370"/>
      <c r="AF426" s="350"/>
      <c r="AG426" s="350"/>
      <c r="AH426" s="354"/>
      <c r="AI426" s="354"/>
      <c r="AJ426" s="354"/>
      <c r="AK426" s="354"/>
      <c r="AL426" s="354"/>
      <c r="AM426" s="354"/>
      <c r="AN426" s="354"/>
      <c r="AO426" s="354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4"/>
      <c r="BH426" s="354"/>
      <c r="BI426" s="354"/>
      <c r="BJ426" s="354"/>
      <c r="BK426" s="354"/>
      <c r="BL426" s="354"/>
      <c r="BM426" s="354"/>
      <c r="BN426" s="354"/>
      <c r="BO426" s="354"/>
      <c r="BP426" s="354"/>
      <c r="BQ426" s="354"/>
      <c r="BR426" s="354"/>
      <c r="BS426" s="354"/>
      <c r="BT426" s="354"/>
      <c r="BU426" s="354"/>
      <c r="BV426" s="354"/>
      <c r="BW426" s="354"/>
      <c r="BX426" s="354"/>
      <c r="BY426" s="354"/>
      <c r="BZ426" s="354"/>
      <c r="CA426" s="354"/>
      <c r="CB426" s="354"/>
      <c r="CC426" s="354"/>
      <c r="CD426" s="354"/>
      <c r="CE426" s="354"/>
      <c r="CF426" s="354"/>
      <c r="CG426" s="354"/>
      <c r="CH426" s="354"/>
      <c r="CI426" s="354"/>
      <c r="CJ426" s="354"/>
      <c r="CK426" s="354"/>
      <c r="CL426" s="354"/>
      <c r="CM426" s="354"/>
      <c r="CN426" s="354"/>
      <c r="CO426" s="354"/>
      <c r="CP426" s="354"/>
      <c r="CQ426" s="354"/>
      <c r="CR426" s="354"/>
      <c r="CS426" s="354"/>
      <c r="CT426" s="354"/>
      <c r="CU426" s="354"/>
      <c r="CV426" s="354"/>
    </row>
    <row r="427" spans="1:100" s="348" customFormat="1" ht="15.75" customHeight="1" x14ac:dyDescent="0.25">
      <c r="A427" s="343"/>
      <c r="B427" s="343"/>
      <c r="C427" s="343"/>
      <c r="D427" s="344"/>
      <c r="E427" s="344"/>
      <c r="F427" s="345"/>
      <c r="G427" s="346"/>
      <c r="H427" s="359"/>
      <c r="I427" s="360"/>
      <c r="J427" s="361"/>
      <c r="K427" s="347"/>
      <c r="L427" s="362"/>
      <c r="M427" s="363"/>
      <c r="O427" s="350"/>
      <c r="P427" s="350"/>
      <c r="Q427" s="350"/>
      <c r="S427" s="350"/>
      <c r="T427" s="350"/>
      <c r="V427" s="350"/>
      <c r="W427" s="350"/>
      <c r="AB427" s="370"/>
      <c r="AF427" s="350"/>
      <c r="AG427" s="350"/>
      <c r="AH427" s="354"/>
      <c r="AI427" s="354"/>
      <c r="AJ427" s="354"/>
      <c r="AK427" s="354"/>
      <c r="AL427" s="354"/>
      <c r="AM427" s="354"/>
      <c r="AN427" s="354"/>
      <c r="AO427" s="354"/>
      <c r="AP427" s="354"/>
      <c r="AQ427" s="354"/>
      <c r="AR427" s="354"/>
      <c r="AS427" s="354"/>
      <c r="AT427" s="354"/>
      <c r="AU427" s="354"/>
      <c r="AV427" s="354"/>
      <c r="AW427" s="354"/>
      <c r="AX427" s="354"/>
      <c r="AY427" s="354"/>
      <c r="AZ427" s="354"/>
      <c r="BA427" s="354"/>
      <c r="BB427" s="354"/>
      <c r="BC427" s="354"/>
      <c r="BD427" s="354"/>
      <c r="BE427" s="354"/>
      <c r="BF427" s="354"/>
      <c r="BG427" s="354"/>
      <c r="BH427" s="354"/>
      <c r="BI427" s="354"/>
      <c r="BJ427" s="354"/>
      <c r="BK427" s="354"/>
      <c r="BL427" s="354"/>
      <c r="BM427" s="354"/>
      <c r="BN427" s="354"/>
      <c r="BO427" s="354"/>
      <c r="BP427" s="354"/>
      <c r="BQ427" s="354"/>
      <c r="BR427" s="354"/>
      <c r="BS427" s="354"/>
      <c r="BT427" s="354"/>
      <c r="BU427" s="354"/>
      <c r="BV427" s="354"/>
      <c r="BW427" s="354"/>
      <c r="BX427" s="354"/>
      <c r="BY427" s="354"/>
      <c r="BZ427" s="354"/>
      <c r="CA427" s="354"/>
      <c r="CB427" s="354"/>
      <c r="CC427" s="354"/>
      <c r="CD427" s="354"/>
      <c r="CE427" s="354"/>
      <c r="CF427" s="354"/>
      <c r="CG427" s="354"/>
      <c r="CH427" s="354"/>
      <c r="CI427" s="354"/>
      <c r="CJ427" s="354"/>
      <c r="CK427" s="354"/>
      <c r="CL427" s="354"/>
      <c r="CM427" s="354"/>
      <c r="CN427" s="354"/>
      <c r="CO427" s="354"/>
      <c r="CP427" s="354"/>
      <c r="CQ427" s="354"/>
      <c r="CR427" s="354"/>
      <c r="CS427" s="354"/>
      <c r="CT427" s="354"/>
      <c r="CU427" s="354"/>
      <c r="CV427" s="354"/>
    </row>
    <row r="428" spans="1:100" s="348" customFormat="1" ht="15.75" customHeight="1" x14ac:dyDescent="0.25">
      <c r="A428" s="343"/>
      <c r="B428" s="343"/>
      <c r="C428" s="343"/>
      <c r="D428" s="344"/>
      <c r="E428" s="344"/>
      <c r="F428" s="345"/>
      <c r="G428" s="346"/>
      <c r="H428" s="359"/>
      <c r="I428" s="360"/>
      <c r="J428" s="361"/>
      <c r="K428" s="347"/>
      <c r="L428" s="362"/>
      <c r="M428" s="363"/>
      <c r="O428" s="350"/>
      <c r="P428" s="350"/>
      <c r="Q428" s="350"/>
      <c r="S428" s="350"/>
      <c r="T428" s="350"/>
      <c r="V428" s="350"/>
      <c r="W428" s="350"/>
      <c r="AB428" s="370"/>
      <c r="AF428" s="350"/>
      <c r="AG428" s="350"/>
      <c r="AH428" s="354"/>
      <c r="AI428" s="354"/>
      <c r="AJ428" s="354"/>
      <c r="AK428" s="354"/>
      <c r="AL428" s="354"/>
      <c r="AM428" s="354"/>
      <c r="AN428" s="354"/>
      <c r="AO428" s="354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/>
      <c r="BF428" s="354"/>
      <c r="BG428" s="354"/>
      <c r="BH428" s="354"/>
      <c r="BI428" s="354"/>
      <c r="BJ428" s="354"/>
      <c r="BK428" s="354"/>
      <c r="BL428" s="354"/>
      <c r="BM428" s="354"/>
      <c r="BN428" s="354"/>
      <c r="BO428" s="354"/>
      <c r="BP428" s="354"/>
      <c r="BQ428" s="354"/>
      <c r="BR428" s="354"/>
      <c r="BS428" s="354"/>
      <c r="BT428" s="354"/>
      <c r="BU428" s="354"/>
      <c r="BV428" s="354"/>
      <c r="BW428" s="354"/>
      <c r="BX428" s="354"/>
      <c r="BY428" s="354"/>
      <c r="BZ428" s="354"/>
      <c r="CA428" s="354"/>
      <c r="CB428" s="354"/>
      <c r="CC428" s="354"/>
      <c r="CD428" s="354"/>
      <c r="CE428" s="354"/>
      <c r="CF428" s="354"/>
      <c r="CG428" s="354"/>
      <c r="CH428" s="354"/>
      <c r="CI428" s="354"/>
      <c r="CJ428" s="354"/>
      <c r="CK428" s="354"/>
      <c r="CL428" s="354"/>
      <c r="CM428" s="354"/>
      <c r="CN428" s="354"/>
      <c r="CO428" s="354"/>
      <c r="CP428" s="354"/>
      <c r="CQ428" s="354"/>
      <c r="CR428" s="354"/>
      <c r="CS428" s="354"/>
      <c r="CT428" s="354"/>
      <c r="CU428" s="354"/>
      <c r="CV428" s="354"/>
    </row>
    <row r="429" spans="1:100" s="348" customFormat="1" ht="15.75" customHeight="1" x14ac:dyDescent="0.25">
      <c r="A429" s="343"/>
      <c r="B429" s="343"/>
      <c r="C429" s="343"/>
      <c r="D429" s="344"/>
      <c r="E429" s="344"/>
      <c r="F429" s="345"/>
      <c r="G429" s="346"/>
      <c r="H429" s="359"/>
      <c r="I429" s="360"/>
      <c r="J429" s="361"/>
      <c r="K429" s="347"/>
      <c r="L429" s="362"/>
      <c r="M429" s="363"/>
      <c r="O429" s="350"/>
      <c r="P429" s="350"/>
      <c r="Q429" s="350"/>
      <c r="S429" s="350"/>
      <c r="T429" s="350"/>
      <c r="V429" s="350"/>
      <c r="W429" s="350"/>
      <c r="AB429" s="370"/>
      <c r="AF429" s="350"/>
      <c r="AG429" s="350"/>
      <c r="AH429" s="354"/>
      <c r="AI429" s="354"/>
      <c r="AJ429" s="354"/>
      <c r="AK429" s="354"/>
      <c r="AL429" s="354"/>
      <c r="AM429" s="354"/>
      <c r="AN429" s="354"/>
      <c r="AO429" s="354"/>
      <c r="AP429" s="354"/>
      <c r="AQ429" s="354"/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4"/>
      <c r="BH429" s="354"/>
      <c r="BI429" s="354"/>
      <c r="BJ429" s="354"/>
      <c r="BK429" s="354"/>
      <c r="BL429" s="354"/>
      <c r="BM429" s="354"/>
      <c r="BN429" s="354"/>
      <c r="BO429" s="354"/>
      <c r="BP429" s="354"/>
      <c r="BQ429" s="354"/>
      <c r="BR429" s="354"/>
      <c r="BS429" s="354"/>
      <c r="BT429" s="354"/>
      <c r="BU429" s="354"/>
      <c r="BV429" s="354"/>
      <c r="BW429" s="354"/>
      <c r="BX429" s="354"/>
      <c r="BY429" s="354"/>
      <c r="BZ429" s="354"/>
      <c r="CA429" s="354"/>
      <c r="CB429" s="354"/>
      <c r="CC429" s="354"/>
      <c r="CD429" s="354"/>
      <c r="CE429" s="354"/>
      <c r="CF429" s="354"/>
      <c r="CG429" s="354"/>
      <c r="CH429" s="354"/>
      <c r="CI429" s="354"/>
      <c r="CJ429" s="354"/>
      <c r="CK429" s="354"/>
      <c r="CL429" s="354"/>
      <c r="CM429" s="354"/>
      <c r="CN429" s="354"/>
      <c r="CO429" s="354"/>
      <c r="CP429" s="354"/>
      <c r="CQ429" s="354"/>
      <c r="CR429" s="354"/>
      <c r="CS429" s="354"/>
      <c r="CT429" s="354"/>
      <c r="CU429" s="354"/>
      <c r="CV429" s="354"/>
    </row>
    <row r="430" spans="1:100" s="348" customFormat="1" ht="15.75" customHeight="1" x14ac:dyDescent="0.25">
      <c r="A430" s="343"/>
      <c r="B430" s="343"/>
      <c r="C430" s="343"/>
      <c r="D430" s="344"/>
      <c r="E430" s="344"/>
      <c r="F430" s="345"/>
      <c r="G430" s="346"/>
      <c r="H430" s="359"/>
      <c r="I430" s="360"/>
      <c r="J430" s="361"/>
      <c r="K430" s="347"/>
      <c r="L430" s="362"/>
      <c r="M430" s="363"/>
      <c r="O430" s="350"/>
      <c r="P430" s="350"/>
      <c r="Q430" s="350"/>
      <c r="S430" s="350"/>
      <c r="T430" s="350"/>
      <c r="V430" s="350"/>
      <c r="W430" s="350"/>
      <c r="AB430" s="370"/>
      <c r="AF430" s="350"/>
      <c r="AG430" s="350"/>
      <c r="AH430" s="354"/>
      <c r="AI430" s="354"/>
      <c r="AJ430" s="354"/>
      <c r="AK430" s="354"/>
      <c r="AL430" s="354"/>
      <c r="AM430" s="354"/>
      <c r="AN430" s="354"/>
      <c r="AO430" s="354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4"/>
      <c r="BH430" s="354"/>
      <c r="BI430" s="354"/>
      <c r="BJ430" s="354"/>
      <c r="BK430" s="354"/>
      <c r="BL430" s="354"/>
      <c r="BM430" s="354"/>
      <c r="BN430" s="354"/>
      <c r="BO430" s="354"/>
      <c r="BP430" s="354"/>
      <c r="BQ430" s="354"/>
      <c r="BR430" s="354"/>
      <c r="BS430" s="354"/>
      <c r="BT430" s="354"/>
      <c r="BU430" s="354"/>
      <c r="BV430" s="354"/>
      <c r="BW430" s="354"/>
      <c r="BX430" s="354"/>
      <c r="BY430" s="354"/>
      <c r="BZ430" s="354"/>
      <c r="CA430" s="354"/>
      <c r="CB430" s="354"/>
      <c r="CC430" s="354"/>
      <c r="CD430" s="354"/>
      <c r="CE430" s="354"/>
      <c r="CF430" s="354"/>
      <c r="CG430" s="354"/>
      <c r="CH430" s="354"/>
      <c r="CI430" s="354"/>
      <c r="CJ430" s="354"/>
      <c r="CK430" s="354"/>
      <c r="CL430" s="354"/>
      <c r="CM430" s="354"/>
      <c r="CN430" s="354"/>
      <c r="CO430" s="354"/>
      <c r="CP430" s="354"/>
      <c r="CQ430" s="354"/>
      <c r="CR430" s="354"/>
      <c r="CS430" s="354"/>
      <c r="CT430" s="354"/>
      <c r="CU430" s="354"/>
      <c r="CV430" s="354"/>
    </row>
    <row r="431" spans="1:100" s="348" customFormat="1" ht="15.75" customHeight="1" x14ac:dyDescent="0.25">
      <c r="A431" s="343"/>
      <c r="B431" s="343"/>
      <c r="C431" s="343"/>
      <c r="D431" s="344"/>
      <c r="E431" s="344"/>
      <c r="F431" s="345"/>
      <c r="G431" s="346"/>
      <c r="H431" s="359"/>
      <c r="I431" s="360"/>
      <c r="J431" s="361"/>
      <c r="K431" s="347"/>
      <c r="L431" s="362"/>
      <c r="M431" s="363"/>
      <c r="O431" s="350"/>
      <c r="P431" s="350"/>
      <c r="Q431" s="350"/>
      <c r="S431" s="350"/>
      <c r="T431" s="350"/>
      <c r="V431" s="350"/>
      <c r="W431" s="350"/>
      <c r="AB431" s="370"/>
      <c r="AF431" s="350"/>
      <c r="AG431" s="350"/>
      <c r="AH431" s="354"/>
      <c r="AI431" s="354"/>
      <c r="AJ431" s="354"/>
      <c r="AK431" s="354"/>
      <c r="AL431" s="354"/>
      <c r="AM431" s="354"/>
      <c r="AN431" s="354"/>
      <c r="AO431" s="354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4"/>
      <c r="BH431" s="354"/>
      <c r="BI431" s="354"/>
      <c r="BJ431" s="354"/>
      <c r="BK431" s="354"/>
      <c r="BL431" s="354"/>
      <c r="BM431" s="354"/>
      <c r="BN431" s="354"/>
      <c r="BO431" s="354"/>
      <c r="BP431" s="354"/>
      <c r="BQ431" s="354"/>
      <c r="BR431" s="354"/>
      <c r="BS431" s="354"/>
      <c r="BT431" s="354"/>
      <c r="BU431" s="354"/>
      <c r="BV431" s="354"/>
      <c r="BW431" s="354"/>
      <c r="BX431" s="354"/>
      <c r="BY431" s="354"/>
      <c r="BZ431" s="354"/>
      <c r="CA431" s="354"/>
      <c r="CB431" s="354"/>
      <c r="CC431" s="354"/>
      <c r="CD431" s="354"/>
      <c r="CE431" s="354"/>
      <c r="CF431" s="354"/>
      <c r="CG431" s="354"/>
      <c r="CH431" s="354"/>
      <c r="CI431" s="354"/>
      <c r="CJ431" s="354"/>
      <c r="CK431" s="354"/>
      <c r="CL431" s="354"/>
      <c r="CM431" s="354"/>
      <c r="CN431" s="354"/>
      <c r="CO431" s="354"/>
      <c r="CP431" s="354"/>
      <c r="CQ431" s="354"/>
      <c r="CR431" s="354"/>
      <c r="CS431" s="354"/>
      <c r="CT431" s="354"/>
      <c r="CU431" s="354"/>
      <c r="CV431" s="354"/>
    </row>
    <row r="432" spans="1:100" s="348" customFormat="1" ht="15.75" customHeight="1" x14ac:dyDescent="0.25">
      <c r="A432" s="343"/>
      <c r="B432" s="343"/>
      <c r="C432" s="343"/>
      <c r="D432" s="344"/>
      <c r="E432" s="344"/>
      <c r="F432" s="345"/>
      <c r="G432" s="346"/>
      <c r="H432" s="359"/>
      <c r="I432" s="360"/>
      <c r="J432" s="361"/>
      <c r="K432" s="347"/>
      <c r="L432" s="362"/>
      <c r="M432" s="363"/>
      <c r="O432" s="350"/>
      <c r="P432" s="350"/>
      <c r="Q432" s="350"/>
      <c r="S432" s="350"/>
      <c r="T432" s="350"/>
      <c r="V432" s="350"/>
      <c r="W432" s="350"/>
      <c r="AB432" s="370"/>
      <c r="AF432" s="350"/>
      <c r="AG432" s="350"/>
      <c r="AH432" s="354"/>
      <c r="AI432" s="354"/>
      <c r="AJ432" s="354"/>
      <c r="AK432" s="354"/>
      <c r="AL432" s="354"/>
      <c r="AM432" s="354"/>
      <c r="AN432" s="354"/>
      <c r="AO432" s="354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4"/>
      <c r="BH432" s="354"/>
      <c r="BI432" s="354"/>
      <c r="BJ432" s="354"/>
      <c r="BK432" s="354"/>
      <c r="BL432" s="354"/>
      <c r="BM432" s="354"/>
      <c r="BN432" s="354"/>
      <c r="BO432" s="354"/>
      <c r="BP432" s="354"/>
      <c r="BQ432" s="354"/>
      <c r="BR432" s="354"/>
      <c r="BS432" s="354"/>
      <c r="BT432" s="354"/>
      <c r="BU432" s="354"/>
      <c r="BV432" s="354"/>
      <c r="BW432" s="354"/>
      <c r="BX432" s="354"/>
      <c r="BY432" s="354"/>
      <c r="BZ432" s="354"/>
      <c r="CA432" s="354"/>
      <c r="CB432" s="354"/>
      <c r="CC432" s="354"/>
      <c r="CD432" s="354"/>
      <c r="CE432" s="354"/>
      <c r="CF432" s="354"/>
      <c r="CG432" s="354"/>
      <c r="CH432" s="354"/>
      <c r="CI432" s="354"/>
      <c r="CJ432" s="354"/>
      <c r="CK432" s="354"/>
      <c r="CL432" s="354"/>
      <c r="CM432" s="354"/>
      <c r="CN432" s="354"/>
      <c r="CO432" s="354"/>
      <c r="CP432" s="354"/>
      <c r="CQ432" s="354"/>
      <c r="CR432" s="354"/>
      <c r="CS432" s="354"/>
      <c r="CT432" s="354"/>
      <c r="CU432" s="354"/>
      <c r="CV432" s="354"/>
    </row>
    <row r="433" spans="1:100" s="348" customFormat="1" ht="15.75" customHeight="1" x14ac:dyDescent="0.25">
      <c r="A433" s="343"/>
      <c r="B433" s="343"/>
      <c r="C433" s="343"/>
      <c r="D433" s="344"/>
      <c r="E433" s="344"/>
      <c r="F433" s="345"/>
      <c r="G433" s="346"/>
      <c r="H433" s="359"/>
      <c r="I433" s="360"/>
      <c r="J433" s="361"/>
      <c r="K433" s="347"/>
      <c r="L433" s="362"/>
      <c r="M433" s="363"/>
      <c r="O433" s="350"/>
      <c r="P433" s="350"/>
      <c r="Q433" s="350"/>
      <c r="S433" s="350"/>
      <c r="T433" s="350"/>
      <c r="V433" s="350"/>
      <c r="W433" s="350"/>
      <c r="AB433" s="370"/>
      <c r="AF433" s="350"/>
      <c r="AG433" s="350"/>
      <c r="AH433" s="354"/>
      <c r="AI433" s="354"/>
      <c r="AJ433" s="354"/>
      <c r="AK433" s="354"/>
      <c r="AL433" s="354"/>
      <c r="AM433" s="354"/>
      <c r="AN433" s="354"/>
      <c r="AO433" s="354"/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4"/>
      <c r="BH433" s="354"/>
      <c r="BI433" s="354"/>
      <c r="BJ433" s="354"/>
      <c r="BK433" s="354"/>
      <c r="BL433" s="354"/>
      <c r="BM433" s="354"/>
      <c r="BN433" s="354"/>
      <c r="BO433" s="354"/>
      <c r="BP433" s="354"/>
      <c r="BQ433" s="354"/>
      <c r="BR433" s="354"/>
      <c r="BS433" s="354"/>
      <c r="BT433" s="354"/>
      <c r="BU433" s="354"/>
      <c r="BV433" s="354"/>
      <c r="BW433" s="354"/>
      <c r="BX433" s="354"/>
      <c r="BY433" s="354"/>
      <c r="BZ433" s="354"/>
      <c r="CA433" s="354"/>
      <c r="CB433" s="354"/>
      <c r="CC433" s="354"/>
      <c r="CD433" s="354"/>
      <c r="CE433" s="354"/>
      <c r="CF433" s="354"/>
      <c r="CG433" s="354"/>
      <c r="CH433" s="354"/>
      <c r="CI433" s="354"/>
      <c r="CJ433" s="354"/>
      <c r="CK433" s="354"/>
      <c r="CL433" s="354"/>
      <c r="CM433" s="354"/>
      <c r="CN433" s="354"/>
      <c r="CO433" s="354"/>
      <c r="CP433" s="354"/>
      <c r="CQ433" s="354"/>
      <c r="CR433" s="354"/>
      <c r="CS433" s="354"/>
      <c r="CT433" s="354"/>
      <c r="CU433" s="354"/>
      <c r="CV433" s="354"/>
    </row>
    <row r="434" spans="1:100" s="348" customFormat="1" ht="15.75" customHeight="1" x14ac:dyDescent="0.25">
      <c r="A434" s="343"/>
      <c r="B434" s="343"/>
      <c r="C434" s="343"/>
      <c r="D434" s="344"/>
      <c r="E434" s="344"/>
      <c r="F434" s="345"/>
      <c r="G434" s="346"/>
      <c r="H434" s="359"/>
      <c r="I434" s="360"/>
      <c r="J434" s="361"/>
      <c r="K434" s="347"/>
      <c r="L434" s="362"/>
      <c r="M434" s="363"/>
      <c r="O434" s="350"/>
      <c r="P434" s="350"/>
      <c r="Q434" s="350"/>
      <c r="S434" s="350"/>
      <c r="T434" s="350"/>
      <c r="V434" s="350"/>
      <c r="W434" s="350"/>
      <c r="AB434" s="370"/>
      <c r="AF434" s="350"/>
      <c r="AG434" s="350"/>
      <c r="AH434" s="354"/>
      <c r="AI434" s="354"/>
      <c r="AJ434" s="354"/>
      <c r="AK434" s="354"/>
      <c r="AL434" s="354"/>
      <c r="AM434" s="354"/>
      <c r="AN434" s="354"/>
      <c r="AO434" s="354"/>
      <c r="AP434" s="354"/>
      <c r="AQ434" s="354"/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4"/>
      <c r="BH434" s="354"/>
      <c r="BI434" s="354"/>
      <c r="BJ434" s="354"/>
      <c r="BK434" s="354"/>
      <c r="BL434" s="354"/>
      <c r="BM434" s="354"/>
      <c r="BN434" s="354"/>
      <c r="BO434" s="354"/>
      <c r="BP434" s="354"/>
      <c r="BQ434" s="354"/>
      <c r="BR434" s="354"/>
      <c r="BS434" s="354"/>
      <c r="BT434" s="354"/>
      <c r="BU434" s="354"/>
      <c r="BV434" s="354"/>
      <c r="BW434" s="354"/>
      <c r="BX434" s="354"/>
      <c r="BY434" s="354"/>
      <c r="BZ434" s="354"/>
      <c r="CA434" s="354"/>
      <c r="CB434" s="354"/>
      <c r="CC434" s="354"/>
      <c r="CD434" s="354"/>
      <c r="CE434" s="354"/>
      <c r="CF434" s="354"/>
      <c r="CG434" s="354"/>
      <c r="CH434" s="354"/>
      <c r="CI434" s="354"/>
      <c r="CJ434" s="354"/>
      <c r="CK434" s="354"/>
      <c r="CL434" s="354"/>
      <c r="CM434" s="354"/>
      <c r="CN434" s="354"/>
      <c r="CO434" s="354"/>
      <c r="CP434" s="354"/>
      <c r="CQ434" s="354"/>
      <c r="CR434" s="354"/>
      <c r="CS434" s="354"/>
      <c r="CT434" s="354"/>
      <c r="CU434" s="354"/>
      <c r="CV434" s="354"/>
    </row>
    <row r="435" spans="1:100" s="348" customFormat="1" ht="15.75" customHeight="1" x14ac:dyDescent="0.25">
      <c r="A435" s="343"/>
      <c r="B435" s="343"/>
      <c r="C435" s="343"/>
      <c r="D435" s="344"/>
      <c r="E435" s="344"/>
      <c r="F435" s="345"/>
      <c r="G435" s="346"/>
      <c r="H435" s="359"/>
      <c r="I435" s="360"/>
      <c r="J435" s="361"/>
      <c r="K435" s="347"/>
      <c r="L435" s="362"/>
      <c r="M435" s="363"/>
      <c r="O435" s="350"/>
      <c r="P435" s="350"/>
      <c r="Q435" s="350"/>
      <c r="S435" s="350"/>
      <c r="T435" s="350"/>
      <c r="V435" s="350"/>
      <c r="W435" s="350"/>
      <c r="AB435" s="370"/>
      <c r="AF435" s="350"/>
      <c r="AG435" s="350"/>
      <c r="AH435" s="354"/>
      <c r="AI435" s="354"/>
      <c r="AJ435" s="354"/>
      <c r="AK435" s="354"/>
      <c r="AL435" s="354"/>
      <c r="AM435" s="354"/>
      <c r="AN435" s="354"/>
      <c r="AO435" s="354"/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4"/>
      <c r="BH435" s="354"/>
      <c r="BI435" s="354"/>
      <c r="BJ435" s="354"/>
      <c r="BK435" s="354"/>
      <c r="BL435" s="354"/>
      <c r="BM435" s="354"/>
      <c r="BN435" s="354"/>
      <c r="BO435" s="354"/>
      <c r="BP435" s="354"/>
      <c r="BQ435" s="354"/>
      <c r="BR435" s="354"/>
      <c r="BS435" s="354"/>
      <c r="BT435" s="354"/>
      <c r="BU435" s="354"/>
      <c r="BV435" s="354"/>
      <c r="BW435" s="354"/>
      <c r="BX435" s="354"/>
      <c r="BY435" s="354"/>
      <c r="BZ435" s="354"/>
      <c r="CA435" s="354"/>
      <c r="CB435" s="354"/>
      <c r="CC435" s="354"/>
      <c r="CD435" s="354"/>
      <c r="CE435" s="354"/>
      <c r="CF435" s="354"/>
      <c r="CG435" s="354"/>
      <c r="CH435" s="354"/>
      <c r="CI435" s="354"/>
      <c r="CJ435" s="354"/>
      <c r="CK435" s="354"/>
      <c r="CL435" s="354"/>
      <c r="CM435" s="354"/>
      <c r="CN435" s="354"/>
      <c r="CO435" s="354"/>
      <c r="CP435" s="354"/>
      <c r="CQ435" s="354"/>
      <c r="CR435" s="354"/>
      <c r="CS435" s="354"/>
      <c r="CT435" s="354"/>
      <c r="CU435" s="354"/>
      <c r="CV435" s="354"/>
    </row>
    <row r="436" spans="1:100" s="348" customFormat="1" ht="15.75" customHeight="1" x14ac:dyDescent="0.25">
      <c r="A436" s="343"/>
      <c r="B436" s="343"/>
      <c r="C436" s="343"/>
      <c r="D436" s="344"/>
      <c r="E436" s="344"/>
      <c r="F436" s="345"/>
      <c r="G436" s="346"/>
      <c r="H436" s="359"/>
      <c r="I436" s="360"/>
      <c r="J436" s="361"/>
      <c r="K436" s="347"/>
      <c r="L436" s="362"/>
      <c r="M436" s="363"/>
      <c r="O436" s="350"/>
      <c r="P436" s="350"/>
      <c r="Q436" s="350"/>
      <c r="S436" s="350"/>
      <c r="T436" s="350"/>
      <c r="V436" s="350"/>
      <c r="W436" s="350"/>
      <c r="AB436" s="370"/>
      <c r="AF436" s="350"/>
      <c r="AG436" s="350"/>
      <c r="AH436" s="354"/>
      <c r="AI436" s="354"/>
      <c r="AJ436" s="354"/>
      <c r="AK436" s="354"/>
      <c r="AL436" s="354"/>
      <c r="AM436" s="354"/>
      <c r="AN436" s="354"/>
      <c r="AO436" s="354"/>
      <c r="AP436" s="354"/>
      <c r="AQ436" s="354"/>
      <c r="AR436" s="354"/>
      <c r="AS436" s="354"/>
      <c r="AT436" s="354"/>
      <c r="AU436" s="354"/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4"/>
      <c r="BH436" s="354"/>
      <c r="BI436" s="354"/>
      <c r="BJ436" s="354"/>
      <c r="BK436" s="354"/>
      <c r="BL436" s="354"/>
      <c r="BM436" s="354"/>
      <c r="BN436" s="354"/>
      <c r="BO436" s="354"/>
      <c r="BP436" s="354"/>
      <c r="BQ436" s="354"/>
      <c r="BR436" s="354"/>
      <c r="BS436" s="354"/>
      <c r="BT436" s="354"/>
      <c r="BU436" s="354"/>
      <c r="BV436" s="354"/>
      <c r="BW436" s="354"/>
      <c r="BX436" s="354"/>
      <c r="BY436" s="354"/>
      <c r="BZ436" s="354"/>
      <c r="CA436" s="354"/>
      <c r="CB436" s="354"/>
      <c r="CC436" s="354"/>
      <c r="CD436" s="354"/>
      <c r="CE436" s="354"/>
      <c r="CF436" s="354"/>
      <c r="CG436" s="354"/>
      <c r="CH436" s="354"/>
      <c r="CI436" s="354"/>
      <c r="CJ436" s="354"/>
      <c r="CK436" s="354"/>
      <c r="CL436" s="354"/>
      <c r="CM436" s="354"/>
      <c r="CN436" s="354"/>
      <c r="CO436" s="354"/>
      <c r="CP436" s="354"/>
      <c r="CQ436" s="354"/>
      <c r="CR436" s="354"/>
      <c r="CS436" s="354"/>
      <c r="CT436" s="354"/>
      <c r="CU436" s="354"/>
      <c r="CV436" s="354"/>
    </row>
    <row r="437" spans="1:100" s="348" customFormat="1" ht="15.75" customHeight="1" x14ac:dyDescent="0.25">
      <c r="A437" s="343"/>
      <c r="B437" s="343"/>
      <c r="C437" s="343"/>
      <c r="D437" s="344"/>
      <c r="E437" s="344"/>
      <c r="F437" s="345"/>
      <c r="G437" s="346"/>
      <c r="H437" s="359"/>
      <c r="I437" s="360"/>
      <c r="J437" s="361"/>
      <c r="K437" s="347"/>
      <c r="L437" s="362"/>
      <c r="M437" s="363"/>
      <c r="O437" s="350"/>
      <c r="P437" s="350"/>
      <c r="Q437" s="350"/>
      <c r="S437" s="350"/>
      <c r="T437" s="350"/>
      <c r="V437" s="350"/>
      <c r="W437" s="350"/>
      <c r="AB437" s="370"/>
      <c r="AF437" s="350"/>
      <c r="AG437" s="350"/>
      <c r="AH437" s="354"/>
      <c r="AI437" s="354"/>
      <c r="AJ437" s="354"/>
      <c r="AK437" s="354"/>
      <c r="AL437" s="354"/>
      <c r="AM437" s="354"/>
      <c r="AN437" s="354"/>
      <c r="AO437" s="354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4"/>
      <c r="BH437" s="354"/>
      <c r="BI437" s="354"/>
      <c r="BJ437" s="354"/>
      <c r="BK437" s="354"/>
      <c r="BL437" s="354"/>
      <c r="BM437" s="354"/>
      <c r="BN437" s="354"/>
      <c r="BO437" s="354"/>
      <c r="BP437" s="354"/>
      <c r="BQ437" s="354"/>
      <c r="BR437" s="354"/>
      <c r="BS437" s="354"/>
      <c r="BT437" s="354"/>
      <c r="BU437" s="354"/>
      <c r="BV437" s="354"/>
      <c r="BW437" s="354"/>
      <c r="BX437" s="354"/>
      <c r="BY437" s="354"/>
      <c r="BZ437" s="354"/>
      <c r="CA437" s="354"/>
      <c r="CB437" s="354"/>
      <c r="CC437" s="354"/>
      <c r="CD437" s="354"/>
      <c r="CE437" s="354"/>
      <c r="CF437" s="354"/>
      <c r="CG437" s="354"/>
      <c r="CH437" s="354"/>
      <c r="CI437" s="354"/>
      <c r="CJ437" s="354"/>
      <c r="CK437" s="354"/>
      <c r="CL437" s="354"/>
      <c r="CM437" s="354"/>
      <c r="CN437" s="354"/>
      <c r="CO437" s="354"/>
      <c r="CP437" s="354"/>
      <c r="CQ437" s="354"/>
      <c r="CR437" s="354"/>
      <c r="CS437" s="354"/>
      <c r="CT437" s="354"/>
      <c r="CU437" s="354"/>
      <c r="CV437" s="354"/>
    </row>
    <row r="438" spans="1:100" s="348" customFormat="1" ht="15.75" customHeight="1" x14ac:dyDescent="0.25">
      <c r="A438" s="343"/>
      <c r="B438" s="343"/>
      <c r="C438" s="343"/>
      <c r="D438" s="344"/>
      <c r="E438" s="344"/>
      <c r="F438" s="345"/>
      <c r="G438" s="346"/>
      <c r="H438" s="359"/>
      <c r="I438" s="360"/>
      <c r="J438" s="361"/>
      <c r="K438" s="347"/>
      <c r="L438" s="362"/>
      <c r="M438" s="363"/>
      <c r="O438" s="350"/>
      <c r="P438" s="350"/>
      <c r="Q438" s="350"/>
      <c r="S438" s="350"/>
      <c r="T438" s="350"/>
      <c r="V438" s="350"/>
      <c r="W438" s="350"/>
      <c r="AB438" s="370"/>
      <c r="AF438" s="350"/>
      <c r="AG438" s="350"/>
      <c r="AH438" s="354"/>
      <c r="AI438" s="354"/>
      <c r="AJ438" s="354"/>
      <c r="AK438" s="354"/>
      <c r="AL438" s="354"/>
      <c r="AM438" s="354"/>
      <c r="AN438" s="354"/>
      <c r="AO438" s="354"/>
      <c r="AP438" s="354"/>
      <c r="AQ438" s="354"/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4"/>
      <c r="BH438" s="354"/>
      <c r="BI438" s="354"/>
      <c r="BJ438" s="354"/>
      <c r="BK438" s="354"/>
      <c r="BL438" s="354"/>
      <c r="BM438" s="354"/>
      <c r="BN438" s="354"/>
      <c r="BO438" s="354"/>
      <c r="BP438" s="354"/>
      <c r="BQ438" s="354"/>
      <c r="BR438" s="354"/>
      <c r="BS438" s="354"/>
      <c r="BT438" s="354"/>
      <c r="BU438" s="354"/>
      <c r="BV438" s="354"/>
      <c r="BW438" s="354"/>
      <c r="BX438" s="354"/>
      <c r="BY438" s="354"/>
      <c r="BZ438" s="354"/>
      <c r="CA438" s="354"/>
      <c r="CB438" s="354"/>
      <c r="CC438" s="354"/>
      <c r="CD438" s="354"/>
      <c r="CE438" s="354"/>
      <c r="CF438" s="354"/>
      <c r="CG438" s="354"/>
      <c r="CH438" s="354"/>
      <c r="CI438" s="354"/>
      <c r="CJ438" s="354"/>
      <c r="CK438" s="354"/>
      <c r="CL438" s="354"/>
      <c r="CM438" s="354"/>
      <c r="CN438" s="354"/>
      <c r="CO438" s="354"/>
      <c r="CP438" s="354"/>
      <c r="CQ438" s="354"/>
      <c r="CR438" s="354"/>
      <c r="CS438" s="354"/>
      <c r="CT438" s="354"/>
      <c r="CU438" s="354"/>
      <c r="CV438" s="354"/>
    </row>
    <row r="439" spans="1:100" s="348" customFormat="1" ht="15.75" customHeight="1" x14ac:dyDescent="0.25">
      <c r="A439" s="343"/>
      <c r="B439" s="343"/>
      <c r="C439" s="343"/>
      <c r="D439" s="344"/>
      <c r="E439" s="344"/>
      <c r="F439" s="345"/>
      <c r="G439" s="346"/>
      <c r="H439" s="359"/>
      <c r="I439" s="360"/>
      <c r="J439" s="361"/>
      <c r="K439" s="347"/>
      <c r="L439" s="362"/>
      <c r="M439" s="363"/>
      <c r="O439" s="350"/>
      <c r="P439" s="350"/>
      <c r="Q439" s="350"/>
      <c r="S439" s="350"/>
      <c r="T439" s="350"/>
      <c r="V439" s="350"/>
      <c r="W439" s="350"/>
      <c r="AB439" s="370"/>
      <c r="AF439" s="350"/>
      <c r="AG439" s="350"/>
      <c r="AH439" s="354"/>
      <c r="AI439" s="354"/>
      <c r="AJ439" s="354"/>
      <c r="AK439" s="354"/>
      <c r="AL439" s="354"/>
      <c r="AM439" s="354"/>
      <c r="AN439" s="354"/>
      <c r="AO439" s="354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/>
      <c r="BB439" s="354"/>
      <c r="BC439" s="354"/>
      <c r="BD439" s="354"/>
      <c r="BE439" s="354"/>
      <c r="BF439" s="354"/>
      <c r="BG439" s="354"/>
      <c r="BH439" s="354"/>
      <c r="BI439" s="354"/>
      <c r="BJ439" s="354"/>
      <c r="BK439" s="354"/>
      <c r="BL439" s="354"/>
      <c r="BM439" s="354"/>
      <c r="BN439" s="354"/>
      <c r="BO439" s="354"/>
      <c r="BP439" s="354"/>
      <c r="BQ439" s="354"/>
      <c r="BR439" s="354"/>
      <c r="BS439" s="354"/>
      <c r="BT439" s="354"/>
      <c r="BU439" s="354"/>
      <c r="BV439" s="354"/>
      <c r="BW439" s="354"/>
      <c r="BX439" s="354"/>
      <c r="BY439" s="354"/>
      <c r="BZ439" s="354"/>
      <c r="CA439" s="354"/>
      <c r="CB439" s="354"/>
      <c r="CC439" s="354"/>
      <c r="CD439" s="354"/>
      <c r="CE439" s="354"/>
      <c r="CF439" s="354"/>
      <c r="CG439" s="354"/>
      <c r="CH439" s="354"/>
      <c r="CI439" s="354"/>
      <c r="CJ439" s="354"/>
      <c r="CK439" s="354"/>
      <c r="CL439" s="354"/>
      <c r="CM439" s="354"/>
      <c r="CN439" s="354"/>
      <c r="CO439" s="354"/>
      <c r="CP439" s="354"/>
      <c r="CQ439" s="354"/>
      <c r="CR439" s="354"/>
      <c r="CS439" s="354"/>
      <c r="CT439" s="354"/>
      <c r="CU439" s="354"/>
      <c r="CV439" s="354"/>
    </row>
    <row r="440" spans="1:100" s="348" customFormat="1" ht="15.75" customHeight="1" x14ac:dyDescent="0.25">
      <c r="A440" s="343"/>
      <c r="B440" s="343"/>
      <c r="C440" s="343"/>
      <c r="D440" s="344"/>
      <c r="E440" s="344"/>
      <c r="F440" s="345"/>
      <c r="G440" s="346"/>
      <c r="H440" s="359"/>
      <c r="I440" s="360"/>
      <c r="J440" s="361"/>
      <c r="K440" s="347"/>
      <c r="L440" s="362"/>
      <c r="M440" s="363"/>
      <c r="O440" s="350"/>
      <c r="P440" s="350"/>
      <c r="Q440" s="350"/>
      <c r="S440" s="350"/>
      <c r="T440" s="350"/>
      <c r="V440" s="350"/>
      <c r="W440" s="350"/>
      <c r="AB440" s="370"/>
      <c r="AF440" s="350"/>
      <c r="AG440" s="350"/>
      <c r="AH440" s="354"/>
      <c r="AI440" s="354"/>
      <c r="AJ440" s="354"/>
      <c r="AK440" s="354"/>
      <c r="AL440" s="354"/>
      <c r="AM440" s="354"/>
      <c r="AN440" s="354"/>
      <c r="AO440" s="354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4"/>
      <c r="BH440" s="354"/>
      <c r="BI440" s="354"/>
      <c r="BJ440" s="354"/>
      <c r="BK440" s="354"/>
      <c r="BL440" s="354"/>
      <c r="BM440" s="354"/>
      <c r="BN440" s="354"/>
      <c r="BO440" s="354"/>
      <c r="BP440" s="354"/>
      <c r="BQ440" s="354"/>
      <c r="BR440" s="354"/>
      <c r="BS440" s="354"/>
      <c r="BT440" s="354"/>
      <c r="BU440" s="354"/>
      <c r="BV440" s="354"/>
      <c r="BW440" s="354"/>
      <c r="BX440" s="354"/>
      <c r="BY440" s="354"/>
      <c r="BZ440" s="354"/>
      <c r="CA440" s="354"/>
      <c r="CB440" s="354"/>
      <c r="CC440" s="354"/>
      <c r="CD440" s="354"/>
      <c r="CE440" s="354"/>
      <c r="CF440" s="354"/>
      <c r="CG440" s="354"/>
      <c r="CH440" s="354"/>
      <c r="CI440" s="354"/>
      <c r="CJ440" s="354"/>
      <c r="CK440" s="354"/>
      <c r="CL440" s="354"/>
      <c r="CM440" s="354"/>
      <c r="CN440" s="354"/>
      <c r="CO440" s="354"/>
      <c r="CP440" s="354"/>
      <c r="CQ440" s="354"/>
      <c r="CR440" s="354"/>
      <c r="CS440" s="354"/>
      <c r="CT440" s="354"/>
      <c r="CU440" s="354"/>
      <c r="CV440" s="354"/>
    </row>
    <row r="441" spans="1:100" s="348" customFormat="1" ht="15.75" customHeight="1" x14ac:dyDescent="0.25">
      <c r="A441" s="343"/>
      <c r="B441" s="343"/>
      <c r="C441" s="343"/>
      <c r="D441" s="344"/>
      <c r="E441" s="344"/>
      <c r="F441" s="345"/>
      <c r="G441" s="346"/>
      <c r="H441" s="359"/>
      <c r="I441" s="360"/>
      <c r="J441" s="361"/>
      <c r="K441" s="347"/>
      <c r="L441" s="362"/>
      <c r="M441" s="363"/>
      <c r="O441" s="350"/>
      <c r="P441" s="350"/>
      <c r="Q441" s="350"/>
      <c r="S441" s="350"/>
      <c r="T441" s="350"/>
      <c r="V441" s="350"/>
      <c r="W441" s="350"/>
      <c r="AB441" s="370"/>
      <c r="AF441" s="350"/>
      <c r="AG441" s="350"/>
      <c r="AH441" s="354"/>
      <c r="AI441" s="354"/>
      <c r="AJ441" s="354"/>
      <c r="AK441" s="354"/>
      <c r="AL441" s="354"/>
      <c r="AM441" s="354"/>
      <c r="AN441" s="354"/>
      <c r="AO441" s="354"/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4"/>
      <c r="BH441" s="354"/>
      <c r="BI441" s="354"/>
      <c r="BJ441" s="354"/>
      <c r="BK441" s="354"/>
      <c r="BL441" s="354"/>
      <c r="BM441" s="354"/>
      <c r="BN441" s="354"/>
      <c r="BO441" s="354"/>
      <c r="BP441" s="354"/>
      <c r="BQ441" s="354"/>
      <c r="BR441" s="354"/>
      <c r="BS441" s="354"/>
      <c r="BT441" s="354"/>
      <c r="BU441" s="354"/>
      <c r="BV441" s="354"/>
      <c r="BW441" s="354"/>
      <c r="BX441" s="354"/>
      <c r="BY441" s="354"/>
      <c r="BZ441" s="354"/>
      <c r="CA441" s="354"/>
      <c r="CB441" s="354"/>
      <c r="CC441" s="354"/>
      <c r="CD441" s="354"/>
      <c r="CE441" s="354"/>
      <c r="CF441" s="354"/>
      <c r="CG441" s="354"/>
      <c r="CH441" s="354"/>
      <c r="CI441" s="354"/>
      <c r="CJ441" s="354"/>
      <c r="CK441" s="354"/>
      <c r="CL441" s="354"/>
      <c r="CM441" s="354"/>
      <c r="CN441" s="354"/>
      <c r="CO441" s="354"/>
      <c r="CP441" s="354"/>
      <c r="CQ441" s="354"/>
      <c r="CR441" s="354"/>
      <c r="CS441" s="354"/>
      <c r="CT441" s="354"/>
      <c r="CU441" s="354"/>
      <c r="CV441" s="354"/>
    </row>
    <row r="442" spans="1:100" s="348" customFormat="1" ht="15.75" customHeight="1" x14ac:dyDescent="0.25">
      <c r="A442" s="343"/>
      <c r="B442" s="343"/>
      <c r="C442" s="343"/>
      <c r="D442" s="344"/>
      <c r="E442" s="344"/>
      <c r="F442" s="345"/>
      <c r="G442" s="346"/>
      <c r="H442" s="359"/>
      <c r="I442" s="360"/>
      <c r="J442" s="361"/>
      <c r="K442" s="347"/>
      <c r="L442" s="362"/>
      <c r="M442" s="363"/>
      <c r="O442" s="350"/>
      <c r="P442" s="350"/>
      <c r="Q442" s="350"/>
      <c r="S442" s="350"/>
      <c r="T442" s="350"/>
      <c r="V442" s="350"/>
      <c r="W442" s="350"/>
      <c r="AB442" s="370"/>
      <c r="AF442" s="350"/>
      <c r="AG442" s="350"/>
      <c r="AH442" s="354"/>
      <c r="AI442" s="354"/>
      <c r="AJ442" s="354"/>
      <c r="AK442" s="354"/>
      <c r="AL442" s="354"/>
      <c r="AM442" s="354"/>
      <c r="AN442" s="354"/>
      <c r="AO442" s="354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4"/>
      <c r="BH442" s="354"/>
      <c r="BI442" s="354"/>
      <c r="BJ442" s="354"/>
      <c r="BK442" s="354"/>
      <c r="BL442" s="354"/>
      <c r="BM442" s="354"/>
      <c r="BN442" s="354"/>
      <c r="BO442" s="354"/>
      <c r="BP442" s="354"/>
      <c r="BQ442" s="354"/>
      <c r="BR442" s="354"/>
      <c r="BS442" s="354"/>
      <c r="BT442" s="354"/>
      <c r="BU442" s="354"/>
      <c r="BV442" s="354"/>
      <c r="BW442" s="354"/>
      <c r="BX442" s="354"/>
      <c r="BY442" s="354"/>
      <c r="BZ442" s="354"/>
      <c r="CA442" s="354"/>
      <c r="CB442" s="354"/>
      <c r="CC442" s="354"/>
      <c r="CD442" s="354"/>
      <c r="CE442" s="354"/>
      <c r="CF442" s="354"/>
      <c r="CG442" s="354"/>
      <c r="CH442" s="354"/>
      <c r="CI442" s="354"/>
      <c r="CJ442" s="354"/>
      <c r="CK442" s="354"/>
      <c r="CL442" s="354"/>
      <c r="CM442" s="354"/>
      <c r="CN442" s="354"/>
      <c r="CO442" s="354"/>
      <c r="CP442" s="354"/>
      <c r="CQ442" s="354"/>
      <c r="CR442" s="354"/>
      <c r="CS442" s="354"/>
      <c r="CT442" s="354"/>
      <c r="CU442" s="354"/>
      <c r="CV442" s="354"/>
    </row>
    <row r="443" spans="1:100" s="348" customFormat="1" ht="15.75" customHeight="1" x14ac:dyDescent="0.25">
      <c r="A443" s="343"/>
      <c r="B443" s="343"/>
      <c r="C443" s="343"/>
      <c r="D443" s="344"/>
      <c r="E443" s="344"/>
      <c r="F443" s="345"/>
      <c r="G443" s="346"/>
      <c r="H443" s="359"/>
      <c r="I443" s="360"/>
      <c r="J443" s="361"/>
      <c r="K443" s="347"/>
      <c r="L443" s="362"/>
      <c r="M443" s="363"/>
      <c r="O443" s="350"/>
      <c r="P443" s="350"/>
      <c r="Q443" s="350"/>
      <c r="S443" s="350"/>
      <c r="T443" s="350"/>
      <c r="V443" s="350"/>
      <c r="W443" s="350"/>
      <c r="AB443" s="370"/>
      <c r="AF443" s="350"/>
      <c r="AG443" s="350"/>
      <c r="AH443" s="354"/>
      <c r="AI443" s="354"/>
      <c r="AJ443" s="354"/>
      <c r="AK443" s="354"/>
      <c r="AL443" s="354"/>
      <c r="AM443" s="354"/>
      <c r="AN443" s="354"/>
      <c r="AO443" s="354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4"/>
      <c r="BH443" s="354"/>
      <c r="BI443" s="354"/>
      <c r="BJ443" s="354"/>
      <c r="BK443" s="354"/>
      <c r="BL443" s="354"/>
      <c r="BM443" s="354"/>
      <c r="BN443" s="354"/>
      <c r="BO443" s="354"/>
      <c r="BP443" s="354"/>
      <c r="BQ443" s="354"/>
      <c r="BR443" s="354"/>
      <c r="BS443" s="354"/>
      <c r="BT443" s="354"/>
      <c r="BU443" s="354"/>
      <c r="BV443" s="354"/>
      <c r="BW443" s="354"/>
      <c r="BX443" s="354"/>
      <c r="BY443" s="354"/>
      <c r="BZ443" s="354"/>
      <c r="CA443" s="354"/>
      <c r="CB443" s="354"/>
      <c r="CC443" s="354"/>
      <c r="CD443" s="354"/>
      <c r="CE443" s="354"/>
      <c r="CF443" s="354"/>
      <c r="CG443" s="354"/>
      <c r="CH443" s="354"/>
      <c r="CI443" s="354"/>
      <c r="CJ443" s="354"/>
      <c r="CK443" s="354"/>
      <c r="CL443" s="354"/>
      <c r="CM443" s="354"/>
      <c r="CN443" s="354"/>
      <c r="CO443" s="354"/>
      <c r="CP443" s="354"/>
      <c r="CQ443" s="354"/>
      <c r="CR443" s="354"/>
      <c r="CS443" s="354"/>
      <c r="CT443" s="354"/>
      <c r="CU443" s="354"/>
      <c r="CV443" s="354"/>
    </row>
    <row r="444" spans="1:100" s="348" customFormat="1" ht="15.75" customHeight="1" x14ac:dyDescent="0.25">
      <c r="A444" s="343"/>
      <c r="B444" s="343"/>
      <c r="C444" s="343"/>
      <c r="D444" s="344"/>
      <c r="E444" s="344"/>
      <c r="F444" s="345"/>
      <c r="G444" s="346"/>
      <c r="H444" s="359"/>
      <c r="I444" s="360"/>
      <c r="J444" s="361"/>
      <c r="K444" s="347"/>
      <c r="L444" s="362"/>
      <c r="M444" s="363"/>
      <c r="O444" s="350"/>
      <c r="P444" s="350"/>
      <c r="Q444" s="350"/>
      <c r="S444" s="350"/>
      <c r="T444" s="350"/>
      <c r="V444" s="350"/>
      <c r="W444" s="350"/>
      <c r="AB444" s="370"/>
      <c r="AF444" s="350"/>
      <c r="AG444" s="350"/>
      <c r="AH444" s="354"/>
      <c r="AI444" s="354"/>
      <c r="AJ444" s="354"/>
      <c r="AK444" s="354"/>
      <c r="AL444" s="354"/>
      <c r="AM444" s="354"/>
      <c r="AN444" s="354"/>
      <c r="AO444" s="354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4"/>
      <c r="BH444" s="354"/>
      <c r="BI444" s="354"/>
      <c r="BJ444" s="354"/>
      <c r="BK444" s="354"/>
      <c r="BL444" s="354"/>
      <c r="BM444" s="354"/>
      <c r="BN444" s="354"/>
      <c r="BO444" s="354"/>
      <c r="BP444" s="354"/>
      <c r="BQ444" s="354"/>
      <c r="BR444" s="354"/>
      <c r="BS444" s="354"/>
      <c r="BT444" s="354"/>
      <c r="BU444" s="354"/>
      <c r="BV444" s="354"/>
      <c r="BW444" s="354"/>
      <c r="BX444" s="354"/>
      <c r="BY444" s="354"/>
      <c r="BZ444" s="354"/>
      <c r="CA444" s="354"/>
      <c r="CB444" s="354"/>
      <c r="CC444" s="354"/>
      <c r="CD444" s="354"/>
      <c r="CE444" s="354"/>
      <c r="CF444" s="354"/>
      <c r="CG444" s="354"/>
      <c r="CH444" s="354"/>
      <c r="CI444" s="354"/>
      <c r="CJ444" s="354"/>
      <c r="CK444" s="354"/>
      <c r="CL444" s="354"/>
      <c r="CM444" s="354"/>
      <c r="CN444" s="354"/>
      <c r="CO444" s="354"/>
      <c r="CP444" s="354"/>
      <c r="CQ444" s="354"/>
      <c r="CR444" s="354"/>
      <c r="CS444" s="354"/>
      <c r="CT444" s="354"/>
      <c r="CU444" s="354"/>
      <c r="CV444" s="354"/>
    </row>
    <row r="445" spans="1:100" s="348" customFormat="1" ht="15.75" customHeight="1" x14ac:dyDescent="0.25">
      <c r="A445" s="343"/>
      <c r="B445" s="343"/>
      <c r="C445" s="343"/>
      <c r="D445" s="344"/>
      <c r="E445" s="344"/>
      <c r="F445" s="345"/>
      <c r="G445" s="346"/>
      <c r="H445" s="359"/>
      <c r="I445" s="360"/>
      <c r="J445" s="361"/>
      <c r="K445" s="347"/>
      <c r="L445" s="362"/>
      <c r="M445" s="363"/>
      <c r="O445" s="350"/>
      <c r="P445" s="350"/>
      <c r="Q445" s="350"/>
      <c r="S445" s="350"/>
      <c r="T445" s="350"/>
      <c r="V445" s="350"/>
      <c r="W445" s="350"/>
      <c r="AB445" s="370"/>
      <c r="AF445" s="350"/>
      <c r="AG445" s="350"/>
      <c r="AH445" s="354"/>
      <c r="AI445" s="354"/>
      <c r="AJ445" s="354"/>
      <c r="AK445" s="354"/>
      <c r="AL445" s="354"/>
      <c r="AM445" s="354"/>
      <c r="AN445" s="354"/>
      <c r="AO445" s="354"/>
      <c r="AP445" s="354"/>
      <c r="AQ445" s="354"/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4"/>
      <c r="BH445" s="354"/>
      <c r="BI445" s="354"/>
      <c r="BJ445" s="354"/>
      <c r="BK445" s="354"/>
      <c r="BL445" s="354"/>
      <c r="BM445" s="354"/>
      <c r="BN445" s="354"/>
      <c r="BO445" s="354"/>
      <c r="BP445" s="354"/>
      <c r="BQ445" s="354"/>
      <c r="BR445" s="354"/>
      <c r="BS445" s="354"/>
      <c r="BT445" s="354"/>
      <c r="BU445" s="354"/>
      <c r="BV445" s="354"/>
      <c r="BW445" s="354"/>
      <c r="BX445" s="354"/>
      <c r="BY445" s="354"/>
      <c r="BZ445" s="354"/>
      <c r="CA445" s="354"/>
      <c r="CB445" s="354"/>
      <c r="CC445" s="354"/>
      <c r="CD445" s="354"/>
      <c r="CE445" s="354"/>
      <c r="CF445" s="354"/>
      <c r="CG445" s="354"/>
      <c r="CH445" s="354"/>
      <c r="CI445" s="354"/>
      <c r="CJ445" s="354"/>
      <c r="CK445" s="354"/>
      <c r="CL445" s="354"/>
      <c r="CM445" s="354"/>
      <c r="CN445" s="354"/>
      <c r="CO445" s="354"/>
      <c r="CP445" s="354"/>
      <c r="CQ445" s="354"/>
      <c r="CR445" s="354"/>
      <c r="CS445" s="354"/>
      <c r="CT445" s="354"/>
      <c r="CU445" s="354"/>
      <c r="CV445" s="354"/>
    </row>
    <row r="446" spans="1:100" s="348" customFormat="1" ht="15.75" customHeight="1" x14ac:dyDescent="0.25">
      <c r="A446" s="343"/>
      <c r="B446" s="343"/>
      <c r="C446" s="343"/>
      <c r="D446" s="344"/>
      <c r="E446" s="344"/>
      <c r="F446" s="345"/>
      <c r="G446" s="346"/>
      <c r="H446" s="359"/>
      <c r="I446" s="360"/>
      <c r="J446" s="361"/>
      <c r="K446" s="347"/>
      <c r="L446" s="362"/>
      <c r="M446" s="363"/>
      <c r="O446" s="350"/>
      <c r="P446" s="350"/>
      <c r="Q446" s="350"/>
      <c r="S446" s="350"/>
      <c r="T446" s="350"/>
      <c r="V446" s="350"/>
      <c r="W446" s="350"/>
      <c r="AB446" s="370"/>
      <c r="AF446" s="350"/>
      <c r="AG446" s="350"/>
      <c r="AH446" s="354"/>
      <c r="AI446" s="354"/>
      <c r="AJ446" s="354"/>
      <c r="AK446" s="354"/>
      <c r="AL446" s="354"/>
      <c r="AM446" s="354"/>
      <c r="AN446" s="354"/>
      <c r="AO446" s="354"/>
      <c r="AP446" s="354"/>
      <c r="AQ446" s="354"/>
      <c r="AR446" s="354"/>
      <c r="AS446" s="354"/>
      <c r="AT446" s="354"/>
      <c r="AU446" s="354"/>
      <c r="AV446" s="354"/>
      <c r="AW446" s="354"/>
      <c r="AX446" s="354"/>
      <c r="AY446" s="354"/>
      <c r="AZ446" s="354"/>
      <c r="BA446" s="354"/>
      <c r="BB446" s="354"/>
      <c r="BC446" s="354"/>
      <c r="BD446" s="354"/>
      <c r="BE446" s="354"/>
      <c r="BF446" s="354"/>
      <c r="BG446" s="354"/>
      <c r="BH446" s="354"/>
      <c r="BI446" s="354"/>
      <c r="BJ446" s="354"/>
      <c r="BK446" s="354"/>
      <c r="BL446" s="354"/>
      <c r="BM446" s="354"/>
      <c r="BN446" s="354"/>
      <c r="BO446" s="354"/>
      <c r="BP446" s="354"/>
      <c r="BQ446" s="354"/>
      <c r="BR446" s="354"/>
      <c r="BS446" s="354"/>
      <c r="BT446" s="354"/>
      <c r="BU446" s="354"/>
      <c r="BV446" s="354"/>
      <c r="BW446" s="354"/>
      <c r="BX446" s="354"/>
      <c r="BY446" s="354"/>
      <c r="BZ446" s="354"/>
      <c r="CA446" s="354"/>
      <c r="CB446" s="354"/>
      <c r="CC446" s="354"/>
      <c r="CD446" s="354"/>
      <c r="CE446" s="354"/>
      <c r="CF446" s="354"/>
      <c r="CG446" s="354"/>
      <c r="CH446" s="354"/>
      <c r="CI446" s="354"/>
      <c r="CJ446" s="354"/>
      <c r="CK446" s="354"/>
      <c r="CL446" s="354"/>
      <c r="CM446" s="354"/>
      <c r="CN446" s="354"/>
      <c r="CO446" s="354"/>
      <c r="CP446" s="354"/>
      <c r="CQ446" s="354"/>
      <c r="CR446" s="354"/>
      <c r="CS446" s="354"/>
      <c r="CT446" s="354"/>
      <c r="CU446" s="354"/>
      <c r="CV446" s="354"/>
    </row>
    <row r="447" spans="1:100" s="348" customFormat="1" ht="15.75" customHeight="1" x14ac:dyDescent="0.25">
      <c r="A447" s="343"/>
      <c r="B447" s="343"/>
      <c r="C447" s="343"/>
      <c r="D447" s="344"/>
      <c r="E447" s="344"/>
      <c r="F447" s="345"/>
      <c r="G447" s="346"/>
      <c r="H447" s="359"/>
      <c r="I447" s="360"/>
      <c r="J447" s="361"/>
      <c r="K447" s="347"/>
      <c r="L447" s="362"/>
      <c r="M447" s="363"/>
      <c r="O447" s="350"/>
      <c r="P447" s="350"/>
      <c r="Q447" s="350"/>
      <c r="S447" s="350"/>
      <c r="T447" s="350"/>
      <c r="V447" s="350"/>
      <c r="W447" s="350"/>
      <c r="AB447" s="370"/>
      <c r="AF447" s="350"/>
      <c r="AG447" s="350"/>
      <c r="AH447" s="354"/>
      <c r="AI447" s="354"/>
      <c r="AJ447" s="354"/>
      <c r="AK447" s="354"/>
      <c r="AL447" s="354"/>
      <c r="AM447" s="354"/>
      <c r="AN447" s="354"/>
      <c r="AO447" s="354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4"/>
      <c r="BH447" s="354"/>
      <c r="BI447" s="354"/>
      <c r="BJ447" s="354"/>
      <c r="BK447" s="354"/>
      <c r="BL447" s="354"/>
      <c r="BM447" s="354"/>
      <c r="BN447" s="354"/>
      <c r="BO447" s="354"/>
      <c r="BP447" s="354"/>
      <c r="BQ447" s="354"/>
      <c r="BR447" s="354"/>
      <c r="BS447" s="354"/>
      <c r="BT447" s="354"/>
      <c r="BU447" s="354"/>
      <c r="BV447" s="354"/>
      <c r="BW447" s="354"/>
      <c r="BX447" s="354"/>
      <c r="BY447" s="354"/>
      <c r="BZ447" s="354"/>
      <c r="CA447" s="354"/>
      <c r="CB447" s="354"/>
      <c r="CC447" s="354"/>
      <c r="CD447" s="354"/>
      <c r="CE447" s="354"/>
      <c r="CF447" s="354"/>
      <c r="CG447" s="354"/>
      <c r="CH447" s="354"/>
      <c r="CI447" s="354"/>
      <c r="CJ447" s="354"/>
      <c r="CK447" s="354"/>
      <c r="CL447" s="354"/>
      <c r="CM447" s="354"/>
      <c r="CN447" s="354"/>
      <c r="CO447" s="354"/>
      <c r="CP447" s="354"/>
      <c r="CQ447" s="354"/>
      <c r="CR447" s="354"/>
      <c r="CS447" s="354"/>
      <c r="CT447" s="354"/>
      <c r="CU447" s="354"/>
      <c r="CV447" s="354"/>
    </row>
    <row r="448" spans="1:100" s="348" customFormat="1" ht="15.75" customHeight="1" x14ac:dyDescent="0.25">
      <c r="A448" s="343"/>
      <c r="B448" s="343"/>
      <c r="C448" s="343"/>
      <c r="D448" s="344"/>
      <c r="E448" s="344"/>
      <c r="F448" s="345"/>
      <c r="G448" s="346"/>
      <c r="H448" s="359"/>
      <c r="I448" s="360"/>
      <c r="J448" s="361"/>
      <c r="K448" s="347"/>
      <c r="L448" s="362"/>
      <c r="M448" s="363"/>
      <c r="O448" s="350"/>
      <c r="P448" s="350"/>
      <c r="Q448" s="350"/>
      <c r="S448" s="350"/>
      <c r="T448" s="350"/>
      <c r="V448" s="350"/>
      <c r="W448" s="350"/>
      <c r="AB448" s="370"/>
      <c r="AF448" s="350"/>
      <c r="AG448" s="350"/>
      <c r="AH448" s="354"/>
      <c r="AI448" s="354"/>
      <c r="AJ448" s="354"/>
      <c r="AK448" s="354"/>
      <c r="AL448" s="354"/>
      <c r="AM448" s="354"/>
      <c r="AN448" s="354"/>
      <c r="AO448" s="354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4"/>
      <c r="BH448" s="354"/>
      <c r="BI448" s="354"/>
      <c r="BJ448" s="354"/>
      <c r="BK448" s="354"/>
      <c r="BL448" s="354"/>
      <c r="BM448" s="354"/>
      <c r="BN448" s="354"/>
      <c r="BO448" s="354"/>
      <c r="BP448" s="354"/>
      <c r="BQ448" s="354"/>
      <c r="BR448" s="354"/>
      <c r="BS448" s="354"/>
      <c r="BT448" s="354"/>
      <c r="BU448" s="354"/>
      <c r="BV448" s="354"/>
      <c r="BW448" s="354"/>
      <c r="BX448" s="354"/>
      <c r="BY448" s="354"/>
      <c r="BZ448" s="354"/>
      <c r="CA448" s="354"/>
      <c r="CB448" s="354"/>
      <c r="CC448" s="354"/>
      <c r="CD448" s="354"/>
      <c r="CE448" s="354"/>
      <c r="CF448" s="354"/>
      <c r="CG448" s="354"/>
      <c r="CH448" s="354"/>
      <c r="CI448" s="354"/>
      <c r="CJ448" s="354"/>
      <c r="CK448" s="354"/>
      <c r="CL448" s="354"/>
      <c r="CM448" s="354"/>
      <c r="CN448" s="354"/>
      <c r="CO448" s="354"/>
      <c r="CP448" s="354"/>
      <c r="CQ448" s="354"/>
      <c r="CR448" s="354"/>
      <c r="CS448" s="354"/>
      <c r="CT448" s="354"/>
      <c r="CU448" s="354"/>
      <c r="CV448" s="354"/>
    </row>
    <row r="449" spans="1:100" s="348" customFormat="1" ht="15.75" customHeight="1" x14ac:dyDescent="0.25">
      <c r="A449" s="343"/>
      <c r="B449" s="343"/>
      <c r="C449" s="343"/>
      <c r="D449" s="344"/>
      <c r="E449" s="344"/>
      <c r="F449" s="345"/>
      <c r="G449" s="346"/>
      <c r="H449" s="359"/>
      <c r="I449" s="360"/>
      <c r="J449" s="361"/>
      <c r="K449" s="347"/>
      <c r="L449" s="362"/>
      <c r="M449" s="363"/>
      <c r="O449" s="350"/>
      <c r="P449" s="350"/>
      <c r="Q449" s="350"/>
      <c r="S449" s="350"/>
      <c r="T449" s="350"/>
      <c r="V449" s="350"/>
      <c r="W449" s="350"/>
      <c r="AB449" s="370"/>
      <c r="AF449" s="350"/>
      <c r="AG449" s="350"/>
      <c r="AH449" s="354"/>
      <c r="AI449" s="354"/>
      <c r="AJ449" s="354"/>
      <c r="AK449" s="354"/>
      <c r="AL449" s="354"/>
      <c r="AM449" s="354"/>
      <c r="AN449" s="354"/>
      <c r="AO449" s="354"/>
      <c r="AP449" s="354"/>
      <c r="AQ449" s="354"/>
      <c r="AR449" s="354"/>
      <c r="AS449" s="354"/>
      <c r="AT449" s="354"/>
      <c r="AU449" s="354"/>
      <c r="AV449" s="354"/>
      <c r="AW449" s="354"/>
      <c r="AX449" s="354"/>
      <c r="AY449" s="354"/>
      <c r="AZ449" s="354"/>
      <c r="BA449" s="354"/>
      <c r="BB449" s="354"/>
      <c r="BC449" s="354"/>
      <c r="BD449" s="354"/>
      <c r="BE449" s="354"/>
      <c r="BF449" s="354"/>
      <c r="BG449" s="354"/>
      <c r="BH449" s="354"/>
      <c r="BI449" s="354"/>
      <c r="BJ449" s="354"/>
      <c r="BK449" s="354"/>
      <c r="BL449" s="354"/>
      <c r="BM449" s="354"/>
      <c r="BN449" s="354"/>
      <c r="BO449" s="354"/>
      <c r="BP449" s="354"/>
      <c r="BQ449" s="354"/>
      <c r="BR449" s="354"/>
      <c r="BS449" s="354"/>
      <c r="BT449" s="354"/>
      <c r="BU449" s="354"/>
      <c r="BV449" s="354"/>
      <c r="BW449" s="354"/>
      <c r="BX449" s="354"/>
      <c r="BY449" s="354"/>
      <c r="BZ449" s="354"/>
      <c r="CA449" s="354"/>
      <c r="CB449" s="354"/>
      <c r="CC449" s="354"/>
      <c r="CD449" s="354"/>
      <c r="CE449" s="354"/>
      <c r="CF449" s="354"/>
      <c r="CG449" s="354"/>
      <c r="CH449" s="354"/>
      <c r="CI449" s="354"/>
      <c r="CJ449" s="354"/>
      <c r="CK449" s="354"/>
      <c r="CL449" s="354"/>
      <c r="CM449" s="354"/>
      <c r="CN449" s="354"/>
      <c r="CO449" s="354"/>
      <c r="CP449" s="354"/>
      <c r="CQ449" s="354"/>
      <c r="CR449" s="354"/>
      <c r="CS449" s="354"/>
      <c r="CT449" s="354"/>
      <c r="CU449" s="354"/>
      <c r="CV449" s="354"/>
    </row>
    <row r="450" spans="1:100" s="348" customFormat="1" ht="15.75" customHeight="1" x14ac:dyDescent="0.25">
      <c r="A450" s="343"/>
      <c r="B450" s="343"/>
      <c r="C450" s="343"/>
      <c r="D450" s="344"/>
      <c r="E450" s="344"/>
      <c r="F450" s="345"/>
      <c r="G450" s="346"/>
      <c r="H450" s="359"/>
      <c r="I450" s="360"/>
      <c r="J450" s="361"/>
      <c r="K450" s="347"/>
      <c r="L450" s="362"/>
      <c r="M450" s="363"/>
      <c r="O450" s="350"/>
      <c r="P450" s="350"/>
      <c r="Q450" s="350"/>
      <c r="S450" s="350"/>
      <c r="T450" s="350"/>
      <c r="V450" s="350"/>
      <c r="W450" s="350"/>
      <c r="AB450" s="370"/>
      <c r="AF450" s="350"/>
      <c r="AG450" s="350"/>
      <c r="AH450" s="354"/>
      <c r="AI450" s="354"/>
      <c r="AJ450" s="354"/>
      <c r="AK450" s="354"/>
      <c r="AL450" s="354"/>
      <c r="AM450" s="354"/>
      <c r="AN450" s="354"/>
      <c r="AO450" s="354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4"/>
      <c r="BH450" s="354"/>
      <c r="BI450" s="354"/>
      <c r="BJ450" s="354"/>
      <c r="BK450" s="354"/>
      <c r="BL450" s="354"/>
      <c r="BM450" s="354"/>
      <c r="BN450" s="354"/>
      <c r="BO450" s="354"/>
      <c r="BP450" s="354"/>
      <c r="BQ450" s="354"/>
      <c r="BR450" s="354"/>
      <c r="BS450" s="354"/>
      <c r="BT450" s="354"/>
      <c r="BU450" s="354"/>
      <c r="BV450" s="354"/>
      <c r="BW450" s="354"/>
      <c r="BX450" s="354"/>
      <c r="BY450" s="354"/>
      <c r="BZ450" s="354"/>
      <c r="CA450" s="354"/>
      <c r="CB450" s="354"/>
      <c r="CC450" s="354"/>
      <c r="CD450" s="354"/>
      <c r="CE450" s="354"/>
      <c r="CF450" s="354"/>
      <c r="CG450" s="354"/>
      <c r="CH450" s="354"/>
      <c r="CI450" s="354"/>
      <c r="CJ450" s="354"/>
      <c r="CK450" s="354"/>
      <c r="CL450" s="354"/>
      <c r="CM450" s="354"/>
      <c r="CN450" s="354"/>
      <c r="CO450" s="354"/>
      <c r="CP450" s="354"/>
      <c r="CQ450" s="354"/>
      <c r="CR450" s="354"/>
      <c r="CS450" s="354"/>
      <c r="CT450" s="354"/>
      <c r="CU450" s="354"/>
      <c r="CV450" s="354"/>
    </row>
    <row r="451" spans="1:100" s="348" customFormat="1" ht="15.75" customHeight="1" x14ac:dyDescent="0.25">
      <c r="A451" s="343"/>
      <c r="B451" s="343"/>
      <c r="C451" s="343"/>
      <c r="D451" s="344"/>
      <c r="E451" s="344"/>
      <c r="F451" s="345"/>
      <c r="G451" s="346"/>
      <c r="H451" s="359"/>
      <c r="I451" s="360"/>
      <c r="J451" s="361"/>
      <c r="K451" s="347"/>
      <c r="L451" s="362"/>
      <c r="M451" s="363"/>
      <c r="O451" s="350"/>
      <c r="P451" s="350"/>
      <c r="Q451" s="350"/>
      <c r="S451" s="350"/>
      <c r="T451" s="350"/>
      <c r="V451" s="350"/>
      <c r="W451" s="350"/>
      <c r="AB451" s="370"/>
      <c r="AF451" s="350"/>
      <c r="AG451" s="350"/>
      <c r="AH451" s="354"/>
      <c r="AI451" s="354"/>
      <c r="AJ451" s="354"/>
      <c r="AK451" s="354"/>
      <c r="AL451" s="354"/>
      <c r="AM451" s="354"/>
      <c r="AN451" s="354"/>
      <c r="AO451" s="354"/>
      <c r="AP451" s="354"/>
      <c r="AQ451" s="354"/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4"/>
      <c r="BH451" s="354"/>
      <c r="BI451" s="354"/>
      <c r="BJ451" s="354"/>
      <c r="BK451" s="354"/>
      <c r="BL451" s="354"/>
      <c r="BM451" s="354"/>
      <c r="BN451" s="354"/>
      <c r="BO451" s="354"/>
      <c r="BP451" s="354"/>
      <c r="BQ451" s="354"/>
      <c r="BR451" s="354"/>
      <c r="BS451" s="354"/>
      <c r="BT451" s="354"/>
      <c r="BU451" s="354"/>
      <c r="BV451" s="354"/>
      <c r="BW451" s="354"/>
      <c r="BX451" s="354"/>
      <c r="BY451" s="354"/>
      <c r="BZ451" s="354"/>
      <c r="CA451" s="354"/>
      <c r="CB451" s="354"/>
      <c r="CC451" s="354"/>
      <c r="CD451" s="354"/>
      <c r="CE451" s="354"/>
      <c r="CF451" s="354"/>
      <c r="CG451" s="354"/>
      <c r="CH451" s="354"/>
      <c r="CI451" s="354"/>
      <c r="CJ451" s="354"/>
      <c r="CK451" s="354"/>
      <c r="CL451" s="354"/>
      <c r="CM451" s="354"/>
      <c r="CN451" s="354"/>
      <c r="CO451" s="354"/>
      <c r="CP451" s="354"/>
      <c r="CQ451" s="354"/>
      <c r="CR451" s="354"/>
      <c r="CS451" s="354"/>
      <c r="CT451" s="354"/>
      <c r="CU451" s="354"/>
      <c r="CV451" s="354"/>
    </row>
    <row r="452" spans="1:100" s="348" customFormat="1" ht="15.75" customHeight="1" x14ac:dyDescent="0.25">
      <c r="A452" s="343"/>
      <c r="B452" s="343"/>
      <c r="C452" s="343"/>
      <c r="D452" s="344"/>
      <c r="E452" s="344"/>
      <c r="F452" s="345"/>
      <c r="G452" s="346"/>
      <c r="H452" s="359"/>
      <c r="I452" s="360"/>
      <c r="J452" s="361"/>
      <c r="K452" s="347"/>
      <c r="L452" s="362"/>
      <c r="M452" s="363"/>
      <c r="O452" s="350"/>
      <c r="P452" s="350"/>
      <c r="Q452" s="350"/>
      <c r="S452" s="350"/>
      <c r="T452" s="350"/>
      <c r="V452" s="350"/>
      <c r="W452" s="350"/>
      <c r="AB452" s="370"/>
      <c r="AF452" s="350"/>
      <c r="AG452" s="350"/>
      <c r="AH452" s="354"/>
      <c r="AI452" s="354"/>
      <c r="AJ452" s="354"/>
      <c r="AK452" s="354"/>
      <c r="AL452" s="354"/>
      <c r="AM452" s="354"/>
      <c r="AN452" s="354"/>
      <c r="AO452" s="354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4"/>
      <c r="BH452" s="354"/>
      <c r="BI452" s="354"/>
      <c r="BJ452" s="354"/>
      <c r="BK452" s="354"/>
      <c r="BL452" s="354"/>
      <c r="BM452" s="354"/>
      <c r="BN452" s="354"/>
      <c r="BO452" s="354"/>
      <c r="BP452" s="354"/>
      <c r="BQ452" s="354"/>
      <c r="BR452" s="354"/>
      <c r="BS452" s="354"/>
      <c r="BT452" s="354"/>
      <c r="BU452" s="354"/>
      <c r="BV452" s="354"/>
      <c r="BW452" s="354"/>
      <c r="BX452" s="354"/>
      <c r="BY452" s="354"/>
      <c r="BZ452" s="354"/>
      <c r="CA452" s="354"/>
      <c r="CB452" s="354"/>
      <c r="CC452" s="354"/>
      <c r="CD452" s="354"/>
      <c r="CE452" s="354"/>
      <c r="CF452" s="354"/>
      <c r="CG452" s="354"/>
      <c r="CH452" s="354"/>
      <c r="CI452" s="354"/>
      <c r="CJ452" s="354"/>
      <c r="CK452" s="354"/>
      <c r="CL452" s="354"/>
      <c r="CM452" s="354"/>
      <c r="CN452" s="354"/>
      <c r="CO452" s="354"/>
      <c r="CP452" s="354"/>
      <c r="CQ452" s="354"/>
      <c r="CR452" s="354"/>
      <c r="CS452" s="354"/>
      <c r="CT452" s="354"/>
      <c r="CU452" s="354"/>
      <c r="CV452" s="354"/>
    </row>
    <row r="453" spans="1:100" s="348" customFormat="1" ht="15.75" customHeight="1" x14ac:dyDescent="0.25">
      <c r="A453" s="343"/>
      <c r="B453" s="343"/>
      <c r="C453" s="343"/>
      <c r="D453" s="344"/>
      <c r="E453" s="344"/>
      <c r="F453" s="345"/>
      <c r="G453" s="346"/>
      <c r="H453" s="359"/>
      <c r="I453" s="360"/>
      <c r="J453" s="361"/>
      <c r="K453" s="347"/>
      <c r="L453" s="362"/>
      <c r="M453" s="363"/>
      <c r="O453" s="350"/>
      <c r="P453" s="350"/>
      <c r="Q453" s="350"/>
      <c r="S453" s="350"/>
      <c r="T453" s="350"/>
      <c r="V453" s="350"/>
      <c r="W453" s="350"/>
      <c r="AB453" s="370"/>
      <c r="AF453" s="350"/>
      <c r="AG453" s="350"/>
      <c r="AH453" s="354"/>
      <c r="AI453" s="354"/>
      <c r="AJ453" s="354"/>
      <c r="AK453" s="354"/>
      <c r="AL453" s="354"/>
      <c r="AM453" s="354"/>
      <c r="AN453" s="354"/>
      <c r="AO453" s="354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4"/>
      <c r="BH453" s="354"/>
      <c r="BI453" s="354"/>
      <c r="BJ453" s="354"/>
      <c r="BK453" s="354"/>
      <c r="BL453" s="354"/>
      <c r="BM453" s="354"/>
      <c r="BN453" s="354"/>
      <c r="BO453" s="354"/>
      <c r="BP453" s="354"/>
      <c r="BQ453" s="354"/>
      <c r="BR453" s="354"/>
      <c r="BS453" s="354"/>
      <c r="BT453" s="354"/>
      <c r="BU453" s="354"/>
      <c r="BV453" s="354"/>
      <c r="BW453" s="354"/>
      <c r="BX453" s="354"/>
      <c r="BY453" s="354"/>
      <c r="BZ453" s="354"/>
      <c r="CA453" s="354"/>
      <c r="CB453" s="354"/>
      <c r="CC453" s="354"/>
      <c r="CD453" s="354"/>
      <c r="CE453" s="354"/>
      <c r="CF453" s="354"/>
      <c r="CG453" s="354"/>
      <c r="CH453" s="354"/>
      <c r="CI453" s="354"/>
      <c r="CJ453" s="354"/>
      <c r="CK453" s="354"/>
      <c r="CL453" s="354"/>
      <c r="CM453" s="354"/>
      <c r="CN453" s="354"/>
      <c r="CO453" s="354"/>
      <c r="CP453" s="354"/>
      <c r="CQ453" s="354"/>
      <c r="CR453" s="354"/>
      <c r="CS453" s="354"/>
      <c r="CT453" s="354"/>
      <c r="CU453" s="354"/>
      <c r="CV453" s="354"/>
    </row>
    <row r="454" spans="1:100" s="348" customFormat="1" ht="15.75" customHeight="1" x14ac:dyDescent="0.25">
      <c r="A454" s="343"/>
      <c r="B454" s="343"/>
      <c r="C454" s="343"/>
      <c r="D454" s="344"/>
      <c r="E454" s="344"/>
      <c r="F454" s="345"/>
      <c r="G454" s="346"/>
      <c r="H454" s="359"/>
      <c r="I454" s="360"/>
      <c r="J454" s="361"/>
      <c r="K454" s="347"/>
      <c r="L454" s="362"/>
      <c r="M454" s="363"/>
      <c r="O454" s="350"/>
      <c r="P454" s="350"/>
      <c r="Q454" s="350"/>
      <c r="S454" s="350"/>
      <c r="T454" s="350"/>
      <c r="V454" s="350"/>
      <c r="W454" s="350"/>
      <c r="AB454" s="370"/>
      <c r="AF454" s="350"/>
      <c r="AG454" s="350"/>
      <c r="AH454" s="354"/>
      <c r="AI454" s="354"/>
      <c r="AJ454" s="354"/>
      <c r="AK454" s="354"/>
      <c r="AL454" s="354"/>
      <c r="AM454" s="354"/>
      <c r="AN454" s="354"/>
      <c r="AO454" s="354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4"/>
      <c r="BH454" s="354"/>
      <c r="BI454" s="354"/>
      <c r="BJ454" s="354"/>
      <c r="BK454" s="354"/>
      <c r="BL454" s="354"/>
      <c r="BM454" s="354"/>
      <c r="BN454" s="354"/>
      <c r="BO454" s="354"/>
      <c r="BP454" s="354"/>
      <c r="BQ454" s="354"/>
      <c r="BR454" s="354"/>
      <c r="BS454" s="354"/>
      <c r="BT454" s="354"/>
      <c r="BU454" s="354"/>
      <c r="BV454" s="354"/>
      <c r="BW454" s="354"/>
      <c r="BX454" s="354"/>
      <c r="BY454" s="354"/>
      <c r="BZ454" s="354"/>
      <c r="CA454" s="354"/>
      <c r="CB454" s="354"/>
      <c r="CC454" s="354"/>
      <c r="CD454" s="354"/>
      <c r="CE454" s="354"/>
      <c r="CF454" s="354"/>
      <c r="CG454" s="354"/>
      <c r="CH454" s="354"/>
      <c r="CI454" s="354"/>
      <c r="CJ454" s="354"/>
      <c r="CK454" s="354"/>
      <c r="CL454" s="354"/>
      <c r="CM454" s="354"/>
      <c r="CN454" s="354"/>
      <c r="CO454" s="354"/>
      <c r="CP454" s="354"/>
      <c r="CQ454" s="354"/>
      <c r="CR454" s="354"/>
      <c r="CS454" s="354"/>
      <c r="CT454" s="354"/>
      <c r="CU454" s="354"/>
      <c r="CV454" s="354"/>
    </row>
    <row r="455" spans="1:100" s="348" customFormat="1" ht="15.75" customHeight="1" x14ac:dyDescent="0.25">
      <c r="A455" s="343"/>
      <c r="B455" s="343"/>
      <c r="C455" s="343"/>
      <c r="D455" s="344"/>
      <c r="E455" s="344"/>
      <c r="F455" s="345"/>
      <c r="G455" s="346"/>
      <c r="H455" s="359"/>
      <c r="I455" s="360"/>
      <c r="J455" s="361"/>
      <c r="K455" s="347"/>
      <c r="L455" s="362"/>
      <c r="M455" s="363"/>
      <c r="O455" s="350"/>
      <c r="P455" s="350"/>
      <c r="Q455" s="350"/>
      <c r="S455" s="350"/>
      <c r="T455" s="350"/>
      <c r="V455" s="350"/>
      <c r="W455" s="350"/>
      <c r="AB455" s="370"/>
      <c r="AF455" s="350"/>
      <c r="AG455" s="350"/>
      <c r="AH455" s="354"/>
      <c r="AI455" s="354"/>
      <c r="AJ455" s="354"/>
      <c r="AK455" s="354"/>
      <c r="AL455" s="354"/>
      <c r="AM455" s="354"/>
      <c r="AN455" s="354"/>
      <c r="AO455" s="354"/>
      <c r="AP455" s="354"/>
      <c r="AQ455" s="354"/>
      <c r="AR455" s="354"/>
      <c r="AS455" s="354"/>
      <c r="AT455" s="354"/>
      <c r="AU455" s="354"/>
      <c r="AV455" s="354"/>
      <c r="AW455" s="354"/>
      <c r="AX455" s="354"/>
      <c r="AY455" s="354"/>
      <c r="AZ455" s="354"/>
      <c r="BA455" s="354"/>
      <c r="BB455" s="354"/>
      <c r="BC455" s="354"/>
      <c r="BD455" s="354"/>
      <c r="BE455" s="354"/>
      <c r="BF455" s="354"/>
      <c r="BG455" s="354"/>
      <c r="BH455" s="354"/>
      <c r="BI455" s="354"/>
      <c r="BJ455" s="354"/>
      <c r="BK455" s="354"/>
      <c r="BL455" s="354"/>
      <c r="BM455" s="354"/>
      <c r="BN455" s="354"/>
      <c r="BO455" s="354"/>
      <c r="BP455" s="354"/>
      <c r="BQ455" s="354"/>
      <c r="BR455" s="354"/>
      <c r="BS455" s="354"/>
      <c r="BT455" s="354"/>
      <c r="BU455" s="354"/>
      <c r="BV455" s="354"/>
      <c r="BW455" s="354"/>
      <c r="BX455" s="354"/>
      <c r="BY455" s="354"/>
      <c r="BZ455" s="354"/>
      <c r="CA455" s="354"/>
      <c r="CB455" s="354"/>
      <c r="CC455" s="354"/>
      <c r="CD455" s="354"/>
      <c r="CE455" s="354"/>
      <c r="CF455" s="354"/>
      <c r="CG455" s="354"/>
      <c r="CH455" s="354"/>
      <c r="CI455" s="354"/>
      <c r="CJ455" s="354"/>
      <c r="CK455" s="354"/>
      <c r="CL455" s="354"/>
      <c r="CM455" s="354"/>
      <c r="CN455" s="354"/>
      <c r="CO455" s="354"/>
      <c r="CP455" s="354"/>
      <c r="CQ455" s="354"/>
      <c r="CR455" s="354"/>
      <c r="CS455" s="354"/>
      <c r="CT455" s="354"/>
      <c r="CU455" s="354"/>
      <c r="CV455" s="354"/>
    </row>
    <row r="456" spans="1:100" s="348" customFormat="1" ht="15.75" customHeight="1" x14ac:dyDescent="0.25">
      <c r="A456" s="343"/>
      <c r="B456" s="343"/>
      <c r="C456" s="343"/>
      <c r="D456" s="344"/>
      <c r="E456" s="344"/>
      <c r="F456" s="345"/>
      <c r="G456" s="346"/>
      <c r="H456" s="359"/>
      <c r="I456" s="360"/>
      <c r="J456" s="361"/>
      <c r="K456" s="347"/>
      <c r="L456" s="362"/>
      <c r="M456" s="363"/>
      <c r="O456" s="350"/>
      <c r="P456" s="350"/>
      <c r="Q456" s="350"/>
      <c r="S456" s="350"/>
      <c r="T456" s="350"/>
      <c r="V456" s="350"/>
      <c r="W456" s="350"/>
      <c r="AB456" s="370"/>
      <c r="AF456" s="350"/>
      <c r="AG456" s="350"/>
      <c r="AH456" s="354"/>
      <c r="AI456" s="354"/>
      <c r="AJ456" s="354"/>
      <c r="AK456" s="354"/>
      <c r="AL456" s="354"/>
      <c r="AM456" s="354"/>
      <c r="AN456" s="354"/>
      <c r="AO456" s="354"/>
      <c r="AP456" s="354"/>
      <c r="AQ456" s="354"/>
      <c r="AR456" s="354"/>
      <c r="AS456" s="354"/>
      <c r="AT456" s="354"/>
      <c r="AU456" s="354"/>
      <c r="AV456" s="354"/>
      <c r="AW456" s="354"/>
      <c r="AX456" s="354"/>
      <c r="AY456" s="354"/>
      <c r="AZ456" s="354"/>
      <c r="BA456" s="354"/>
      <c r="BB456" s="354"/>
      <c r="BC456" s="354"/>
      <c r="BD456" s="354"/>
      <c r="BE456" s="354"/>
      <c r="BF456" s="354"/>
      <c r="BG456" s="354"/>
      <c r="BH456" s="354"/>
      <c r="BI456" s="354"/>
      <c r="BJ456" s="354"/>
      <c r="BK456" s="354"/>
      <c r="BL456" s="354"/>
      <c r="BM456" s="354"/>
      <c r="BN456" s="354"/>
      <c r="BO456" s="354"/>
      <c r="BP456" s="354"/>
      <c r="BQ456" s="354"/>
      <c r="BR456" s="354"/>
      <c r="BS456" s="354"/>
      <c r="BT456" s="354"/>
      <c r="BU456" s="354"/>
      <c r="BV456" s="354"/>
      <c r="BW456" s="354"/>
      <c r="BX456" s="354"/>
      <c r="BY456" s="354"/>
      <c r="BZ456" s="354"/>
      <c r="CA456" s="354"/>
      <c r="CB456" s="354"/>
      <c r="CC456" s="354"/>
      <c r="CD456" s="354"/>
      <c r="CE456" s="354"/>
      <c r="CF456" s="354"/>
      <c r="CG456" s="354"/>
      <c r="CH456" s="354"/>
      <c r="CI456" s="354"/>
      <c r="CJ456" s="354"/>
      <c r="CK456" s="354"/>
      <c r="CL456" s="354"/>
      <c r="CM456" s="354"/>
      <c r="CN456" s="354"/>
      <c r="CO456" s="354"/>
      <c r="CP456" s="354"/>
      <c r="CQ456" s="354"/>
      <c r="CR456" s="354"/>
      <c r="CS456" s="354"/>
      <c r="CT456" s="354"/>
      <c r="CU456" s="354"/>
      <c r="CV456" s="354"/>
    </row>
    <row r="457" spans="1:100" s="348" customFormat="1" ht="15.75" customHeight="1" x14ac:dyDescent="0.25">
      <c r="A457" s="343"/>
      <c r="B457" s="343"/>
      <c r="C457" s="343"/>
      <c r="D457" s="344"/>
      <c r="E457" s="344"/>
      <c r="F457" s="345"/>
      <c r="G457" s="346"/>
      <c r="H457" s="359"/>
      <c r="I457" s="360"/>
      <c r="J457" s="361"/>
      <c r="K457" s="347"/>
      <c r="L457" s="362"/>
      <c r="M457" s="363"/>
      <c r="O457" s="350"/>
      <c r="P457" s="350"/>
      <c r="Q457" s="350"/>
      <c r="S457" s="350"/>
      <c r="T457" s="350"/>
      <c r="V457" s="350"/>
      <c r="W457" s="350"/>
      <c r="AB457" s="370"/>
      <c r="AF457" s="350"/>
      <c r="AG457" s="350"/>
      <c r="AH457" s="354"/>
      <c r="AI457" s="354"/>
      <c r="AJ457" s="354"/>
      <c r="AK457" s="354"/>
      <c r="AL457" s="354"/>
      <c r="AM457" s="354"/>
      <c r="AN457" s="354"/>
      <c r="AO457" s="354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4"/>
      <c r="BH457" s="354"/>
      <c r="BI457" s="354"/>
      <c r="BJ457" s="354"/>
      <c r="BK457" s="354"/>
      <c r="BL457" s="354"/>
      <c r="BM457" s="354"/>
      <c r="BN457" s="354"/>
      <c r="BO457" s="354"/>
      <c r="BP457" s="354"/>
      <c r="BQ457" s="354"/>
      <c r="BR457" s="354"/>
      <c r="BS457" s="354"/>
      <c r="BT457" s="354"/>
      <c r="BU457" s="354"/>
      <c r="BV457" s="354"/>
      <c r="BW457" s="354"/>
      <c r="BX457" s="354"/>
      <c r="BY457" s="354"/>
      <c r="BZ457" s="354"/>
      <c r="CA457" s="354"/>
      <c r="CB457" s="354"/>
      <c r="CC457" s="354"/>
      <c r="CD457" s="354"/>
      <c r="CE457" s="354"/>
      <c r="CF457" s="354"/>
      <c r="CG457" s="354"/>
      <c r="CH457" s="354"/>
      <c r="CI457" s="354"/>
      <c r="CJ457" s="354"/>
      <c r="CK457" s="354"/>
      <c r="CL457" s="354"/>
      <c r="CM457" s="354"/>
      <c r="CN457" s="354"/>
      <c r="CO457" s="354"/>
      <c r="CP457" s="354"/>
      <c r="CQ457" s="354"/>
      <c r="CR457" s="354"/>
      <c r="CS457" s="354"/>
      <c r="CT457" s="354"/>
      <c r="CU457" s="354"/>
      <c r="CV457" s="354"/>
    </row>
    <row r="458" spans="1:100" s="348" customFormat="1" ht="15.75" customHeight="1" x14ac:dyDescent="0.25">
      <c r="A458" s="343"/>
      <c r="B458" s="343"/>
      <c r="C458" s="343"/>
      <c r="D458" s="344"/>
      <c r="E458" s="344"/>
      <c r="F458" s="345"/>
      <c r="G458" s="346"/>
      <c r="H458" s="359"/>
      <c r="I458" s="360"/>
      <c r="J458" s="361"/>
      <c r="K458" s="347"/>
      <c r="L458" s="362"/>
      <c r="M458" s="363"/>
      <c r="O458" s="350"/>
      <c r="P458" s="350"/>
      <c r="Q458" s="350"/>
      <c r="S458" s="350"/>
      <c r="T458" s="350"/>
      <c r="V458" s="350"/>
      <c r="W458" s="350"/>
      <c r="AB458" s="370"/>
      <c r="AF458" s="350"/>
      <c r="AG458" s="350"/>
      <c r="AH458" s="354"/>
      <c r="AI458" s="354"/>
      <c r="AJ458" s="354"/>
      <c r="AK458" s="354"/>
      <c r="AL458" s="354"/>
      <c r="AM458" s="354"/>
      <c r="AN458" s="354"/>
      <c r="AO458" s="354"/>
      <c r="AP458" s="354"/>
      <c r="AQ458" s="354"/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4"/>
      <c r="BH458" s="354"/>
      <c r="BI458" s="354"/>
      <c r="BJ458" s="354"/>
      <c r="BK458" s="354"/>
      <c r="BL458" s="354"/>
      <c r="BM458" s="354"/>
      <c r="BN458" s="354"/>
      <c r="BO458" s="354"/>
      <c r="BP458" s="354"/>
      <c r="BQ458" s="354"/>
      <c r="BR458" s="354"/>
      <c r="BS458" s="354"/>
      <c r="BT458" s="354"/>
      <c r="BU458" s="354"/>
      <c r="BV458" s="354"/>
      <c r="BW458" s="354"/>
      <c r="BX458" s="354"/>
      <c r="BY458" s="354"/>
      <c r="BZ458" s="354"/>
      <c r="CA458" s="354"/>
      <c r="CB458" s="354"/>
      <c r="CC458" s="354"/>
      <c r="CD458" s="354"/>
      <c r="CE458" s="354"/>
      <c r="CF458" s="354"/>
      <c r="CG458" s="354"/>
      <c r="CH458" s="354"/>
      <c r="CI458" s="354"/>
      <c r="CJ458" s="354"/>
      <c r="CK458" s="354"/>
      <c r="CL458" s="354"/>
      <c r="CM458" s="354"/>
      <c r="CN458" s="354"/>
      <c r="CO458" s="354"/>
      <c r="CP458" s="354"/>
      <c r="CQ458" s="354"/>
      <c r="CR458" s="354"/>
      <c r="CS458" s="354"/>
      <c r="CT458" s="354"/>
      <c r="CU458" s="354"/>
      <c r="CV458" s="354"/>
    </row>
    <row r="459" spans="1:100" s="348" customFormat="1" ht="15.75" customHeight="1" x14ac:dyDescent="0.25">
      <c r="A459" s="343"/>
      <c r="B459" s="343"/>
      <c r="C459" s="343"/>
      <c r="D459" s="344"/>
      <c r="E459" s="344"/>
      <c r="F459" s="345"/>
      <c r="G459" s="346"/>
      <c r="H459" s="359"/>
      <c r="I459" s="360"/>
      <c r="J459" s="361"/>
      <c r="K459" s="347"/>
      <c r="L459" s="362"/>
      <c r="M459" s="363"/>
      <c r="O459" s="350"/>
      <c r="P459" s="350"/>
      <c r="Q459" s="350"/>
      <c r="S459" s="350"/>
      <c r="T459" s="350"/>
      <c r="V459" s="350"/>
      <c r="W459" s="350"/>
      <c r="AB459" s="370"/>
      <c r="AF459" s="350"/>
      <c r="AG459" s="350"/>
      <c r="AH459" s="354"/>
      <c r="AI459" s="354"/>
      <c r="AJ459" s="354"/>
      <c r="AK459" s="354"/>
      <c r="AL459" s="354"/>
      <c r="AM459" s="354"/>
      <c r="AN459" s="354"/>
      <c r="AO459" s="354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4"/>
      <c r="BH459" s="354"/>
      <c r="BI459" s="354"/>
      <c r="BJ459" s="354"/>
      <c r="BK459" s="354"/>
      <c r="BL459" s="354"/>
      <c r="BM459" s="354"/>
      <c r="BN459" s="354"/>
      <c r="BO459" s="354"/>
      <c r="BP459" s="354"/>
      <c r="BQ459" s="354"/>
      <c r="BR459" s="354"/>
      <c r="BS459" s="354"/>
      <c r="BT459" s="354"/>
      <c r="BU459" s="354"/>
      <c r="BV459" s="354"/>
      <c r="BW459" s="354"/>
      <c r="BX459" s="354"/>
      <c r="BY459" s="354"/>
      <c r="BZ459" s="354"/>
      <c r="CA459" s="354"/>
      <c r="CB459" s="354"/>
      <c r="CC459" s="354"/>
      <c r="CD459" s="354"/>
      <c r="CE459" s="354"/>
      <c r="CF459" s="354"/>
      <c r="CG459" s="354"/>
      <c r="CH459" s="354"/>
      <c r="CI459" s="354"/>
      <c r="CJ459" s="354"/>
      <c r="CK459" s="354"/>
      <c r="CL459" s="354"/>
      <c r="CM459" s="354"/>
      <c r="CN459" s="354"/>
      <c r="CO459" s="354"/>
      <c r="CP459" s="354"/>
      <c r="CQ459" s="354"/>
      <c r="CR459" s="354"/>
      <c r="CS459" s="354"/>
      <c r="CT459" s="354"/>
      <c r="CU459" s="354"/>
      <c r="CV459" s="354"/>
    </row>
    <row r="460" spans="1:100" s="348" customFormat="1" ht="15.75" customHeight="1" x14ac:dyDescent="0.25">
      <c r="A460" s="343"/>
      <c r="B460" s="343"/>
      <c r="C460" s="343"/>
      <c r="D460" s="344"/>
      <c r="E460" s="344"/>
      <c r="F460" s="345"/>
      <c r="G460" s="346"/>
      <c r="H460" s="359"/>
      <c r="I460" s="360"/>
      <c r="J460" s="361"/>
      <c r="K460" s="347"/>
      <c r="L460" s="362"/>
      <c r="M460" s="363"/>
      <c r="O460" s="350"/>
      <c r="P460" s="350"/>
      <c r="Q460" s="350"/>
      <c r="S460" s="350"/>
      <c r="T460" s="350"/>
      <c r="V460" s="350"/>
      <c r="W460" s="350"/>
      <c r="AB460" s="370"/>
      <c r="AF460" s="350"/>
      <c r="AG460" s="350"/>
      <c r="AH460" s="354"/>
      <c r="AI460" s="354"/>
      <c r="AJ460" s="354"/>
      <c r="AK460" s="354"/>
      <c r="AL460" s="354"/>
      <c r="AM460" s="354"/>
      <c r="AN460" s="354"/>
      <c r="AO460" s="354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4"/>
      <c r="BH460" s="354"/>
      <c r="BI460" s="354"/>
      <c r="BJ460" s="354"/>
      <c r="BK460" s="354"/>
      <c r="BL460" s="354"/>
      <c r="BM460" s="354"/>
      <c r="BN460" s="354"/>
      <c r="BO460" s="354"/>
      <c r="BP460" s="354"/>
      <c r="BQ460" s="354"/>
      <c r="BR460" s="354"/>
      <c r="BS460" s="354"/>
      <c r="BT460" s="354"/>
      <c r="BU460" s="354"/>
      <c r="BV460" s="354"/>
      <c r="BW460" s="354"/>
      <c r="BX460" s="354"/>
      <c r="BY460" s="354"/>
      <c r="BZ460" s="354"/>
      <c r="CA460" s="354"/>
      <c r="CB460" s="354"/>
      <c r="CC460" s="354"/>
      <c r="CD460" s="354"/>
      <c r="CE460" s="354"/>
      <c r="CF460" s="354"/>
      <c r="CG460" s="354"/>
      <c r="CH460" s="354"/>
      <c r="CI460" s="354"/>
      <c r="CJ460" s="354"/>
      <c r="CK460" s="354"/>
      <c r="CL460" s="354"/>
      <c r="CM460" s="354"/>
      <c r="CN460" s="354"/>
      <c r="CO460" s="354"/>
      <c r="CP460" s="354"/>
      <c r="CQ460" s="354"/>
      <c r="CR460" s="354"/>
      <c r="CS460" s="354"/>
      <c r="CT460" s="354"/>
      <c r="CU460" s="354"/>
      <c r="CV460" s="354"/>
    </row>
    <row r="461" spans="1:100" s="348" customFormat="1" ht="15.75" customHeight="1" x14ac:dyDescent="0.25">
      <c r="A461" s="343"/>
      <c r="B461" s="343"/>
      <c r="C461" s="343"/>
      <c r="D461" s="344"/>
      <c r="E461" s="344"/>
      <c r="F461" s="345"/>
      <c r="G461" s="346"/>
      <c r="H461" s="359"/>
      <c r="I461" s="360"/>
      <c r="J461" s="361"/>
      <c r="K461" s="347"/>
      <c r="L461" s="362"/>
      <c r="M461" s="363"/>
      <c r="O461" s="350"/>
      <c r="P461" s="350"/>
      <c r="Q461" s="350"/>
      <c r="S461" s="350"/>
      <c r="T461" s="350"/>
      <c r="V461" s="350"/>
      <c r="W461" s="350"/>
      <c r="AB461" s="370"/>
      <c r="AF461" s="350"/>
      <c r="AG461" s="350"/>
      <c r="AH461" s="354"/>
      <c r="AI461" s="354"/>
      <c r="AJ461" s="354"/>
      <c r="AK461" s="354"/>
      <c r="AL461" s="354"/>
      <c r="AM461" s="354"/>
      <c r="AN461" s="354"/>
      <c r="AO461" s="354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4"/>
      <c r="BH461" s="354"/>
      <c r="BI461" s="354"/>
      <c r="BJ461" s="354"/>
      <c r="BK461" s="354"/>
      <c r="BL461" s="354"/>
      <c r="BM461" s="354"/>
      <c r="BN461" s="354"/>
      <c r="BO461" s="354"/>
      <c r="BP461" s="354"/>
      <c r="BQ461" s="354"/>
      <c r="BR461" s="354"/>
      <c r="BS461" s="354"/>
      <c r="BT461" s="354"/>
      <c r="BU461" s="354"/>
      <c r="BV461" s="354"/>
      <c r="BW461" s="354"/>
      <c r="BX461" s="354"/>
      <c r="BY461" s="354"/>
      <c r="BZ461" s="354"/>
      <c r="CA461" s="354"/>
      <c r="CB461" s="354"/>
      <c r="CC461" s="354"/>
      <c r="CD461" s="354"/>
      <c r="CE461" s="354"/>
      <c r="CF461" s="354"/>
      <c r="CG461" s="354"/>
      <c r="CH461" s="354"/>
      <c r="CI461" s="354"/>
      <c r="CJ461" s="354"/>
      <c r="CK461" s="354"/>
      <c r="CL461" s="354"/>
      <c r="CM461" s="354"/>
      <c r="CN461" s="354"/>
      <c r="CO461" s="354"/>
      <c r="CP461" s="354"/>
      <c r="CQ461" s="354"/>
      <c r="CR461" s="354"/>
      <c r="CS461" s="354"/>
      <c r="CT461" s="354"/>
      <c r="CU461" s="354"/>
      <c r="CV461" s="354"/>
    </row>
    <row r="462" spans="1:100" s="348" customFormat="1" ht="15.75" customHeight="1" x14ac:dyDescent="0.25">
      <c r="A462" s="343"/>
      <c r="B462" s="343"/>
      <c r="C462" s="343"/>
      <c r="D462" s="344"/>
      <c r="E462" s="344"/>
      <c r="F462" s="345"/>
      <c r="G462" s="346"/>
      <c r="H462" s="359"/>
      <c r="I462" s="360"/>
      <c r="J462" s="361"/>
      <c r="K462" s="347"/>
      <c r="L462" s="362"/>
      <c r="M462" s="363"/>
      <c r="O462" s="350"/>
      <c r="P462" s="350"/>
      <c r="Q462" s="350"/>
      <c r="S462" s="350"/>
      <c r="T462" s="350"/>
      <c r="V462" s="350"/>
      <c r="W462" s="350"/>
      <c r="AB462" s="370"/>
      <c r="AF462" s="350"/>
      <c r="AG462" s="350"/>
      <c r="AH462" s="354"/>
      <c r="AI462" s="354"/>
      <c r="AJ462" s="354"/>
      <c r="AK462" s="354"/>
      <c r="AL462" s="354"/>
      <c r="AM462" s="354"/>
      <c r="AN462" s="354"/>
      <c r="AO462" s="354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4"/>
      <c r="BH462" s="354"/>
      <c r="BI462" s="354"/>
      <c r="BJ462" s="354"/>
      <c r="BK462" s="354"/>
      <c r="BL462" s="354"/>
      <c r="BM462" s="354"/>
      <c r="BN462" s="354"/>
      <c r="BO462" s="354"/>
      <c r="BP462" s="354"/>
      <c r="BQ462" s="354"/>
      <c r="BR462" s="354"/>
      <c r="BS462" s="354"/>
      <c r="BT462" s="354"/>
      <c r="BU462" s="354"/>
      <c r="BV462" s="354"/>
      <c r="BW462" s="354"/>
      <c r="BX462" s="354"/>
      <c r="BY462" s="354"/>
      <c r="BZ462" s="354"/>
      <c r="CA462" s="354"/>
      <c r="CB462" s="354"/>
      <c r="CC462" s="354"/>
      <c r="CD462" s="354"/>
      <c r="CE462" s="354"/>
      <c r="CF462" s="354"/>
      <c r="CG462" s="354"/>
      <c r="CH462" s="354"/>
      <c r="CI462" s="354"/>
      <c r="CJ462" s="354"/>
      <c r="CK462" s="354"/>
      <c r="CL462" s="354"/>
      <c r="CM462" s="354"/>
      <c r="CN462" s="354"/>
      <c r="CO462" s="354"/>
      <c r="CP462" s="354"/>
      <c r="CQ462" s="354"/>
      <c r="CR462" s="354"/>
      <c r="CS462" s="354"/>
      <c r="CT462" s="354"/>
      <c r="CU462" s="354"/>
      <c r="CV462" s="354"/>
    </row>
    <row r="463" spans="1:100" s="348" customFormat="1" ht="15.75" customHeight="1" x14ac:dyDescent="0.25">
      <c r="A463" s="343"/>
      <c r="B463" s="343"/>
      <c r="C463" s="343"/>
      <c r="D463" s="344"/>
      <c r="E463" s="344"/>
      <c r="F463" s="345"/>
      <c r="G463" s="346"/>
      <c r="H463" s="359"/>
      <c r="I463" s="360"/>
      <c r="J463" s="361"/>
      <c r="K463" s="347"/>
      <c r="L463" s="362"/>
      <c r="M463" s="363"/>
      <c r="O463" s="350"/>
      <c r="P463" s="350"/>
      <c r="Q463" s="350"/>
      <c r="S463" s="350"/>
      <c r="T463" s="350"/>
      <c r="V463" s="350"/>
      <c r="W463" s="350"/>
      <c r="AB463" s="370"/>
      <c r="AF463" s="350"/>
      <c r="AG463" s="350"/>
      <c r="AH463" s="354"/>
      <c r="AI463" s="354"/>
      <c r="AJ463" s="354"/>
      <c r="AK463" s="354"/>
      <c r="AL463" s="354"/>
      <c r="AM463" s="354"/>
      <c r="AN463" s="354"/>
      <c r="AO463" s="354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4"/>
      <c r="BH463" s="354"/>
      <c r="BI463" s="354"/>
      <c r="BJ463" s="354"/>
      <c r="BK463" s="354"/>
      <c r="BL463" s="354"/>
      <c r="BM463" s="354"/>
      <c r="BN463" s="354"/>
      <c r="BO463" s="354"/>
      <c r="BP463" s="354"/>
      <c r="BQ463" s="354"/>
      <c r="BR463" s="354"/>
      <c r="BS463" s="354"/>
      <c r="BT463" s="354"/>
      <c r="BU463" s="354"/>
      <c r="BV463" s="354"/>
      <c r="BW463" s="354"/>
      <c r="BX463" s="354"/>
      <c r="BY463" s="354"/>
      <c r="BZ463" s="354"/>
      <c r="CA463" s="354"/>
      <c r="CB463" s="354"/>
      <c r="CC463" s="354"/>
      <c r="CD463" s="354"/>
      <c r="CE463" s="354"/>
      <c r="CF463" s="354"/>
      <c r="CG463" s="354"/>
      <c r="CH463" s="354"/>
      <c r="CI463" s="354"/>
      <c r="CJ463" s="354"/>
      <c r="CK463" s="354"/>
      <c r="CL463" s="354"/>
      <c r="CM463" s="354"/>
      <c r="CN463" s="354"/>
      <c r="CO463" s="354"/>
      <c r="CP463" s="354"/>
      <c r="CQ463" s="354"/>
      <c r="CR463" s="354"/>
      <c r="CS463" s="354"/>
      <c r="CT463" s="354"/>
      <c r="CU463" s="354"/>
      <c r="CV463" s="354"/>
    </row>
    <row r="464" spans="1:100" s="348" customFormat="1" ht="15.75" customHeight="1" x14ac:dyDescent="0.25">
      <c r="A464" s="343"/>
      <c r="B464" s="343"/>
      <c r="C464" s="343"/>
      <c r="D464" s="344"/>
      <c r="E464" s="344"/>
      <c r="F464" s="345"/>
      <c r="G464" s="346"/>
      <c r="H464" s="359"/>
      <c r="I464" s="360"/>
      <c r="J464" s="361"/>
      <c r="K464" s="347"/>
      <c r="L464" s="362"/>
      <c r="M464" s="363"/>
      <c r="O464" s="350"/>
      <c r="P464" s="350"/>
      <c r="Q464" s="350"/>
      <c r="S464" s="350"/>
      <c r="T464" s="350"/>
      <c r="V464" s="350"/>
      <c r="W464" s="350"/>
      <c r="AB464" s="370"/>
      <c r="AF464" s="350"/>
      <c r="AG464" s="350"/>
      <c r="AH464" s="354"/>
      <c r="AI464" s="354"/>
      <c r="AJ464" s="354"/>
      <c r="AK464" s="354"/>
      <c r="AL464" s="354"/>
      <c r="AM464" s="354"/>
      <c r="AN464" s="354"/>
      <c r="AO464" s="354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4"/>
      <c r="BH464" s="354"/>
      <c r="BI464" s="354"/>
      <c r="BJ464" s="354"/>
      <c r="BK464" s="354"/>
      <c r="BL464" s="354"/>
      <c r="BM464" s="354"/>
      <c r="BN464" s="354"/>
      <c r="BO464" s="354"/>
      <c r="BP464" s="354"/>
      <c r="BQ464" s="354"/>
      <c r="BR464" s="354"/>
      <c r="BS464" s="354"/>
      <c r="BT464" s="354"/>
      <c r="BU464" s="354"/>
      <c r="BV464" s="354"/>
      <c r="BW464" s="354"/>
      <c r="BX464" s="354"/>
      <c r="BY464" s="354"/>
      <c r="BZ464" s="354"/>
      <c r="CA464" s="354"/>
      <c r="CB464" s="354"/>
      <c r="CC464" s="354"/>
      <c r="CD464" s="354"/>
      <c r="CE464" s="354"/>
      <c r="CF464" s="354"/>
      <c r="CG464" s="354"/>
      <c r="CH464" s="354"/>
      <c r="CI464" s="354"/>
      <c r="CJ464" s="354"/>
      <c r="CK464" s="354"/>
      <c r="CL464" s="354"/>
      <c r="CM464" s="354"/>
      <c r="CN464" s="354"/>
      <c r="CO464" s="354"/>
      <c r="CP464" s="354"/>
      <c r="CQ464" s="354"/>
      <c r="CR464" s="354"/>
      <c r="CS464" s="354"/>
      <c r="CT464" s="354"/>
      <c r="CU464" s="354"/>
      <c r="CV464" s="354"/>
    </row>
    <row r="465" spans="1:100" s="348" customFormat="1" ht="15.75" customHeight="1" x14ac:dyDescent="0.25">
      <c r="A465" s="343"/>
      <c r="B465" s="343"/>
      <c r="C465" s="343"/>
      <c r="D465" s="344"/>
      <c r="E465" s="344"/>
      <c r="F465" s="345"/>
      <c r="G465" s="346"/>
      <c r="H465" s="359"/>
      <c r="I465" s="360"/>
      <c r="J465" s="361"/>
      <c r="K465" s="347"/>
      <c r="L465" s="362"/>
      <c r="M465" s="363"/>
      <c r="O465" s="350"/>
      <c r="P465" s="350"/>
      <c r="Q465" s="350"/>
      <c r="S465" s="350"/>
      <c r="T465" s="350"/>
      <c r="V465" s="350"/>
      <c r="W465" s="350"/>
      <c r="AB465" s="370"/>
      <c r="AF465" s="350"/>
      <c r="AG465" s="350"/>
      <c r="AH465" s="354"/>
      <c r="AI465" s="354"/>
      <c r="AJ465" s="354"/>
      <c r="AK465" s="354"/>
      <c r="AL465" s="354"/>
      <c r="AM465" s="354"/>
      <c r="AN465" s="354"/>
      <c r="AO465" s="354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4"/>
      <c r="BH465" s="354"/>
      <c r="BI465" s="354"/>
      <c r="BJ465" s="354"/>
      <c r="BK465" s="354"/>
      <c r="BL465" s="354"/>
      <c r="BM465" s="354"/>
      <c r="BN465" s="354"/>
      <c r="BO465" s="354"/>
      <c r="BP465" s="354"/>
      <c r="BQ465" s="354"/>
      <c r="BR465" s="354"/>
      <c r="BS465" s="354"/>
      <c r="BT465" s="354"/>
      <c r="BU465" s="354"/>
      <c r="BV465" s="354"/>
      <c r="BW465" s="354"/>
      <c r="BX465" s="354"/>
      <c r="BY465" s="354"/>
      <c r="BZ465" s="354"/>
      <c r="CA465" s="354"/>
      <c r="CB465" s="354"/>
      <c r="CC465" s="354"/>
      <c r="CD465" s="354"/>
      <c r="CE465" s="354"/>
      <c r="CF465" s="354"/>
      <c r="CG465" s="354"/>
      <c r="CH465" s="354"/>
      <c r="CI465" s="354"/>
      <c r="CJ465" s="354"/>
      <c r="CK465" s="354"/>
      <c r="CL465" s="354"/>
      <c r="CM465" s="354"/>
      <c r="CN465" s="354"/>
      <c r="CO465" s="354"/>
      <c r="CP465" s="354"/>
      <c r="CQ465" s="354"/>
      <c r="CR465" s="354"/>
      <c r="CS465" s="354"/>
      <c r="CT465" s="354"/>
      <c r="CU465" s="354"/>
      <c r="CV465" s="354"/>
    </row>
    <row r="466" spans="1:100" s="348" customFormat="1" ht="15.75" customHeight="1" x14ac:dyDescent="0.25">
      <c r="A466" s="343"/>
      <c r="B466" s="343"/>
      <c r="C466" s="343"/>
      <c r="D466" s="344"/>
      <c r="E466" s="344"/>
      <c r="F466" s="345"/>
      <c r="G466" s="346"/>
      <c r="H466" s="359"/>
      <c r="I466" s="360"/>
      <c r="J466" s="361"/>
      <c r="K466" s="347"/>
      <c r="L466" s="362"/>
      <c r="M466" s="363"/>
      <c r="O466" s="350"/>
      <c r="P466" s="350"/>
      <c r="Q466" s="350"/>
      <c r="S466" s="350"/>
      <c r="T466" s="350"/>
      <c r="V466" s="350"/>
      <c r="W466" s="350"/>
      <c r="AB466" s="370"/>
      <c r="AF466" s="350"/>
      <c r="AG466" s="350"/>
      <c r="AH466" s="354"/>
      <c r="AI466" s="354"/>
      <c r="AJ466" s="354"/>
      <c r="AK466" s="354"/>
      <c r="AL466" s="354"/>
      <c r="AM466" s="354"/>
      <c r="AN466" s="354"/>
      <c r="AO466" s="354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/>
      <c r="BF466" s="354"/>
      <c r="BG466" s="354"/>
      <c r="BH466" s="354"/>
      <c r="BI466" s="354"/>
      <c r="BJ466" s="354"/>
      <c r="BK466" s="354"/>
      <c r="BL466" s="354"/>
      <c r="BM466" s="354"/>
      <c r="BN466" s="354"/>
      <c r="BO466" s="354"/>
      <c r="BP466" s="354"/>
      <c r="BQ466" s="354"/>
      <c r="BR466" s="354"/>
      <c r="BS466" s="354"/>
      <c r="BT466" s="354"/>
      <c r="BU466" s="354"/>
      <c r="BV466" s="354"/>
      <c r="BW466" s="354"/>
      <c r="BX466" s="354"/>
      <c r="BY466" s="354"/>
      <c r="BZ466" s="354"/>
      <c r="CA466" s="354"/>
      <c r="CB466" s="354"/>
      <c r="CC466" s="354"/>
      <c r="CD466" s="354"/>
      <c r="CE466" s="354"/>
      <c r="CF466" s="354"/>
      <c r="CG466" s="354"/>
      <c r="CH466" s="354"/>
      <c r="CI466" s="354"/>
      <c r="CJ466" s="354"/>
      <c r="CK466" s="354"/>
      <c r="CL466" s="354"/>
      <c r="CM466" s="354"/>
      <c r="CN466" s="354"/>
      <c r="CO466" s="354"/>
      <c r="CP466" s="354"/>
      <c r="CQ466" s="354"/>
      <c r="CR466" s="354"/>
      <c r="CS466" s="354"/>
      <c r="CT466" s="354"/>
      <c r="CU466" s="354"/>
      <c r="CV466" s="354"/>
    </row>
    <row r="467" spans="1:100" s="348" customFormat="1" ht="15.75" customHeight="1" x14ac:dyDescent="0.25">
      <c r="A467" s="343"/>
      <c r="B467" s="343"/>
      <c r="C467" s="343"/>
      <c r="D467" s="344"/>
      <c r="E467" s="344"/>
      <c r="F467" s="345"/>
      <c r="G467" s="346"/>
      <c r="H467" s="359"/>
      <c r="I467" s="360"/>
      <c r="J467" s="361"/>
      <c r="K467" s="347"/>
      <c r="L467" s="362"/>
      <c r="M467" s="363"/>
      <c r="O467" s="350"/>
      <c r="P467" s="350"/>
      <c r="Q467" s="350"/>
      <c r="S467" s="350"/>
      <c r="T467" s="350"/>
      <c r="V467" s="350"/>
      <c r="W467" s="350"/>
      <c r="AB467" s="370"/>
      <c r="AF467" s="350"/>
      <c r="AG467" s="350"/>
      <c r="AH467" s="354"/>
      <c r="AI467" s="354"/>
      <c r="AJ467" s="354"/>
      <c r="AK467" s="354"/>
      <c r="AL467" s="354"/>
      <c r="AM467" s="354"/>
      <c r="AN467" s="354"/>
      <c r="AO467" s="354"/>
      <c r="AP467" s="354"/>
      <c r="AQ467" s="354"/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4"/>
      <c r="BH467" s="354"/>
      <c r="BI467" s="354"/>
      <c r="BJ467" s="354"/>
      <c r="BK467" s="354"/>
      <c r="BL467" s="354"/>
      <c r="BM467" s="354"/>
      <c r="BN467" s="354"/>
      <c r="BO467" s="354"/>
      <c r="BP467" s="354"/>
      <c r="BQ467" s="354"/>
      <c r="BR467" s="354"/>
      <c r="BS467" s="354"/>
      <c r="BT467" s="354"/>
      <c r="BU467" s="354"/>
      <c r="BV467" s="354"/>
      <c r="BW467" s="354"/>
      <c r="BX467" s="354"/>
      <c r="BY467" s="354"/>
      <c r="BZ467" s="354"/>
      <c r="CA467" s="354"/>
      <c r="CB467" s="354"/>
      <c r="CC467" s="354"/>
      <c r="CD467" s="354"/>
      <c r="CE467" s="354"/>
      <c r="CF467" s="354"/>
      <c r="CG467" s="354"/>
      <c r="CH467" s="354"/>
      <c r="CI467" s="354"/>
      <c r="CJ467" s="354"/>
      <c r="CK467" s="354"/>
      <c r="CL467" s="354"/>
      <c r="CM467" s="354"/>
      <c r="CN467" s="354"/>
      <c r="CO467" s="354"/>
      <c r="CP467" s="354"/>
      <c r="CQ467" s="354"/>
      <c r="CR467" s="354"/>
      <c r="CS467" s="354"/>
      <c r="CT467" s="354"/>
      <c r="CU467" s="354"/>
      <c r="CV467" s="354"/>
    </row>
    <row r="468" spans="1:100" s="348" customFormat="1" ht="15.75" customHeight="1" x14ac:dyDescent="0.25">
      <c r="A468" s="343"/>
      <c r="B468" s="343"/>
      <c r="C468" s="343"/>
      <c r="D468" s="344"/>
      <c r="E468" s="344"/>
      <c r="F468" s="345"/>
      <c r="G468" s="346"/>
      <c r="H468" s="359"/>
      <c r="I468" s="360"/>
      <c r="J468" s="361"/>
      <c r="K468" s="347"/>
      <c r="L468" s="362"/>
      <c r="M468" s="363"/>
      <c r="O468" s="350"/>
      <c r="P468" s="350"/>
      <c r="Q468" s="350"/>
      <c r="S468" s="350"/>
      <c r="T468" s="350"/>
      <c r="V468" s="350"/>
      <c r="W468" s="350"/>
      <c r="AB468" s="370"/>
      <c r="AF468" s="350"/>
      <c r="AG468" s="350"/>
      <c r="AH468" s="354"/>
      <c r="AI468" s="354"/>
      <c r="AJ468" s="354"/>
      <c r="AK468" s="354"/>
      <c r="AL468" s="354"/>
      <c r="AM468" s="354"/>
      <c r="AN468" s="354"/>
      <c r="AO468" s="354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4"/>
      <c r="BH468" s="354"/>
      <c r="BI468" s="354"/>
      <c r="BJ468" s="354"/>
      <c r="BK468" s="354"/>
      <c r="BL468" s="354"/>
      <c r="BM468" s="354"/>
      <c r="BN468" s="354"/>
      <c r="BO468" s="354"/>
      <c r="BP468" s="354"/>
      <c r="BQ468" s="354"/>
      <c r="BR468" s="354"/>
      <c r="BS468" s="354"/>
      <c r="BT468" s="354"/>
      <c r="BU468" s="354"/>
      <c r="BV468" s="354"/>
      <c r="BW468" s="354"/>
      <c r="BX468" s="354"/>
      <c r="BY468" s="354"/>
      <c r="BZ468" s="354"/>
      <c r="CA468" s="354"/>
      <c r="CB468" s="354"/>
      <c r="CC468" s="354"/>
      <c r="CD468" s="354"/>
      <c r="CE468" s="354"/>
      <c r="CF468" s="354"/>
      <c r="CG468" s="354"/>
      <c r="CH468" s="354"/>
      <c r="CI468" s="354"/>
      <c r="CJ468" s="354"/>
      <c r="CK468" s="354"/>
      <c r="CL468" s="354"/>
      <c r="CM468" s="354"/>
      <c r="CN468" s="354"/>
      <c r="CO468" s="354"/>
      <c r="CP468" s="354"/>
      <c r="CQ468" s="354"/>
      <c r="CR468" s="354"/>
      <c r="CS468" s="354"/>
      <c r="CT468" s="354"/>
      <c r="CU468" s="354"/>
      <c r="CV468" s="354"/>
    </row>
    <row r="469" spans="1:100" s="348" customFormat="1" ht="15.75" customHeight="1" x14ac:dyDescent="0.25">
      <c r="A469" s="343"/>
      <c r="B469" s="343"/>
      <c r="C469" s="343"/>
      <c r="D469" s="344"/>
      <c r="E469" s="344"/>
      <c r="F469" s="345"/>
      <c r="G469" s="346"/>
      <c r="H469" s="359"/>
      <c r="I469" s="360"/>
      <c r="J469" s="361"/>
      <c r="K469" s="347"/>
      <c r="L469" s="362"/>
      <c r="M469" s="363"/>
      <c r="O469" s="350"/>
      <c r="P469" s="350"/>
      <c r="Q469" s="350"/>
      <c r="S469" s="350"/>
      <c r="T469" s="350"/>
      <c r="V469" s="350"/>
      <c r="W469" s="350"/>
      <c r="AB469" s="370"/>
      <c r="AF469" s="350"/>
      <c r="AG469" s="350"/>
      <c r="AH469" s="354"/>
      <c r="AI469" s="354"/>
      <c r="AJ469" s="354"/>
      <c r="AK469" s="354"/>
      <c r="AL469" s="354"/>
      <c r="AM469" s="354"/>
      <c r="AN469" s="354"/>
      <c r="AO469" s="354"/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4"/>
      <c r="BH469" s="354"/>
      <c r="BI469" s="354"/>
      <c r="BJ469" s="354"/>
      <c r="BK469" s="354"/>
      <c r="BL469" s="354"/>
      <c r="BM469" s="354"/>
      <c r="BN469" s="354"/>
      <c r="BO469" s="354"/>
      <c r="BP469" s="354"/>
      <c r="BQ469" s="354"/>
      <c r="BR469" s="354"/>
      <c r="BS469" s="354"/>
      <c r="BT469" s="354"/>
      <c r="BU469" s="354"/>
      <c r="BV469" s="354"/>
      <c r="BW469" s="354"/>
      <c r="BX469" s="354"/>
      <c r="BY469" s="354"/>
      <c r="BZ469" s="354"/>
      <c r="CA469" s="354"/>
      <c r="CB469" s="354"/>
      <c r="CC469" s="354"/>
      <c r="CD469" s="354"/>
      <c r="CE469" s="354"/>
      <c r="CF469" s="354"/>
      <c r="CG469" s="354"/>
      <c r="CH469" s="354"/>
      <c r="CI469" s="354"/>
      <c r="CJ469" s="354"/>
      <c r="CK469" s="354"/>
      <c r="CL469" s="354"/>
      <c r="CM469" s="354"/>
      <c r="CN469" s="354"/>
      <c r="CO469" s="354"/>
      <c r="CP469" s="354"/>
      <c r="CQ469" s="354"/>
      <c r="CR469" s="354"/>
      <c r="CS469" s="354"/>
      <c r="CT469" s="354"/>
      <c r="CU469" s="354"/>
      <c r="CV469" s="354"/>
    </row>
    <row r="470" spans="1:100" s="348" customFormat="1" ht="15.75" customHeight="1" x14ac:dyDescent="0.25">
      <c r="A470" s="343"/>
      <c r="B470" s="343"/>
      <c r="C470" s="343"/>
      <c r="D470" s="344"/>
      <c r="E470" s="344"/>
      <c r="F470" s="345"/>
      <c r="G470" s="346"/>
      <c r="H470" s="359"/>
      <c r="I470" s="360"/>
      <c r="J470" s="361"/>
      <c r="K470" s="347"/>
      <c r="L470" s="362"/>
      <c r="M470" s="363"/>
      <c r="O470" s="350"/>
      <c r="P470" s="350"/>
      <c r="Q470" s="350"/>
      <c r="S470" s="350"/>
      <c r="T470" s="350"/>
      <c r="V470" s="350"/>
      <c r="W470" s="350"/>
      <c r="AB470" s="370"/>
      <c r="AF470" s="350"/>
      <c r="AG470" s="350"/>
      <c r="AH470" s="354"/>
      <c r="AI470" s="354"/>
      <c r="AJ470" s="354"/>
      <c r="AK470" s="354"/>
      <c r="AL470" s="354"/>
      <c r="AM470" s="354"/>
      <c r="AN470" s="354"/>
      <c r="AO470" s="354"/>
      <c r="AP470" s="354"/>
      <c r="AQ470" s="354"/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4"/>
      <c r="BH470" s="354"/>
      <c r="BI470" s="354"/>
      <c r="BJ470" s="354"/>
      <c r="BK470" s="354"/>
      <c r="BL470" s="354"/>
      <c r="BM470" s="354"/>
      <c r="BN470" s="354"/>
      <c r="BO470" s="354"/>
      <c r="BP470" s="354"/>
      <c r="BQ470" s="354"/>
      <c r="BR470" s="354"/>
      <c r="BS470" s="354"/>
      <c r="BT470" s="354"/>
      <c r="BU470" s="354"/>
      <c r="BV470" s="354"/>
      <c r="BW470" s="354"/>
      <c r="BX470" s="354"/>
      <c r="BY470" s="354"/>
      <c r="BZ470" s="354"/>
      <c r="CA470" s="354"/>
      <c r="CB470" s="354"/>
      <c r="CC470" s="354"/>
      <c r="CD470" s="354"/>
      <c r="CE470" s="354"/>
      <c r="CF470" s="354"/>
      <c r="CG470" s="354"/>
      <c r="CH470" s="354"/>
      <c r="CI470" s="354"/>
      <c r="CJ470" s="354"/>
      <c r="CK470" s="354"/>
      <c r="CL470" s="354"/>
      <c r="CM470" s="354"/>
      <c r="CN470" s="354"/>
      <c r="CO470" s="354"/>
      <c r="CP470" s="354"/>
      <c r="CQ470" s="354"/>
      <c r="CR470" s="354"/>
      <c r="CS470" s="354"/>
      <c r="CT470" s="354"/>
      <c r="CU470" s="354"/>
      <c r="CV470" s="354"/>
    </row>
    <row r="471" spans="1:100" s="348" customFormat="1" ht="15.75" customHeight="1" x14ac:dyDescent="0.25">
      <c r="A471" s="343"/>
      <c r="B471" s="343"/>
      <c r="C471" s="343"/>
      <c r="D471" s="344"/>
      <c r="E471" s="344"/>
      <c r="F471" s="345"/>
      <c r="G471" s="346"/>
      <c r="H471" s="359"/>
      <c r="I471" s="360"/>
      <c r="J471" s="361"/>
      <c r="K471" s="347"/>
      <c r="L471" s="362"/>
      <c r="M471" s="363"/>
      <c r="O471" s="350"/>
      <c r="P471" s="350"/>
      <c r="Q471" s="350"/>
      <c r="S471" s="350"/>
      <c r="T471" s="350"/>
      <c r="V471" s="350"/>
      <c r="W471" s="350"/>
      <c r="AB471" s="370"/>
      <c r="AF471" s="350"/>
      <c r="AG471" s="350"/>
      <c r="AH471" s="354"/>
      <c r="AI471" s="354"/>
      <c r="AJ471" s="354"/>
      <c r="AK471" s="354"/>
      <c r="AL471" s="354"/>
      <c r="AM471" s="354"/>
      <c r="AN471" s="354"/>
      <c r="AO471" s="354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4"/>
      <c r="BH471" s="354"/>
      <c r="BI471" s="354"/>
      <c r="BJ471" s="354"/>
      <c r="BK471" s="354"/>
      <c r="BL471" s="354"/>
      <c r="BM471" s="354"/>
      <c r="BN471" s="354"/>
      <c r="BO471" s="354"/>
      <c r="BP471" s="354"/>
      <c r="BQ471" s="354"/>
      <c r="BR471" s="354"/>
      <c r="BS471" s="354"/>
      <c r="BT471" s="354"/>
      <c r="BU471" s="354"/>
      <c r="BV471" s="354"/>
      <c r="BW471" s="354"/>
      <c r="BX471" s="354"/>
      <c r="BY471" s="354"/>
      <c r="BZ471" s="354"/>
      <c r="CA471" s="354"/>
      <c r="CB471" s="354"/>
      <c r="CC471" s="354"/>
      <c r="CD471" s="354"/>
      <c r="CE471" s="354"/>
      <c r="CF471" s="354"/>
      <c r="CG471" s="354"/>
      <c r="CH471" s="354"/>
      <c r="CI471" s="354"/>
      <c r="CJ471" s="354"/>
      <c r="CK471" s="354"/>
      <c r="CL471" s="354"/>
      <c r="CM471" s="354"/>
      <c r="CN471" s="354"/>
      <c r="CO471" s="354"/>
      <c r="CP471" s="354"/>
      <c r="CQ471" s="354"/>
      <c r="CR471" s="354"/>
      <c r="CS471" s="354"/>
      <c r="CT471" s="354"/>
      <c r="CU471" s="354"/>
      <c r="CV471" s="354"/>
    </row>
    <row r="472" spans="1:100" s="348" customFormat="1" ht="15.75" customHeight="1" x14ac:dyDescent="0.25">
      <c r="A472" s="343"/>
      <c r="B472" s="343"/>
      <c r="C472" s="343"/>
      <c r="D472" s="344"/>
      <c r="E472" s="344"/>
      <c r="F472" s="345"/>
      <c r="G472" s="346"/>
      <c r="H472" s="359"/>
      <c r="I472" s="360"/>
      <c r="J472" s="361"/>
      <c r="K472" s="347"/>
      <c r="L472" s="362"/>
      <c r="M472" s="363"/>
      <c r="O472" s="350"/>
      <c r="P472" s="350"/>
      <c r="Q472" s="350"/>
      <c r="S472" s="350"/>
      <c r="T472" s="350"/>
      <c r="V472" s="350"/>
      <c r="W472" s="350"/>
      <c r="AB472" s="370"/>
      <c r="AF472" s="350"/>
      <c r="AG472" s="350"/>
      <c r="AH472" s="354"/>
      <c r="AI472" s="354"/>
      <c r="AJ472" s="354"/>
      <c r="AK472" s="354"/>
      <c r="AL472" s="354"/>
      <c r="AM472" s="354"/>
      <c r="AN472" s="354"/>
      <c r="AO472" s="354"/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4"/>
      <c r="BH472" s="354"/>
      <c r="BI472" s="354"/>
      <c r="BJ472" s="354"/>
      <c r="BK472" s="354"/>
      <c r="BL472" s="354"/>
      <c r="BM472" s="354"/>
      <c r="BN472" s="354"/>
      <c r="BO472" s="354"/>
      <c r="BP472" s="354"/>
      <c r="BQ472" s="354"/>
      <c r="BR472" s="354"/>
      <c r="BS472" s="354"/>
      <c r="BT472" s="354"/>
      <c r="BU472" s="354"/>
      <c r="BV472" s="354"/>
      <c r="BW472" s="354"/>
      <c r="BX472" s="354"/>
      <c r="BY472" s="354"/>
      <c r="BZ472" s="354"/>
      <c r="CA472" s="354"/>
      <c r="CB472" s="354"/>
      <c r="CC472" s="354"/>
      <c r="CD472" s="354"/>
      <c r="CE472" s="354"/>
      <c r="CF472" s="354"/>
      <c r="CG472" s="354"/>
      <c r="CH472" s="354"/>
      <c r="CI472" s="354"/>
      <c r="CJ472" s="354"/>
      <c r="CK472" s="354"/>
      <c r="CL472" s="354"/>
      <c r="CM472" s="354"/>
      <c r="CN472" s="354"/>
      <c r="CO472" s="354"/>
      <c r="CP472" s="354"/>
      <c r="CQ472" s="354"/>
      <c r="CR472" s="354"/>
      <c r="CS472" s="354"/>
      <c r="CT472" s="354"/>
      <c r="CU472" s="354"/>
      <c r="CV472" s="354"/>
    </row>
    <row r="473" spans="1:100" s="348" customFormat="1" ht="15.75" customHeight="1" x14ac:dyDescent="0.25">
      <c r="A473" s="343"/>
      <c r="B473" s="343"/>
      <c r="C473" s="343"/>
      <c r="D473" s="344"/>
      <c r="E473" s="344"/>
      <c r="F473" s="345"/>
      <c r="G473" s="346"/>
      <c r="H473" s="359"/>
      <c r="I473" s="360"/>
      <c r="J473" s="361"/>
      <c r="K473" s="347"/>
      <c r="L473" s="362"/>
      <c r="M473" s="363"/>
      <c r="O473" s="350"/>
      <c r="P473" s="350"/>
      <c r="Q473" s="350"/>
      <c r="S473" s="350"/>
      <c r="T473" s="350"/>
      <c r="V473" s="350"/>
      <c r="W473" s="350"/>
      <c r="AB473" s="370"/>
      <c r="AF473" s="350"/>
      <c r="AG473" s="350"/>
      <c r="AH473" s="354"/>
      <c r="AI473" s="354"/>
      <c r="AJ473" s="354"/>
      <c r="AK473" s="354"/>
      <c r="AL473" s="354"/>
      <c r="AM473" s="354"/>
      <c r="AN473" s="354"/>
      <c r="AO473" s="354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4"/>
      <c r="BH473" s="354"/>
      <c r="BI473" s="354"/>
      <c r="BJ473" s="354"/>
      <c r="BK473" s="354"/>
      <c r="BL473" s="354"/>
      <c r="BM473" s="354"/>
      <c r="BN473" s="354"/>
      <c r="BO473" s="354"/>
      <c r="BP473" s="354"/>
      <c r="BQ473" s="354"/>
      <c r="BR473" s="354"/>
      <c r="BS473" s="354"/>
      <c r="BT473" s="354"/>
      <c r="BU473" s="354"/>
      <c r="BV473" s="354"/>
      <c r="BW473" s="354"/>
      <c r="BX473" s="354"/>
      <c r="BY473" s="354"/>
      <c r="BZ473" s="354"/>
      <c r="CA473" s="354"/>
      <c r="CB473" s="354"/>
      <c r="CC473" s="354"/>
      <c r="CD473" s="354"/>
      <c r="CE473" s="354"/>
      <c r="CF473" s="354"/>
      <c r="CG473" s="354"/>
      <c r="CH473" s="354"/>
      <c r="CI473" s="354"/>
      <c r="CJ473" s="354"/>
      <c r="CK473" s="354"/>
      <c r="CL473" s="354"/>
      <c r="CM473" s="354"/>
      <c r="CN473" s="354"/>
      <c r="CO473" s="354"/>
      <c r="CP473" s="354"/>
      <c r="CQ473" s="354"/>
      <c r="CR473" s="354"/>
      <c r="CS473" s="354"/>
      <c r="CT473" s="354"/>
      <c r="CU473" s="354"/>
      <c r="CV473" s="354"/>
    </row>
    <row r="474" spans="1:100" s="348" customFormat="1" ht="15.75" customHeight="1" x14ac:dyDescent="0.25">
      <c r="A474" s="343"/>
      <c r="B474" s="343"/>
      <c r="C474" s="343"/>
      <c r="D474" s="344"/>
      <c r="E474" s="344"/>
      <c r="F474" s="345"/>
      <c r="G474" s="346"/>
      <c r="H474" s="359"/>
      <c r="I474" s="360"/>
      <c r="J474" s="361"/>
      <c r="K474" s="347"/>
      <c r="L474" s="362"/>
      <c r="M474" s="363"/>
      <c r="O474" s="350"/>
      <c r="P474" s="350"/>
      <c r="Q474" s="350"/>
      <c r="S474" s="350"/>
      <c r="T474" s="350"/>
      <c r="V474" s="350"/>
      <c r="W474" s="350"/>
      <c r="AB474" s="370"/>
      <c r="AF474" s="350"/>
      <c r="AG474" s="350"/>
      <c r="AH474" s="354"/>
      <c r="AI474" s="354"/>
      <c r="AJ474" s="354"/>
      <c r="AK474" s="354"/>
      <c r="AL474" s="354"/>
      <c r="AM474" s="354"/>
      <c r="AN474" s="354"/>
      <c r="AO474" s="354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4"/>
      <c r="BH474" s="354"/>
      <c r="BI474" s="354"/>
      <c r="BJ474" s="354"/>
      <c r="BK474" s="354"/>
      <c r="BL474" s="354"/>
      <c r="BM474" s="354"/>
      <c r="BN474" s="354"/>
      <c r="BO474" s="354"/>
      <c r="BP474" s="354"/>
      <c r="BQ474" s="354"/>
      <c r="BR474" s="354"/>
      <c r="BS474" s="354"/>
      <c r="BT474" s="354"/>
      <c r="BU474" s="354"/>
      <c r="BV474" s="354"/>
      <c r="BW474" s="354"/>
      <c r="BX474" s="354"/>
      <c r="BY474" s="354"/>
      <c r="BZ474" s="354"/>
      <c r="CA474" s="354"/>
      <c r="CB474" s="354"/>
      <c r="CC474" s="354"/>
      <c r="CD474" s="354"/>
      <c r="CE474" s="354"/>
      <c r="CF474" s="354"/>
      <c r="CG474" s="354"/>
      <c r="CH474" s="354"/>
      <c r="CI474" s="354"/>
      <c r="CJ474" s="354"/>
      <c r="CK474" s="354"/>
      <c r="CL474" s="354"/>
      <c r="CM474" s="354"/>
      <c r="CN474" s="354"/>
      <c r="CO474" s="354"/>
      <c r="CP474" s="354"/>
      <c r="CQ474" s="354"/>
      <c r="CR474" s="354"/>
      <c r="CS474" s="354"/>
      <c r="CT474" s="354"/>
      <c r="CU474" s="354"/>
      <c r="CV474" s="354"/>
    </row>
    <row r="475" spans="1:100" s="348" customFormat="1" ht="15.75" customHeight="1" x14ac:dyDescent="0.25">
      <c r="A475" s="343"/>
      <c r="B475" s="343"/>
      <c r="C475" s="343"/>
      <c r="D475" s="344"/>
      <c r="E475" s="344"/>
      <c r="F475" s="345"/>
      <c r="G475" s="346"/>
      <c r="H475" s="359"/>
      <c r="I475" s="360"/>
      <c r="J475" s="361"/>
      <c r="K475" s="347"/>
      <c r="L475" s="362"/>
      <c r="M475" s="363"/>
      <c r="O475" s="350"/>
      <c r="P475" s="350"/>
      <c r="Q475" s="350"/>
      <c r="S475" s="350"/>
      <c r="T475" s="350"/>
      <c r="V475" s="350"/>
      <c r="W475" s="350"/>
      <c r="AB475" s="370"/>
      <c r="AF475" s="350"/>
      <c r="AG475" s="350"/>
      <c r="AH475" s="354"/>
      <c r="AI475" s="354"/>
      <c r="AJ475" s="354"/>
      <c r="AK475" s="354"/>
      <c r="AL475" s="354"/>
      <c r="AM475" s="354"/>
      <c r="AN475" s="354"/>
      <c r="AO475" s="354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4"/>
      <c r="BH475" s="354"/>
      <c r="BI475" s="354"/>
      <c r="BJ475" s="354"/>
      <c r="BK475" s="354"/>
      <c r="BL475" s="354"/>
      <c r="BM475" s="354"/>
      <c r="BN475" s="354"/>
      <c r="BO475" s="354"/>
      <c r="BP475" s="354"/>
      <c r="BQ475" s="354"/>
      <c r="BR475" s="354"/>
      <c r="BS475" s="354"/>
      <c r="BT475" s="354"/>
      <c r="BU475" s="354"/>
      <c r="BV475" s="354"/>
      <c r="BW475" s="354"/>
      <c r="BX475" s="354"/>
      <c r="BY475" s="354"/>
      <c r="BZ475" s="354"/>
      <c r="CA475" s="354"/>
      <c r="CB475" s="354"/>
      <c r="CC475" s="354"/>
      <c r="CD475" s="354"/>
      <c r="CE475" s="354"/>
      <c r="CF475" s="354"/>
      <c r="CG475" s="354"/>
      <c r="CH475" s="354"/>
      <c r="CI475" s="354"/>
      <c r="CJ475" s="354"/>
      <c r="CK475" s="354"/>
      <c r="CL475" s="354"/>
      <c r="CM475" s="354"/>
      <c r="CN475" s="354"/>
      <c r="CO475" s="354"/>
      <c r="CP475" s="354"/>
      <c r="CQ475" s="354"/>
      <c r="CR475" s="354"/>
      <c r="CS475" s="354"/>
      <c r="CT475" s="354"/>
      <c r="CU475" s="354"/>
      <c r="CV475" s="354"/>
    </row>
    <row r="476" spans="1:100" s="348" customFormat="1" ht="15.75" customHeight="1" x14ac:dyDescent="0.25">
      <c r="A476" s="343"/>
      <c r="B476" s="343"/>
      <c r="C476" s="343"/>
      <c r="D476" s="344"/>
      <c r="E476" s="344"/>
      <c r="F476" s="345"/>
      <c r="G476" s="346"/>
      <c r="H476" s="359"/>
      <c r="I476" s="360"/>
      <c r="J476" s="361"/>
      <c r="K476" s="347"/>
      <c r="L476" s="362"/>
      <c r="M476" s="363"/>
      <c r="O476" s="350"/>
      <c r="P476" s="350"/>
      <c r="Q476" s="350"/>
      <c r="S476" s="350"/>
      <c r="T476" s="350"/>
      <c r="V476" s="350"/>
      <c r="W476" s="350"/>
      <c r="AB476" s="370"/>
      <c r="AF476" s="350"/>
      <c r="AG476" s="350"/>
      <c r="AH476" s="354"/>
      <c r="AI476" s="354"/>
      <c r="AJ476" s="354"/>
      <c r="AK476" s="354"/>
      <c r="AL476" s="354"/>
      <c r="AM476" s="354"/>
      <c r="AN476" s="354"/>
      <c r="AO476" s="354"/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4"/>
      <c r="BH476" s="354"/>
      <c r="BI476" s="354"/>
      <c r="BJ476" s="354"/>
      <c r="BK476" s="354"/>
      <c r="BL476" s="354"/>
      <c r="BM476" s="354"/>
      <c r="BN476" s="354"/>
      <c r="BO476" s="354"/>
      <c r="BP476" s="354"/>
      <c r="BQ476" s="354"/>
      <c r="BR476" s="354"/>
      <c r="BS476" s="354"/>
      <c r="BT476" s="354"/>
      <c r="BU476" s="354"/>
      <c r="BV476" s="354"/>
      <c r="BW476" s="354"/>
      <c r="BX476" s="354"/>
      <c r="BY476" s="354"/>
      <c r="BZ476" s="354"/>
      <c r="CA476" s="354"/>
      <c r="CB476" s="354"/>
      <c r="CC476" s="354"/>
      <c r="CD476" s="354"/>
      <c r="CE476" s="354"/>
      <c r="CF476" s="354"/>
      <c r="CG476" s="354"/>
      <c r="CH476" s="354"/>
      <c r="CI476" s="354"/>
      <c r="CJ476" s="354"/>
      <c r="CK476" s="354"/>
      <c r="CL476" s="354"/>
      <c r="CM476" s="354"/>
      <c r="CN476" s="354"/>
      <c r="CO476" s="354"/>
      <c r="CP476" s="354"/>
      <c r="CQ476" s="354"/>
      <c r="CR476" s="354"/>
      <c r="CS476" s="354"/>
      <c r="CT476" s="354"/>
      <c r="CU476" s="354"/>
      <c r="CV476" s="354"/>
    </row>
    <row r="477" spans="1:100" s="348" customFormat="1" ht="15.75" customHeight="1" x14ac:dyDescent="0.25">
      <c r="A477" s="343"/>
      <c r="B477" s="343"/>
      <c r="C477" s="343"/>
      <c r="D477" s="344"/>
      <c r="E477" s="344"/>
      <c r="F477" s="345"/>
      <c r="G477" s="346"/>
      <c r="H477" s="359"/>
      <c r="I477" s="360"/>
      <c r="J477" s="361"/>
      <c r="K477" s="347"/>
      <c r="L477" s="362"/>
      <c r="M477" s="363"/>
      <c r="O477" s="350"/>
      <c r="P477" s="350"/>
      <c r="Q477" s="350"/>
      <c r="S477" s="350"/>
      <c r="T477" s="350"/>
      <c r="V477" s="350"/>
      <c r="W477" s="350"/>
      <c r="AB477" s="370"/>
      <c r="AF477" s="350"/>
      <c r="AG477" s="350"/>
      <c r="AH477" s="354"/>
      <c r="AI477" s="354"/>
      <c r="AJ477" s="354"/>
      <c r="AK477" s="354"/>
      <c r="AL477" s="354"/>
      <c r="AM477" s="354"/>
      <c r="AN477" s="354"/>
      <c r="AO477" s="354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4"/>
      <c r="BH477" s="354"/>
      <c r="BI477" s="354"/>
      <c r="BJ477" s="354"/>
      <c r="BK477" s="354"/>
      <c r="BL477" s="354"/>
      <c r="BM477" s="354"/>
      <c r="BN477" s="354"/>
      <c r="BO477" s="354"/>
      <c r="BP477" s="354"/>
      <c r="BQ477" s="354"/>
      <c r="BR477" s="354"/>
      <c r="BS477" s="354"/>
      <c r="BT477" s="354"/>
      <c r="BU477" s="354"/>
      <c r="BV477" s="354"/>
      <c r="BW477" s="354"/>
      <c r="BX477" s="354"/>
      <c r="BY477" s="354"/>
      <c r="BZ477" s="354"/>
      <c r="CA477" s="354"/>
      <c r="CB477" s="354"/>
      <c r="CC477" s="354"/>
      <c r="CD477" s="354"/>
      <c r="CE477" s="354"/>
      <c r="CF477" s="354"/>
      <c r="CG477" s="354"/>
      <c r="CH477" s="354"/>
      <c r="CI477" s="354"/>
      <c r="CJ477" s="354"/>
      <c r="CK477" s="354"/>
      <c r="CL477" s="354"/>
      <c r="CM477" s="354"/>
      <c r="CN477" s="354"/>
      <c r="CO477" s="354"/>
      <c r="CP477" s="354"/>
      <c r="CQ477" s="354"/>
      <c r="CR477" s="354"/>
      <c r="CS477" s="354"/>
      <c r="CT477" s="354"/>
      <c r="CU477" s="354"/>
      <c r="CV477" s="354"/>
    </row>
    <row r="478" spans="1:100" s="348" customFormat="1" ht="15.75" customHeight="1" x14ac:dyDescent="0.25">
      <c r="A478" s="343"/>
      <c r="B478" s="343"/>
      <c r="C478" s="343"/>
      <c r="D478" s="344"/>
      <c r="E478" s="344"/>
      <c r="F478" s="345"/>
      <c r="G478" s="346"/>
      <c r="H478" s="359"/>
      <c r="I478" s="360"/>
      <c r="J478" s="361"/>
      <c r="K478" s="347"/>
      <c r="L478" s="362"/>
      <c r="M478" s="363"/>
      <c r="O478" s="350"/>
      <c r="P478" s="350"/>
      <c r="Q478" s="350"/>
      <c r="S478" s="350"/>
      <c r="T478" s="350"/>
      <c r="V478" s="350"/>
      <c r="W478" s="350"/>
      <c r="AB478" s="370"/>
      <c r="AF478" s="350"/>
      <c r="AG478" s="350"/>
      <c r="AH478" s="354"/>
      <c r="AI478" s="354"/>
      <c r="AJ478" s="354"/>
      <c r="AK478" s="354"/>
      <c r="AL478" s="354"/>
      <c r="AM478" s="354"/>
      <c r="AN478" s="354"/>
      <c r="AO478" s="354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4"/>
      <c r="BH478" s="354"/>
      <c r="BI478" s="354"/>
      <c r="BJ478" s="354"/>
      <c r="BK478" s="354"/>
      <c r="BL478" s="354"/>
      <c r="BM478" s="354"/>
      <c r="BN478" s="354"/>
      <c r="BO478" s="354"/>
      <c r="BP478" s="354"/>
      <c r="BQ478" s="354"/>
      <c r="BR478" s="354"/>
      <c r="BS478" s="354"/>
      <c r="BT478" s="354"/>
      <c r="BU478" s="354"/>
      <c r="BV478" s="354"/>
      <c r="BW478" s="354"/>
      <c r="BX478" s="354"/>
      <c r="BY478" s="354"/>
      <c r="BZ478" s="354"/>
      <c r="CA478" s="354"/>
      <c r="CB478" s="354"/>
      <c r="CC478" s="354"/>
      <c r="CD478" s="354"/>
      <c r="CE478" s="354"/>
      <c r="CF478" s="354"/>
      <c r="CG478" s="354"/>
      <c r="CH478" s="354"/>
      <c r="CI478" s="354"/>
      <c r="CJ478" s="354"/>
      <c r="CK478" s="354"/>
      <c r="CL478" s="354"/>
      <c r="CM478" s="354"/>
      <c r="CN478" s="354"/>
      <c r="CO478" s="354"/>
      <c r="CP478" s="354"/>
      <c r="CQ478" s="354"/>
      <c r="CR478" s="354"/>
      <c r="CS478" s="354"/>
      <c r="CT478" s="354"/>
      <c r="CU478" s="354"/>
      <c r="CV478" s="354"/>
    </row>
    <row r="479" spans="1:100" s="348" customFormat="1" ht="15.75" customHeight="1" x14ac:dyDescent="0.25">
      <c r="A479" s="343"/>
      <c r="B479" s="343"/>
      <c r="C479" s="343"/>
      <c r="D479" s="344"/>
      <c r="E479" s="344"/>
      <c r="F479" s="345"/>
      <c r="G479" s="346"/>
      <c r="H479" s="359"/>
      <c r="I479" s="360"/>
      <c r="J479" s="361"/>
      <c r="K479" s="347"/>
      <c r="L479" s="362"/>
      <c r="M479" s="363"/>
      <c r="O479" s="350"/>
      <c r="P479" s="350"/>
      <c r="Q479" s="350"/>
      <c r="S479" s="350"/>
      <c r="T479" s="350"/>
      <c r="V479" s="350"/>
      <c r="W479" s="350"/>
      <c r="AB479" s="370"/>
      <c r="AF479" s="350"/>
      <c r="AG479" s="350"/>
      <c r="AH479" s="354"/>
      <c r="AI479" s="354"/>
      <c r="AJ479" s="354"/>
      <c r="AK479" s="354"/>
      <c r="AL479" s="354"/>
      <c r="AM479" s="354"/>
      <c r="AN479" s="354"/>
      <c r="AO479" s="354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4"/>
      <c r="BH479" s="354"/>
      <c r="BI479" s="354"/>
      <c r="BJ479" s="354"/>
      <c r="BK479" s="354"/>
      <c r="BL479" s="354"/>
      <c r="BM479" s="354"/>
      <c r="BN479" s="354"/>
      <c r="BO479" s="354"/>
      <c r="BP479" s="354"/>
      <c r="BQ479" s="354"/>
      <c r="BR479" s="354"/>
      <c r="BS479" s="354"/>
      <c r="BT479" s="354"/>
      <c r="BU479" s="354"/>
      <c r="BV479" s="354"/>
      <c r="BW479" s="354"/>
      <c r="BX479" s="354"/>
      <c r="BY479" s="354"/>
      <c r="BZ479" s="354"/>
      <c r="CA479" s="354"/>
      <c r="CB479" s="354"/>
      <c r="CC479" s="354"/>
      <c r="CD479" s="354"/>
      <c r="CE479" s="354"/>
      <c r="CF479" s="354"/>
      <c r="CG479" s="354"/>
      <c r="CH479" s="354"/>
      <c r="CI479" s="354"/>
      <c r="CJ479" s="354"/>
      <c r="CK479" s="354"/>
      <c r="CL479" s="354"/>
      <c r="CM479" s="354"/>
      <c r="CN479" s="354"/>
      <c r="CO479" s="354"/>
      <c r="CP479" s="354"/>
      <c r="CQ479" s="354"/>
      <c r="CR479" s="354"/>
      <c r="CS479" s="354"/>
      <c r="CT479" s="354"/>
      <c r="CU479" s="354"/>
      <c r="CV479" s="354"/>
    </row>
    <row r="480" spans="1:100" s="348" customFormat="1" ht="15.75" customHeight="1" x14ac:dyDescent="0.25">
      <c r="A480" s="343"/>
      <c r="B480" s="343"/>
      <c r="C480" s="343"/>
      <c r="D480" s="344"/>
      <c r="E480" s="344"/>
      <c r="F480" s="345"/>
      <c r="G480" s="346"/>
      <c r="H480" s="359"/>
      <c r="I480" s="360"/>
      <c r="J480" s="361"/>
      <c r="K480" s="347"/>
      <c r="L480" s="362"/>
      <c r="M480" s="363"/>
      <c r="O480" s="350"/>
      <c r="P480" s="350"/>
      <c r="Q480" s="350"/>
      <c r="S480" s="350"/>
      <c r="T480" s="350"/>
      <c r="V480" s="350"/>
      <c r="W480" s="350"/>
      <c r="AB480" s="370"/>
      <c r="AF480" s="350"/>
      <c r="AG480" s="350"/>
      <c r="AH480" s="354"/>
      <c r="AI480" s="354"/>
      <c r="AJ480" s="354"/>
      <c r="AK480" s="354"/>
      <c r="AL480" s="354"/>
      <c r="AM480" s="354"/>
      <c r="AN480" s="354"/>
      <c r="AO480" s="354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4"/>
      <c r="BH480" s="354"/>
      <c r="BI480" s="354"/>
      <c r="BJ480" s="354"/>
      <c r="BK480" s="354"/>
      <c r="BL480" s="354"/>
      <c r="BM480" s="354"/>
      <c r="BN480" s="354"/>
      <c r="BO480" s="354"/>
      <c r="BP480" s="354"/>
      <c r="BQ480" s="354"/>
      <c r="BR480" s="354"/>
      <c r="BS480" s="354"/>
      <c r="BT480" s="354"/>
      <c r="BU480" s="354"/>
      <c r="BV480" s="354"/>
      <c r="BW480" s="354"/>
      <c r="BX480" s="354"/>
      <c r="BY480" s="354"/>
      <c r="BZ480" s="354"/>
      <c r="CA480" s="354"/>
      <c r="CB480" s="354"/>
      <c r="CC480" s="354"/>
      <c r="CD480" s="354"/>
      <c r="CE480" s="354"/>
      <c r="CF480" s="354"/>
      <c r="CG480" s="354"/>
      <c r="CH480" s="354"/>
      <c r="CI480" s="354"/>
      <c r="CJ480" s="354"/>
      <c r="CK480" s="354"/>
      <c r="CL480" s="354"/>
      <c r="CM480" s="354"/>
      <c r="CN480" s="354"/>
      <c r="CO480" s="354"/>
      <c r="CP480" s="354"/>
      <c r="CQ480" s="354"/>
      <c r="CR480" s="354"/>
      <c r="CS480" s="354"/>
      <c r="CT480" s="354"/>
      <c r="CU480" s="354"/>
      <c r="CV480" s="354"/>
    </row>
    <row r="481" spans="1:100" s="348" customFormat="1" ht="15.75" customHeight="1" x14ac:dyDescent="0.25">
      <c r="A481" s="343"/>
      <c r="B481" s="343"/>
      <c r="C481" s="343"/>
      <c r="D481" s="344"/>
      <c r="E481" s="344"/>
      <c r="F481" s="345"/>
      <c r="G481" s="346"/>
      <c r="H481" s="359"/>
      <c r="I481" s="360"/>
      <c r="J481" s="361"/>
      <c r="K481" s="347"/>
      <c r="L481" s="362"/>
      <c r="M481" s="363"/>
      <c r="O481" s="350"/>
      <c r="P481" s="350"/>
      <c r="Q481" s="350"/>
      <c r="S481" s="350"/>
      <c r="T481" s="350"/>
      <c r="V481" s="350"/>
      <c r="W481" s="350"/>
      <c r="AB481" s="370"/>
      <c r="AF481" s="350"/>
      <c r="AG481" s="350"/>
      <c r="AH481" s="354"/>
      <c r="AI481" s="354"/>
      <c r="AJ481" s="354"/>
      <c r="AK481" s="354"/>
      <c r="AL481" s="354"/>
      <c r="AM481" s="354"/>
      <c r="AN481" s="354"/>
      <c r="AO481" s="354"/>
      <c r="AP481" s="354"/>
      <c r="AQ481" s="354"/>
      <c r="AR481" s="354"/>
      <c r="AS481" s="354"/>
      <c r="AT481" s="354"/>
      <c r="AU481" s="354"/>
      <c r="AV481" s="354"/>
      <c r="AW481" s="354"/>
      <c r="AX481" s="354"/>
      <c r="AY481" s="354"/>
      <c r="AZ481" s="354"/>
      <c r="BA481" s="354"/>
      <c r="BB481" s="354"/>
      <c r="BC481" s="354"/>
      <c r="BD481" s="354"/>
      <c r="BE481" s="354"/>
      <c r="BF481" s="354"/>
      <c r="BG481" s="354"/>
      <c r="BH481" s="354"/>
      <c r="BI481" s="354"/>
      <c r="BJ481" s="354"/>
      <c r="BK481" s="354"/>
      <c r="BL481" s="354"/>
      <c r="BM481" s="354"/>
      <c r="BN481" s="354"/>
      <c r="BO481" s="354"/>
      <c r="BP481" s="354"/>
      <c r="BQ481" s="354"/>
      <c r="BR481" s="354"/>
      <c r="BS481" s="354"/>
      <c r="BT481" s="354"/>
      <c r="BU481" s="354"/>
      <c r="BV481" s="354"/>
      <c r="BW481" s="354"/>
      <c r="BX481" s="354"/>
      <c r="BY481" s="354"/>
      <c r="BZ481" s="354"/>
      <c r="CA481" s="354"/>
      <c r="CB481" s="354"/>
      <c r="CC481" s="354"/>
      <c r="CD481" s="354"/>
      <c r="CE481" s="354"/>
      <c r="CF481" s="354"/>
      <c r="CG481" s="354"/>
      <c r="CH481" s="354"/>
      <c r="CI481" s="354"/>
      <c r="CJ481" s="354"/>
      <c r="CK481" s="354"/>
      <c r="CL481" s="354"/>
      <c r="CM481" s="354"/>
      <c r="CN481" s="354"/>
      <c r="CO481" s="354"/>
      <c r="CP481" s="354"/>
      <c r="CQ481" s="354"/>
      <c r="CR481" s="354"/>
      <c r="CS481" s="354"/>
      <c r="CT481" s="354"/>
      <c r="CU481" s="354"/>
      <c r="CV481" s="354"/>
    </row>
    <row r="482" spans="1:100" s="348" customFormat="1" ht="15.75" customHeight="1" x14ac:dyDescent="0.25">
      <c r="A482" s="343"/>
      <c r="B482" s="343"/>
      <c r="C482" s="343"/>
      <c r="D482" s="344"/>
      <c r="E482" s="344"/>
      <c r="F482" s="345"/>
      <c r="G482" s="346"/>
      <c r="H482" s="359"/>
      <c r="I482" s="360"/>
      <c r="J482" s="361"/>
      <c r="K482" s="347"/>
      <c r="L482" s="362"/>
      <c r="M482" s="363"/>
      <c r="O482" s="350"/>
      <c r="P482" s="350"/>
      <c r="Q482" s="350"/>
      <c r="S482" s="350"/>
      <c r="T482" s="350"/>
      <c r="V482" s="350"/>
      <c r="W482" s="350"/>
      <c r="AB482" s="370"/>
      <c r="AF482" s="350"/>
      <c r="AG482" s="350"/>
      <c r="AH482" s="354"/>
      <c r="AI482" s="354"/>
      <c r="AJ482" s="354"/>
      <c r="AK482" s="354"/>
      <c r="AL482" s="354"/>
      <c r="AM482" s="354"/>
      <c r="AN482" s="354"/>
      <c r="AO482" s="354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4"/>
      <c r="BH482" s="354"/>
      <c r="BI482" s="354"/>
      <c r="BJ482" s="354"/>
      <c r="BK482" s="354"/>
      <c r="BL482" s="354"/>
      <c r="BM482" s="354"/>
      <c r="BN482" s="354"/>
      <c r="BO482" s="354"/>
      <c r="BP482" s="354"/>
      <c r="BQ482" s="354"/>
      <c r="BR482" s="354"/>
      <c r="BS482" s="354"/>
      <c r="BT482" s="354"/>
      <c r="BU482" s="354"/>
      <c r="BV482" s="354"/>
      <c r="BW482" s="354"/>
      <c r="BX482" s="354"/>
      <c r="BY482" s="354"/>
      <c r="BZ482" s="354"/>
      <c r="CA482" s="354"/>
      <c r="CB482" s="354"/>
      <c r="CC482" s="354"/>
      <c r="CD482" s="354"/>
      <c r="CE482" s="354"/>
      <c r="CF482" s="354"/>
      <c r="CG482" s="354"/>
      <c r="CH482" s="354"/>
      <c r="CI482" s="354"/>
      <c r="CJ482" s="354"/>
      <c r="CK482" s="354"/>
      <c r="CL482" s="354"/>
      <c r="CM482" s="354"/>
      <c r="CN482" s="354"/>
      <c r="CO482" s="354"/>
      <c r="CP482" s="354"/>
      <c r="CQ482" s="354"/>
      <c r="CR482" s="354"/>
      <c r="CS482" s="354"/>
      <c r="CT482" s="354"/>
      <c r="CU482" s="354"/>
      <c r="CV482" s="354"/>
    </row>
    <row r="483" spans="1:100" s="348" customFormat="1" ht="15.75" customHeight="1" x14ac:dyDescent="0.25">
      <c r="A483" s="343"/>
      <c r="B483" s="343"/>
      <c r="C483" s="343"/>
      <c r="D483" s="344"/>
      <c r="E483" s="344"/>
      <c r="F483" s="345"/>
      <c r="G483" s="346"/>
      <c r="H483" s="359"/>
      <c r="I483" s="360"/>
      <c r="J483" s="361"/>
      <c r="K483" s="347"/>
      <c r="L483" s="362"/>
      <c r="M483" s="363"/>
      <c r="O483" s="350"/>
      <c r="P483" s="350"/>
      <c r="Q483" s="350"/>
      <c r="S483" s="350"/>
      <c r="T483" s="350"/>
      <c r="V483" s="350"/>
      <c r="W483" s="350"/>
      <c r="AB483" s="370"/>
      <c r="AF483" s="350"/>
      <c r="AG483" s="350"/>
      <c r="AH483" s="354"/>
      <c r="AI483" s="354"/>
      <c r="AJ483" s="354"/>
      <c r="AK483" s="354"/>
      <c r="AL483" s="354"/>
      <c r="AM483" s="354"/>
      <c r="AN483" s="354"/>
      <c r="AO483" s="354"/>
      <c r="AP483" s="354"/>
      <c r="AQ483" s="354"/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4"/>
      <c r="BH483" s="354"/>
      <c r="BI483" s="354"/>
      <c r="BJ483" s="354"/>
      <c r="BK483" s="354"/>
      <c r="BL483" s="354"/>
      <c r="BM483" s="354"/>
      <c r="BN483" s="354"/>
      <c r="BO483" s="354"/>
      <c r="BP483" s="354"/>
      <c r="BQ483" s="354"/>
      <c r="BR483" s="354"/>
      <c r="BS483" s="354"/>
      <c r="BT483" s="354"/>
      <c r="BU483" s="354"/>
      <c r="BV483" s="354"/>
      <c r="BW483" s="354"/>
      <c r="BX483" s="354"/>
      <c r="BY483" s="354"/>
      <c r="BZ483" s="354"/>
      <c r="CA483" s="354"/>
      <c r="CB483" s="354"/>
      <c r="CC483" s="354"/>
      <c r="CD483" s="354"/>
      <c r="CE483" s="354"/>
      <c r="CF483" s="354"/>
      <c r="CG483" s="354"/>
      <c r="CH483" s="354"/>
      <c r="CI483" s="354"/>
      <c r="CJ483" s="354"/>
      <c r="CK483" s="354"/>
      <c r="CL483" s="354"/>
      <c r="CM483" s="354"/>
      <c r="CN483" s="354"/>
      <c r="CO483" s="354"/>
      <c r="CP483" s="354"/>
      <c r="CQ483" s="354"/>
      <c r="CR483" s="354"/>
      <c r="CS483" s="354"/>
      <c r="CT483" s="354"/>
      <c r="CU483" s="354"/>
      <c r="CV483" s="354"/>
    </row>
    <row r="484" spans="1:100" s="348" customFormat="1" ht="15.75" customHeight="1" x14ac:dyDescent="0.25">
      <c r="A484" s="343"/>
      <c r="B484" s="343"/>
      <c r="C484" s="343"/>
      <c r="D484" s="344"/>
      <c r="E484" s="344"/>
      <c r="F484" s="345"/>
      <c r="G484" s="346"/>
      <c r="H484" s="359"/>
      <c r="I484" s="360"/>
      <c r="J484" s="361"/>
      <c r="K484" s="347"/>
      <c r="L484" s="362"/>
      <c r="M484" s="363"/>
      <c r="O484" s="350"/>
      <c r="P484" s="350"/>
      <c r="Q484" s="350"/>
      <c r="S484" s="350"/>
      <c r="T484" s="350"/>
      <c r="V484" s="350"/>
      <c r="W484" s="350"/>
      <c r="AB484" s="370"/>
      <c r="AF484" s="350"/>
      <c r="AG484" s="350"/>
      <c r="AH484" s="354"/>
      <c r="AI484" s="354"/>
      <c r="AJ484" s="354"/>
      <c r="AK484" s="354"/>
      <c r="AL484" s="354"/>
      <c r="AM484" s="354"/>
      <c r="AN484" s="354"/>
      <c r="AO484" s="354"/>
      <c r="AP484" s="354"/>
      <c r="AQ484" s="354"/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4"/>
      <c r="BH484" s="354"/>
      <c r="BI484" s="354"/>
      <c r="BJ484" s="354"/>
      <c r="BK484" s="354"/>
      <c r="BL484" s="354"/>
      <c r="BM484" s="354"/>
      <c r="BN484" s="354"/>
      <c r="BO484" s="354"/>
      <c r="BP484" s="354"/>
      <c r="BQ484" s="354"/>
      <c r="BR484" s="354"/>
      <c r="BS484" s="354"/>
      <c r="BT484" s="354"/>
      <c r="BU484" s="354"/>
      <c r="BV484" s="354"/>
      <c r="BW484" s="354"/>
      <c r="BX484" s="354"/>
      <c r="BY484" s="354"/>
      <c r="BZ484" s="354"/>
      <c r="CA484" s="354"/>
      <c r="CB484" s="354"/>
      <c r="CC484" s="354"/>
      <c r="CD484" s="354"/>
      <c r="CE484" s="354"/>
      <c r="CF484" s="354"/>
      <c r="CG484" s="354"/>
      <c r="CH484" s="354"/>
      <c r="CI484" s="354"/>
      <c r="CJ484" s="354"/>
      <c r="CK484" s="354"/>
      <c r="CL484" s="354"/>
      <c r="CM484" s="354"/>
      <c r="CN484" s="354"/>
      <c r="CO484" s="354"/>
      <c r="CP484" s="354"/>
      <c r="CQ484" s="354"/>
      <c r="CR484" s="354"/>
      <c r="CS484" s="354"/>
      <c r="CT484" s="354"/>
      <c r="CU484" s="354"/>
      <c r="CV484" s="354"/>
    </row>
    <row r="485" spans="1:100" s="348" customFormat="1" ht="15.75" customHeight="1" x14ac:dyDescent="0.25">
      <c r="A485" s="343"/>
      <c r="B485" s="343"/>
      <c r="C485" s="343"/>
      <c r="D485" s="344"/>
      <c r="E485" s="344"/>
      <c r="F485" s="345"/>
      <c r="G485" s="346"/>
      <c r="H485" s="359"/>
      <c r="I485" s="360"/>
      <c r="J485" s="361"/>
      <c r="K485" s="347"/>
      <c r="L485" s="362"/>
      <c r="M485" s="363"/>
      <c r="O485" s="350"/>
      <c r="P485" s="350"/>
      <c r="Q485" s="350"/>
      <c r="S485" s="350"/>
      <c r="T485" s="350"/>
      <c r="V485" s="350"/>
      <c r="W485" s="350"/>
      <c r="AB485" s="370"/>
      <c r="AF485" s="350"/>
      <c r="AG485" s="350"/>
      <c r="AH485" s="354"/>
      <c r="AI485" s="354"/>
      <c r="AJ485" s="354"/>
      <c r="AK485" s="354"/>
      <c r="AL485" s="354"/>
      <c r="AM485" s="354"/>
      <c r="AN485" s="354"/>
      <c r="AO485" s="354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4"/>
      <c r="BH485" s="354"/>
      <c r="BI485" s="354"/>
      <c r="BJ485" s="354"/>
      <c r="BK485" s="354"/>
      <c r="BL485" s="354"/>
      <c r="BM485" s="354"/>
      <c r="BN485" s="354"/>
      <c r="BO485" s="354"/>
      <c r="BP485" s="354"/>
      <c r="BQ485" s="354"/>
      <c r="BR485" s="354"/>
      <c r="BS485" s="354"/>
      <c r="BT485" s="354"/>
      <c r="BU485" s="354"/>
      <c r="BV485" s="354"/>
      <c r="BW485" s="354"/>
      <c r="BX485" s="354"/>
      <c r="BY485" s="354"/>
      <c r="BZ485" s="354"/>
      <c r="CA485" s="354"/>
      <c r="CB485" s="354"/>
      <c r="CC485" s="354"/>
      <c r="CD485" s="354"/>
      <c r="CE485" s="354"/>
      <c r="CF485" s="354"/>
      <c r="CG485" s="354"/>
      <c r="CH485" s="354"/>
      <c r="CI485" s="354"/>
      <c r="CJ485" s="354"/>
      <c r="CK485" s="354"/>
      <c r="CL485" s="354"/>
      <c r="CM485" s="354"/>
      <c r="CN485" s="354"/>
      <c r="CO485" s="354"/>
      <c r="CP485" s="354"/>
      <c r="CQ485" s="354"/>
      <c r="CR485" s="354"/>
      <c r="CS485" s="354"/>
      <c r="CT485" s="354"/>
      <c r="CU485" s="354"/>
      <c r="CV485" s="354"/>
    </row>
    <row r="486" spans="1:100" s="348" customFormat="1" ht="15.75" customHeight="1" x14ac:dyDescent="0.25">
      <c r="A486" s="343"/>
      <c r="B486" s="343"/>
      <c r="C486" s="343"/>
      <c r="D486" s="344"/>
      <c r="E486" s="344"/>
      <c r="F486" s="345"/>
      <c r="G486" s="346"/>
      <c r="H486" s="359"/>
      <c r="I486" s="360"/>
      <c r="J486" s="361"/>
      <c r="K486" s="347"/>
      <c r="L486" s="362"/>
      <c r="M486" s="363"/>
      <c r="O486" s="350"/>
      <c r="P486" s="350"/>
      <c r="Q486" s="350"/>
      <c r="S486" s="350"/>
      <c r="T486" s="350"/>
      <c r="V486" s="350"/>
      <c r="W486" s="350"/>
      <c r="AB486" s="370"/>
      <c r="AF486" s="350"/>
      <c r="AG486" s="350"/>
      <c r="AH486" s="354"/>
      <c r="AI486" s="354"/>
      <c r="AJ486" s="354"/>
      <c r="AK486" s="354"/>
      <c r="AL486" s="354"/>
      <c r="AM486" s="354"/>
      <c r="AN486" s="354"/>
      <c r="AO486" s="354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/>
      <c r="BF486" s="354"/>
      <c r="BG486" s="354"/>
      <c r="BH486" s="354"/>
      <c r="BI486" s="354"/>
      <c r="BJ486" s="354"/>
      <c r="BK486" s="354"/>
      <c r="BL486" s="354"/>
      <c r="BM486" s="354"/>
      <c r="BN486" s="354"/>
      <c r="BO486" s="354"/>
      <c r="BP486" s="354"/>
      <c r="BQ486" s="354"/>
      <c r="BR486" s="354"/>
      <c r="BS486" s="354"/>
      <c r="BT486" s="354"/>
      <c r="BU486" s="354"/>
      <c r="BV486" s="354"/>
      <c r="BW486" s="354"/>
      <c r="BX486" s="354"/>
      <c r="BY486" s="354"/>
      <c r="BZ486" s="354"/>
      <c r="CA486" s="354"/>
      <c r="CB486" s="354"/>
      <c r="CC486" s="354"/>
      <c r="CD486" s="354"/>
      <c r="CE486" s="354"/>
      <c r="CF486" s="354"/>
      <c r="CG486" s="354"/>
      <c r="CH486" s="354"/>
      <c r="CI486" s="354"/>
      <c r="CJ486" s="354"/>
      <c r="CK486" s="354"/>
      <c r="CL486" s="354"/>
      <c r="CM486" s="354"/>
      <c r="CN486" s="354"/>
      <c r="CO486" s="354"/>
      <c r="CP486" s="354"/>
      <c r="CQ486" s="354"/>
      <c r="CR486" s="354"/>
      <c r="CS486" s="354"/>
      <c r="CT486" s="354"/>
      <c r="CU486" s="354"/>
      <c r="CV486" s="354"/>
    </row>
    <row r="487" spans="1:100" s="348" customFormat="1" ht="15.75" customHeight="1" x14ac:dyDescent="0.25">
      <c r="A487" s="343"/>
      <c r="B487" s="343"/>
      <c r="C487" s="343"/>
      <c r="D487" s="344"/>
      <c r="E487" s="344"/>
      <c r="F487" s="345"/>
      <c r="G487" s="346"/>
      <c r="H487" s="359"/>
      <c r="I487" s="360"/>
      <c r="J487" s="361"/>
      <c r="K487" s="347"/>
      <c r="L487" s="362"/>
      <c r="M487" s="363"/>
      <c r="O487" s="350"/>
      <c r="P487" s="350"/>
      <c r="Q487" s="350"/>
      <c r="S487" s="350"/>
      <c r="T487" s="350"/>
      <c r="V487" s="350"/>
      <c r="W487" s="350"/>
      <c r="AB487" s="370"/>
      <c r="AF487" s="350"/>
      <c r="AG487" s="350"/>
      <c r="AH487" s="354"/>
      <c r="AI487" s="354"/>
      <c r="AJ487" s="354"/>
      <c r="AK487" s="354"/>
      <c r="AL487" s="354"/>
      <c r="AM487" s="354"/>
      <c r="AN487" s="354"/>
      <c r="AO487" s="354"/>
      <c r="AP487" s="354"/>
      <c r="AQ487" s="354"/>
      <c r="AR487" s="354"/>
      <c r="AS487" s="354"/>
      <c r="AT487" s="354"/>
      <c r="AU487" s="354"/>
      <c r="AV487" s="354"/>
      <c r="AW487" s="354"/>
      <c r="AX487" s="354"/>
      <c r="AY487" s="354"/>
      <c r="AZ487" s="354"/>
      <c r="BA487" s="354"/>
      <c r="BB487" s="354"/>
      <c r="BC487" s="354"/>
      <c r="BD487" s="354"/>
      <c r="BE487" s="354"/>
      <c r="BF487" s="354"/>
      <c r="BG487" s="354"/>
      <c r="BH487" s="354"/>
      <c r="BI487" s="354"/>
      <c r="BJ487" s="354"/>
      <c r="BK487" s="354"/>
      <c r="BL487" s="354"/>
      <c r="BM487" s="354"/>
      <c r="BN487" s="354"/>
      <c r="BO487" s="354"/>
      <c r="BP487" s="354"/>
      <c r="BQ487" s="354"/>
      <c r="BR487" s="354"/>
      <c r="BS487" s="354"/>
      <c r="BT487" s="354"/>
      <c r="BU487" s="354"/>
      <c r="BV487" s="354"/>
      <c r="BW487" s="354"/>
      <c r="BX487" s="354"/>
      <c r="BY487" s="354"/>
      <c r="BZ487" s="354"/>
      <c r="CA487" s="354"/>
      <c r="CB487" s="354"/>
      <c r="CC487" s="354"/>
      <c r="CD487" s="354"/>
      <c r="CE487" s="354"/>
      <c r="CF487" s="354"/>
      <c r="CG487" s="354"/>
      <c r="CH487" s="354"/>
      <c r="CI487" s="354"/>
      <c r="CJ487" s="354"/>
      <c r="CK487" s="354"/>
      <c r="CL487" s="354"/>
      <c r="CM487" s="354"/>
      <c r="CN487" s="354"/>
      <c r="CO487" s="354"/>
      <c r="CP487" s="354"/>
      <c r="CQ487" s="354"/>
      <c r="CR487" s="354"/>
      <c r="CS487" s="354"/>
      <c r="CT487" s="354"/>
      <c r="CU487" s="354"/>
      <c r="CV487" s="354"/>
    </row>
    <row r="488" spans="1:100" s="348" customFormat="1" ht="15.75" customHeight="1" x14ac:dyDescent="0.25">
      <c r="A488" s="343"/>
      <c r="B488" s="343"/>
      <c r="C488" s="343"/>
      <c r="D488" s="344"/>
      <c r="E488" s="344"/>
      <c r="F488" s="345"/>
      <c r="G488" s="346"/>
      <c r="H488" s="359"/>
      <c r="I488" s="360"/>
      <c r="J488" s="361"/>
      <c r="K488" s="347"/>
      <c r="L488" s="362"/>
      <c r="M488" s="363"/>
      <c r="O488" s="350"/>
      <c r="P488" s="350"/>
      <c r="Q488" s="350"/>
      <c r="S488" s="350"/>
      <c r="T488" s="350"/>
      <c r="V488" s="350"/>
      <c r="W488" s="350"/>
      <c r="AB488" s="370"/>
      <c r="AF488" s="350"/>
      <c r="AG488" s="350"/>
      <c r="AH488" s="354"/>
      <c r="AI488" s="354"/>
      <c r="AJ488" s="354"/>
      <c r="AK488" s="354"/>
      <c r="AL488" s="354"/>
      <c r="AM488" s="354"/>
      <c r="AN488" s="354"/>
      <c r="AO488" s="354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4"/>
      <c r="BH488" s="354"/>
      <c r="BI488" s="354"/>
      <c r="BJ488" s="354"/>
      <c r="BK488" s="354"/>
      <c r="BL488" s="354"/>
      <c r="BM488" s="354"/>
      <c r="BN488" s="354"/>
      <c r="BO488" s="354"/>
      <c r="BP488" s="354"/>
      <c r="BQ488" s="354"/>
      <c r="BR488" s="354"/>
      <c r="BS488" s="354"/>
      <c r="BT488" s="354"/>
      <c r="BU488" s="354"/>
      <c r="BV488" s="354"/>
      <c r="BW488" s="354"/>
      <c r="BX488" s="354"/>
      <c r="BY488" s="354"/>
      <c r="BZ488" s="354"/>
      <c r="CA488" s="354"/>
      <c r="CB488" s="354"/>
      <c r="CC488" s="354"/>
      <c r="CD488" s="354"/>
      <c r="CE488" s="354"/>
      <c r="CF488" s="354"/>
      <c r="CG488" s="354"/>
      <c r="CH488" s="354"/>
      <c r="CI488" s="354"/>
      <c r="CJ488" s="354"/>
      <c r="CK488" s="354"/>
      <c r="CL488" s="354"/>
      <c r="CM488" s="354"/>
      <c r="CN488" s="354"/>
      <c r="CO488" s="354"/>
      <c r="CP488" s="354"/>
      <c r="CQ488" s="354"/>
      <c r="CR488" s="354"/>
      <c r="CS488" s="354"/>
      <c r="CT488" s="354"/>
      <c r="CU488" s="354"/>
      <c r="CV488" s="354"/>
    </row>
    <row r="489" spans="1:100" s="348" customFormat="1" ht="15.75" customHeight="1" x14ac:dyDescent="0.25">
      <c r="A489" s="343"/>
      <c r="B489" s="343"/>
      <c r="C489" s="343"/>
      <c r="D489" s="344"/>
      <c r="E489" s="344"/>
      <c r="F489" s="345"/>
      <c r="G489" s="346"/>
      <c r="H489" s="359"/>
      <c r="I489" s="360"/>
      <c r="J489" s="361"/>
      <c r="K489" s="347"/>
      <c r="L489" s="362"/>
      <c r="M489" s="363"/>
      <c r="O489" s="350"/>
      <c r="P489" s="350"/>
      <c r="Q489" s="350"/>
      <c r="S489" s="350"/>
      <c r="T489" s="350"/>
      <c r="V489" s="350"/>
      <c r="W489" s="350"/>
      <c r="AB489" s="370"/>
      <c r="AF489" s="350"/>
      <c r="AG489" s="350"/>
      <c r="AH489" s="354"/>
      <c r="AI489" s="354"/>
      <c r="AJ489" s="354"/>
      <c r="AK489" s="354"/>
      <c r="AL489" s="354"/>
      <c r="AM489" s="354"/>
      <c r="AN489" s="354"/>
      <c r="AO489" s="354"/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4"/>
      <c r="BH489" s="354"/>
      <c r="BI489" s="354"/>
      <c r="BJ489" s="354"/>
      <c r="BK489" s="354"/>
      <c r="BL489" s="354"/>
      <c r="BM489" s="354"/>
      <c r="BN489" s="354"/>
      <c r="BO489" s="354"/>
      <c r="BP489" s="354"/>
      <c r="BQ489" s="354"/>
      <c r="BR489" s="354"/>
      <c r="BS489" s="354"/>
      <c r="BT489" s="354"/>
      <c r="BU489" s="354"/>
      <c r="BV489" s="354"/>
      <c r="BW489" s="354"/>
      <c r="BX489" s="354"/>
      <c r="BY489" s="354"/>
      <c r="BZ489" s="354"/>
      <c r="CA489" s="354"/>
      <c r="CB489" s="354"/>
      <c r="CC489" s="354"/>
      <c r="CD489" s="354"/>
      <c r="CE489" s="354"/>
      <c r="CF489" s="354"/>
      <c r="CG489" s="354"/>
      <c r="CH489" s="354"/>
      <c r="CI489" s="354"/>
      <c r="CJ489" s="354"/>
      <c r="CK489" s="354"/>
      <c r="CL489" s="354"/>
      <c r="CM489" s="354"/>
      <c r="CN489" s="354"/>
      <c r="CO489" s="354"/>
      <c r="CP489" s="354"/>
      <c r="CQ489" s="354"/>
      <c r="CR489" s="354"/>
      <c r="CS489" s="354"/>
      <c r="CT489" s="354"/>
      <c r="CU489" s="354"/>
      <c r="CV489" s="354"/>
    </row>
    <row r="490" spans="1:100" s="348" customFormat="1" ht="15.75" customHeight="1" x14ac:dyDescent="0.25">
      <c r="A490" s="343"/>
      <c r="B490" s="343"/>
      <c r="C490" s="343"/>
      <c r="D490" s="344"/>
      <c r="E490" s="344"/>
      <c r="F490" s="345"/>
      <c r="G490" s="346"/>
      <c r="H490" s="359"/>
      <c r="I490" s="360"/>
      <c r="J490" s="361"/>
      <c r="K490" s="347"/>
      <c r="L490" s="362"/>
      <c r="M490" s="363"/>
      <c r="O490" s="350"/>
      <c r="P490" s="350"/>
      <c r="Q490" s="350"/>
      <c r="S490" s="350"/>
      <c r="T490" s="350"/>
      <c r="V490" s="350"/>
      <c r="W490" s="350"/>
      <c r="AB490" s="370"/>
      <c r="AF490" s="350"/>
      <c r="AG490" s="350"/>
      <c r="AH490" s="354"/>
      <c r="AI490" s="354"/>
      <c r="AJ490" s="354"/>
      <c r="AK490" s="354"/>
      <c r="AL490" s="354"/>
      <c r="AM490" s="354"/>
      <c r="AN490" s="354"/>
      <c r="AO490" s="354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4"/>
      <c r="BH490" s="354"/>
      <c r="BI490" s="354"/>
      <c r="BJ490" s="354"/>
      <c r="BK490" s="354"/>
      <c r="BL490" s="354"/>
      <c r="BM490" s="354"/>
      <c r="BN490" s="354"/>
      <c r="BO490" s="354"/>
      <c r="BP490" s="354"/>
      <c r="BQ490" s="354"/>
      <c r="BR490" s="354"/>
      <c r="BS490" s="354"/>
      <c r="BT490" s="354"/>
      <c r="BU490" s="354"/>
      <c r="BV490" s="354"/>
      <c r="BW490" s="354"/>
      <c r="BX490" s="354"/>
      <c r="BY490" s="354"/>
      <c r="BZ490" s="354"/>
      <c r="CA490" s="354"/>
      <c r="CB490" s="354"/>
      <c r="CC490" s="354"/>
      <c r="CD490" s="354"/>
      <c r="CE490" s="354"/>
      <c r="CF490" s="354"/>
      <c r="CG490" s="354"/>
      <c r="CH490" s="354"/>
      <c r="CI490" s="354"/>
      <c r="CJ490" s="354"/>
      <c r="CK490" s="354"/>
      <c r="CL490" s="354"/>
      <c r="CM490" s="354"/>
      <c r="CN490" s="354"/>
      <c r="CO490" s="354"/>
      <c r="CP490" s="354"/>
      <c r="CQ490" s="354"/>
      <c r="CR490" s="354"/>
      <c r="CS490" s="354"/>
      <c r="CT490" s="354"/>
      <c r="CU490" s="354"/>
      <c r="CV490" s="354"/>
    </row>
    <row r="491" spans="1:100" s="348" customFormat="1" ht="15.75" customHeight="1" x14ac:dyDescent="0.25">
      <c r="A491" s="343"/>
      <c r="B491" s="343"/>
      <c r="C491" s="343"/>
      <c r="D491" s="344"/>
      <c r="E491" s="344"/>
      <c r="F491" s="345"/>
      <c r="G491" s="346"/>
      <c r="H491" s="359"/>
      <c r="I491" s="360"/>
      <c r="J491" s="361"/>
      <c r="K491" s="347"/>
      <c r="L491" s="362"/>
      <c r="M491" s="363"/>
      <c r="O491" s="350"/>
      <c r="P491" s="350"/>
      <c r="Q491" s="350"/>
      <c r="S491" s="350"/>
      <c r="T491" s="350"/>
      <c r="V491" s="350"/>
      <c r="W491" s="350"/>
      <c r="AB491" s="370"/>
      <c r="AF491" s="350"/>
      <c r="AG491" s="350"/>
      <c r="AH491" s="354"/>
      <c r="AI491" s="354"/>
      <c r="AJ491" s="354"/>
      <c r="AK491" s="354"/>
      <c r="AL491" s="354"/>
      <c r="AM491" s="354"/>
      <c r="AN491" s="354"/>
      <c r="AO491" s="354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4"/>
      <c r="BH491" s="354"/>
      <c r="BI491" s="354"/>
      <c r="BJ491" s="354"/>
      <c r="BK491" s="354"/>
      <c r="BL491" s="354"/>
      <c r="BM491" s="354"/>
      <c r="BN491" s="354"/>
      <c r="BO491" s="354"/>
      <c r="BP491" s="354"/>
      <c r="BQ491" s="354"/>
      <c r="BR491" s="354"/>
      <c r="BS491" s="354"/>
      <c r="BT491" s="354"/>
      <c r="BU491" s="354"/>
      <c r="BV491" s="354"/>
      <c r="BW491" s="354"/>
      <c r="BX491" s="354"/>
      <c r="BY491" s="354"/>
      <c r="BZ491" s="354"/>
      <c r="CA491" s="354"/>
      <c r="CB491" s="354"/>
      <c r="CC491" s="354"/>
      <c r="CD491" s="354"/>
      <c r="CE491" s="354"/>
      <c r="CF491" s="354"/>
      <c r="CG491" s="354"/>
      <c r="CH491" s="354"/>
      <c r="CI491" s="354"/>
      <c r="CJ491" s="354"/>
      <c r="CK491" s="354"/>
      <c r="CL491" s="354"/>
      <c r="CM491" s="354"/>
      <c r="CN491" s="354"/>
      <c r="CO491" s="354"/>
      <c r="CP491" s="354"/>
      <c r="CQ491" s="354"/>
      <c r="CR491" s="354"/>
      <c r="CS491" s="354"/>
      <c r="CT491" s="354"/>
      <c r="CU491" s="354"/>
      <c r="CV491" s="354"/>
    </row>
    <row r="492" spans="1:100" s="348" customFormat="1" ht="15.75" customHeight="1" x14ac:dyDescent="0.25">
      <c r="A492" s="343"/>
      <c r="B492" s="343"/>
      <c r="C492" s="343"/>
      <c r="D492" s="344"/>
      <c r="E492" s="344"/>
      <c r="F492" s="345"/>
      <c r="G492" s="346"/>
      <c r="H492" s="359"/>
      <c r="I492" s="360"/>
      <c r="J492" s="361"/>
      <c r="K492" s="347"/>
      <c r="L492" s="362"/>
      <c r="M492" s="363"/>
      <c r="O492" s="350"/>
      <c r="P492" s="350"/>
      <c r="Q492" s="350"/>
      <c r="S492" s="350"/>
      <c r="T492" s="350"/>
      <c r="V492" s="350"/>
      <c r="W492" s="350"/>
      <c r="AB492" s="370"/>
      <c r="AF492" s="350"/>
      <c r="AG492" s="350"/>
      <c r="AH492" s="354"/>
      <c r="AI492" s="354"/>
      <c r="AJ492" s="354"/>
      <c r="AK492" s="354"/>
      <c r="AL492" s="354"/>
      <c r="AM492" s="354"/>
      <c r="AN492" s="354"/>
      <c r="AO492" s="354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4"/>
      <c r="BH492" s="354"/>
      <c r="BI492" s="354"/>
      <c r="BJ492" s="354"/>
      <c r="BK492" s="354"/>
      <c r="BL492" s="354"/>
      <c r="BM492" s="354"/>
      <c r="BN492" s="354"/>
      <c r="BO492" s="354"/>
      <c r="BP492" s="354"/>
      <c r="BQ492" s="354"/>
      <c r="BR492" s="354"/>
      <c r="BS492" s="354"/>
      <c r="BT492" s="354"/>
      <c r="BU492" s="354"/>
      <c r="BV492" s="354"/>
      <c r="BW492" s="354"/>
      <c r="BX492" s="354"/>
      <c r="BY492" s="354"/>
      <c r="BZ492" s="354"/>
      <c r="CA492" s="354"/>
      <c r="CB492" s="354"/>
      <c r="CC492" s="354"/>
      <c r="CD492" s="354"/>
      <c r="CE492" s="354"/>
      <c r="CF492" s="354"/>
      <c r="CG492" s="354"/>
      <c r="CH492" s="354"/>
      <c r="CI492" s="354"/>
      <c r="CJ492" s="354"/>
      <c r="CK492" s="354"/>
      <c r="CL492" s="354"/>
      <c r="CM492" s="354"/>
      <c r="CN492" s="354"/>
      <c r="CO492" s="354"/>
      <c r="CP492" s="354"/>
      <c r="CQ492" s="354"/>
      <c r="CR492" s="354"/>
      <c r="CS492" s="354"/>
      <c r="CT492" s="354"/>
      <c r="CU492" s="354"/>
      <c r="CV492" s="354"/>
    </row>
    <row r="493" spans="1:100" s="348" customFormat="1" ht="15.75" customHeight="1" x14ac:dyDescent="0.25">
      <c r="A493" s="343"/>
      <c r="B493" s="343"/>
      <c r="C493" s="343"/>
      <c r="D493" s="344"/>
      <c r="E493" s="344"/>
      <c r="F493" s="345"/>
      <c r="G493" s="346"/>
      <c r="H493" s="359"/>
      <c r="I493" s="360"/>
      <c r="J493" s="361"/>
      <c r="K493" s="347"/>
      <c r="L493" s="362"/>
      <c r="M493" s="363"/>
      <c r="O493" s="350"/>
      <c r="P493" s="350"/>
      <c r="Q493" s="350"/>
      <c r="S493" s="350"/>
      <c r="T493" s="350"/>
      <c r="V493" s="350"/>
      <c r="W493" s="350"/>
      <c r="AB493" s="370"/>
      <c r="AF493" s="350"/>
      <c r="AG493" s="350"/>
      <c r="AH493" s="354"/>
      <c r="AI493" s="354"/>
      <c r="AJ493" s="354"/>
      <c r="AK493" s="354"/>
      <c r="AL493" s="354"/>
      <c r="AM493" s="354"/>
      <c r="AN493" s="354"/>
      <c r="AO493" s="354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4"/>
      <c r="BH493" s="354"/>
      <c r="BI493" s="354"/>
      <c r="BJ493" s="354"/>
      <c r="BK493" s="354"/>
      <c r="BL493" s="354"/>
      <c r="BM493" s="354"/>
      <c r="BN493" s="354"/>
      <c r="BO493" s="354"/>
      <c r="BP493" s="354"/>
      <c r="BQ493" s="354"/>
      <c r="BR493" s="354"/>
      <c r="BS493" s="354"/>
      <c r="BT493" s="354"/>
      <c r="BU493" s="354"/>
      <c r="BV493" s="354"/>
      <c r="BW493" s="354"/>
      <c r="BX493" s="354"/>
      <c r="BY493" s="354"/>
      <c r="BZ493" s="354"/>
      <c r="CA493" s="354"/>
      <c r="CB493" s="354"/>
      <c r="CC493" s="354"/>
      <c r="CD493" s="354"/>
      <c r="CE493" s="354"/>
      <c r="CF493" s="354"/>
      <c r="CG493" s="354"/>
      <c r="CH493" s="354"/>
      <c r="CI493" s="354"/>
      <c r="CJ493" s="354"/>
      <c r="CK493" s="354"/>
      <c r="CL493" s="354"/>
      <c r="CM493" s="354"/>
      <c r="CN493" s="354"/>
      <c r="CO493" s="354"/>
      <c r="CP493" s="354"/>
      <c r="CQ493" s="354"/>
      <c r="CR493" s="354"/>
      <c r="CS493" s="354"/>
      <c r="CT493" s="354"/>
      <c r="CU493" s="354"/>
      <c r="CV493" s="354"/>
    </row>
    <row r="494" spans="1:100" s="348" customFormat="1" ht="15.75" customHeight="1" x14ac:dyDescent="0.25">
      <c r="A494" s="343"/>
      <c r="B494" s="343"/>
      <c r="C494" s="343"/>
      <c r="D494" s="344"/>
      <c r="E494" s="344"/>
      <c r="F494" s="345"/>
      <c r="G494" s="346"/>
      <c r="H494" s="359"/>
      <c r="I494" s="360"/>
      <c r="J494" s="361"/>
      <c r="K494" s="347"/>
      <c r="L494" s="362"/>
      <c r="M494" s="363"/>
      <c r="O494" s="350"/>
      <c r="P494" s="350"/>
      <c r="Q494" s="350"/>
      <c r="S494" s="350"/>
      <c r="T494" s="350"/>
      <c r="V494" s="350"/>
      <c r="W494" s="350"/>
      <c r="AB494" s="370"/>
      <c r="AF494" s="350"/>
      <c r="AG494" s="350"/>
      <c r="AH494" s="354"/>
      <c r="AI494" s="354"/>
      <c r="AJ494" s="354"/>
      <c r="AK494" s="354"/>
      <c r="AL494" s="354"/>
      <c r="AM494" s="354"/>
      <c r="AN494" s="354"/>
      <c r="AO494" s="354"/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4"/>
      <c r="BH494" s="354"/>
      <c r="BI494" s="354"/>
      <c r="BJ494" s="354"/>
      <c r="BK494" s="354"/>
      <c r="BL494" s="354"/>
      <c r="BM494" s="354"/>
      <c r="BN494" s="354"/>
      <c r="BO494" s="354"/>
      <c r="BP494" s="354"/>
      <c r="BQ494" s="354"/>
      <c r="BR494" s="354"/>
      <c r="BS494" s="354"/>
      <c r="BT494" s="354"/>
      <c r="BU494" s="354"/>
      <c r="BV494" s="354"/>
      <c r="BW494" s="354"/>
      <c r="BX494" s="354"/>
      <c r="BY494" s="354"/>
      <c r="BZ494" s="354"/>
      <c r="CA494" s="354"/>
      <c r="CB494" s="354"/>
      <c r="CC494" s="354"/>
      <c r="CD494" s="354"/>
      <c r="CE494" s="354"/>
      <c r="CF494" s="354"/>
      <c r="CG494" s="354"/>
      <c r="CH494" s="354"/>
      <c r="CI494" s="354"/>
      <c r="CJ494" s="354"/>
      <c r="CK494" s="354"/>
      <c r="CL494" s="354"/>
      <c r="CM494" s="354"/>
      <c r="CN494" s="354"/>
      <c r="CO494" s="354"/>
      <c r="CP494" s="354"/>
      <c r="CQ494" s="354"/>
      <c r="CR494" s="354"/>
      <c r="CS494" s="354"/>
      <c r="CT494" s="354"/>
      <c r="CU494" s="354"/>
      <c r="CV494" s="354"/>
    </row>
    <row r="495" spans="1:100" s="348" customFormat="1" ht="15.75" customHeight="1" x14ac:dyDescent="0.25">
      <c r="A495" s="343"/>
      <c r="B495" s="343"/>
      <c r="C495" s="343"/>
      <c r="D495" s="344"/>
      <c r="E495" s="344"/>
      <c r="F495" s="345"/>
      <c r="G495" s="346"/>
      <c r="H495" s="359"/>
      <c r="I495" s="360"/>
      <c r="J495" s="361"/>
      <c r="K495" s="347"/>
      <c r="L495" s="362"/>
      <c r="M495" s="363"/>
      <c r="O495" s="350"/>
      <c r="P495" s="350"/>
      <c r="Q495" s="350"/>
      <c r="S495" s="350"/>
      <c r="T495" s="350"/>
      <c r="V495" s="350"/>
      <c r="W495" s="350"/>
      <c r="AB495" s="370"/>
      <c r="AF495" s="350"/>
      <c r="AG495" s="350"/>
      <c r="AH495" s="354"/>
      <c r="AI495" s="354"/>
      <c r="AJ495" s="354"/>
      <c r="AK495" s="354"/>
      <c r="AL495" s="354"/>
      <c r="AM495" s="354"/>
      <c r="AN495" s="354"/>
      <c r="AO495" s="354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4"/>
      <c r="BH495" s="354"/>
      <c r="BI495" s="354"/>
      <c r="BJ495" s="354"/>
      <c r="BK495" s="354"/>
      <c r="BL495" s="354"/>
      <c r="BM495" s="354"/>
      <c r="BN495" s="354"/>
      <c r="BO495" s="354"/>
      <c r="BP495" s="354"/>
      <c r="BQ495" s="354"/>
      <c r="BR495" s="354"/>
      <c r="BS495" s="354"/>
      <c r="BT495" s="354"/>
      <c r="BU495" s="354"/>
      <c r="BV495" s="354"/>
      <c r="BW495" s="354"/>
      <c r="BX495" s="354"/>
      <c r="BY495" s="354"/>
      <c r="BZ495" s="354"/>
      <c r="CA495" s="354"/>
      <c r="CB495" s="354"/>
      <c r="CC495" s="354"/>
      <c r="CD495" s="354"/>
      <c r="CE495" s="354"/>
      <c r="CF495" s="354"/>
      <c r="CG495" s="354"/>
      <c r="CH495" s="354"/>
      <c r="CI495" s="354"/>
      <c r="CJ495" s="354"/>
      <c r="CK495" s="354"/>
      <c r="CL495" s="354"/>
      <c r="CM495" s="354"/>
      <c r="CN495" s="354"/>
      <c r="CO495" s="354"/>
      <c r="CP495" s="354"/>
      <c r="CQ495" s="354"/>
      <c r="CR495" s="354"/>
      <c r="CS495" s="354"/>
      <c r="CT495" s="354"/>
      <c r="CU495" s="354"/>
      <c r="CV495" s="354"/>
    </row>
    <row r="496" spans="1:100" s="348" customFormat="1" ht="15.75" customHeight="1" x14ac:dyDescent="0.25">
      <c r="A496" s="343"/>
      <c r="B496" s="343"/>
      <c r="C496" s="343"/>
      <c r="D496" s="344"/>
      <c r="E496" s="344"/>
      <c r="F496" s="345"/>
      <c r="G496" s="346"/>
      <c r="H496" s="359"/>
      <c r="I496" s="360"/>
      <c r="J496" s="361"/>
      <c r="K496" s="347"/>
      <c r="L496" s="362"/>
      <c r="M496" s="363"/>
      <c r="O496" s="350"/>
      <c r="P496" s="350"/>
      <c r="Q496" s="350"/>
      <c r="S496" s="350"/>
      <c r="T496" s="350"/>
      <c r="V496" s="350"/>
      <c r="W496" s="350"/>
      <c r="AB496" s="370"/>
      <c r="AF496" s="350"/>
      <c r="AG496" s="350"/>
      <c r="AH496" s="354"/>
      <c r="AI496" s="354"/>
      <c r="AJ496" s="354"/>
      <c r="AK496" s="354"/>
      <c r="AL496" s="354"/>
      <c r="AM496" s="354"/>
      <c r="AN496" s="354"/>
      <c r="AO496" s="354"/>
      <c r="AP496" s="354"/>
      <c r="AQ496" s="354"/>
      <c r="AR496" s="354"/>
      <c r="AS496" s="354"/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4"/>
      <c r="BH496" s="354"/>
      <c r="BI496" s="354"/>
      <c r="BJ496" s="354"/>
      <c r="BK496" s="354"/>
      <c r="BL496" s="354"/>
      <c r="BM496" s="354"/>
      <c r="BN496" s="354"/>
      <c r="BO496" s="354"/>
      <c r="BP496" s="354"/>
      <c r="BQ496" s="354"/>
      <c r="BR496" s="354"/>
      <c r="BS496" s="354"/>
      <c r="BT496" s="354"/>
      <c r="BU496" s="354"/>
      <c r="BV496" s="354"/>
      <c r="BW496" s="354"/>
      <c r="BX496" s="354"/>
      <c r="BY496" s="354"/>
      <c r="BZ496" s="354"/>
      <c r="CA496" s="354"/>
      <c r="CB496" s="354"/>
      <c r="CC496" s="354"/>
      <c r="CD496" s="354"/>
      <c r="CE496" s="354"/>
      <c r="CF496" s="354"/>
      <c r="CG496" s="354"/>
      <c r="CH496" s="354"/>
      <c r="CI496" s="354"/>
      <c r="CJ496" s="354"/>
      <c r="CK496" s="354"/>
      <c r="CL496" s="354"/>
      <c r="CM496" s="354"/>
      <c r="CN496" s="354"/>
      <c r="CO496" s="354"/>
      <c r="CP496" s="354"/>
      <c r="CQ496" s="354"/>
      <c r="CR496" s="354"/>
      <c r="CS496" s="354"/>
      <c r="CT496" s="354"/>
      <c r="CU496" s="354"/>
      <c r="CV496" s="354"/>
    </row>
    <row r="497" spans="1:100" s="348" customFormat="1" ht="15.75" customHeight="1" x14ac:dyDescent="0.25">
      <c r="A497" s="343"/>
      <c r="B497" s="343"/>
      <c r="C497" s="343"/>
      <c r="D497" s="344"/>
      <c r="E497" s="344"/>
      <c r="F497" s="345"/>
      <c r="G497" s="346"/>
      <c r="H497" s="359"/>
      <c r="I497" s="360"/>
      <c r="J497" s="361"/>
      <c r="K497" s="347"/>
      <c r="L497" s="362"/>
      <c r="M497" s="363"/>
      <c r="O497" s="350"/>
      <c r="P497" s="350"/>
      <c r="Q497" s="350"/>
      <c r="S497" s="350"/>
      <c r="T497" s="350"/>
      <c r="V497" s="350"/>
      <c r="W497" s="350"/>
      <c r="AB497" s="370"/>
      <c r="AF497" s="350"/>
      <c r="AG497" s="350"/>
      <c r="AH497" s="354"/>
      <c r="AI497" s="354"/>
      <c r="AJ497" s="354"/>
      <c r="AK497" s="354"/>
      <c r="AL497" s="354"/>
      <c r="AM497" s="354"/>
      <c r="AN497" s="354"/>
      <c r="AO497" s="354"/>
      <c r="AP497" s="354"/>
      <c r="AQ497" s="354"/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/>
      <c r="BF497" s="354"/>
      <c r="BG497" s="354"/>
      <c r="BH497" s="354"/>
      <c r="BI497" s="354"/>
      <c r="BJ497" s="354"/>
      <c r="BK497" s="354"/>
      <c r="BL497" s="354"/>
      <c r="BM497" s="354"/>
      <c r="BN497" s="354"/>
      <c r="BO497" s="354"/>
      <c r="BP497" s="354"/>
      <c r="BQ497" s="354"/>
      <c r="BR497" s="354"/>
      <c r="BS497" s="354"/>
      <c r="BT497" s="354"/>
      <c r="BU497" s="354"/>
      <c r="BV497" s="354"/>
      <c r="BW497" s="354"/>
      <c r="BX497" s="354"/>
      <c r="BY497" s="354"/>
      <c r="BZ497" s="354"/>
      <c r="CA497" s="354"/>
      <c r="CB497" s="354"/>
      <c r="CC497" s="354"/>
      <c r="CD497" s="354"/>
      <c r="CE497" s="354"/>
      <c r="CF497" s="354"/>
      <c r="CG497" s="354"/>
      <c r="CH497" s="354"/>
      <c r="CI497" s="354"/>
      <c r="CJ497" s="354"/>
      <c r="CK497" s="354"/>
      <c r="CL497" s="354"/>
      <c r="CM497" s="354"/>
      <c r="CN497" s="354"/>
      <c r="CO497" s="354"/>
      <c r="CP497" s="354"/>
      <c r="CQ497" s="354"/>
      <c r="CR497" s="354"/>
      <c r="CS497" s="354"/>
      <c r="CT497" s="354"/>
      <c r="CU497" s="354"/>
      <c r="CV497" s="354"/>
    </row>
    <row r="498" spans="1:100" s="348" customFormat="1" ht="15.75" customHeight="1" x14ac:dyDescent="0.25">
      <c r="A498" s="343"/>
      <c r="B498" s="343"/>
      <c r="C498" s="343"/>
      <c r="D498" s="344"/>
      <c r="E498" s="344"/>
      <c r="F498" s="345"/>
      <c r="G498" s="346"/>
      <c r="H498" s="359"/>
      <c r="I498" s="360"/>
      <c r="J498" s="361"/>
      <c r="K498" s="347"/>
      <c r="L498" s="362"/>
      <c r="M498" s="363"/>
      <c r="O498" s="350"/>
      <c r="P498" s="350"/>
      <c r="Q498" s="350"/>
      <c r="S498" s="350"/>
      <c r="T498" s="350"/>
      <c r="V498" s="350"/>
      <c r="W498" s="350"/>
      <c r="AB498" s="370"/>
      <c r="AF498" s="350"/>
      <c r="AG498" s="350"/>
      <c r="AH498" s="354"/>
      <c r="AI498" s="354"/>
      <c r="AJ498" s="354"/>
      <c r="AK498" s="354"/>
      <c r="AL498" s="354"/>
      <c r="AM498" s="354"/>
      <c r="AN498" s="354"/>
      <c r="AO498" s="354"/>
      <c r="AP498" s="354"/>
      <c r="AQ498" s="354"/>
      <c r="AR498" s="354"/>
      <c r="AS498" s="354"/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/>
      <c r="BF498" s="354"/>
      <c r="BG498" s="354"/>
      <c r="BH498" s="354"/>
      <c r="BI498" s="354"/>
      <c r="BJ498" s="354"/>
      <c r="BK498" s="354"/>
      <c r="BL498" s="354"/>
      <c r="BM498" s="354"/>
      <c r="BN498" s="354"/>
      <c r="BO498" s="354"/>
      <c r="BP498" s="354"/>
      <c r="BQ498" s="354"/>
      <c r="BR498" s="354"/>
      <c r="BS498" s="354"/>
      <c r="BT498" s="354"/>
      <c r="BU498" s="354"/>
      <c r="BV498" s="354"/>
      <c r="BW498" s="354"/>
      <c r="BX498" s="354"/>
      <c r="BY498" s="354"/>
      <c r="BZ498" s="354"/>
      <c r="CA498" s="354"/>
      <c r="CB498" s="354"/>
      <c r="CC498" s="354"/>
      <c r="CD498" s="354"/>
      <c r="CE498" s="354"/>
      <c r="CF498" s="354"/>
      <c r="CG498" s="354"/>
      <c r="CH498" s="354"/>
      <c r="CI498" s="354"/>
      <c r="CJ498" s="354"/>
      <c r="CK498" s="354"/>
      <c r="CL498" s="354"/>
      <c r="CM498" s="354"/>
      <c r="CN498" s="354"/>
      <c r="CO498" s="354"/>
      <c r="CP498" s="354"/>
      <c r="CQ498" s="354"/>
      <c r="CR498" s="354"/>
      <c r="CS498" s="354"/>
      <c r="CT498" s="354"/>
      <c r="CU498" s="354"/>
      <c r="CV498" s="354"/>
    </row>
    <row r="499" spans="1:100" s="348" customFormat="1" ht="15.75" customHeight="1" x14ac:dyDescent="0.25">
      <c r="A499" s="343"/>
      <c r="B499" s="343"/>
      <c r="C499" s="343"/>
      <c r="D499" s="344"/>
      <c r="E499" s="344"/>
      <c r="F499" s="345"/>
      <c r="G499" s="346"/>
      <c r="H499" s="359"/>
      <c r="I499" s="360"/>
      <c r="J499" s="361"/>
      <c r="K499" s="347"/>
      <c r="L499" s="362"/>
      <c r="M499" s="363"/>
      <c r="O499" s="350"/>
      <c r="P499" s="350"/>
      <c r="Q499" s="350"/>
      <c r="S499" s="350"/>
      <c r="T499" s="350"/>
      <c r="V499" s="350"/>
      <c r="W499" s="350"/>
      <c r="AB499" s="370"/>
      <c r="AF499" s="350"/>
      <c r="AG499" s="350"/>
      <c r="AH499" s="354"/>
      <c r="AI499" s="354"/>
      <c r="AJ499" s="354"/>
      <c r="AK499" s="354"/>
      <c r="AL499" s="354"/>
      <c r="AM499" s="354"/>
      <c r="AN499" s="354"/>
      <c r="AO499" s="354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4"/>
      <c r="BH499" s="354"/>
      <c r="BI499" s="354"/>
      <c r="BJ499" s="354"/>
      <c r="BK499" s="354"/>
      <c r="BL499" s="354"/>
      <c r="BM499" s="354"/>
      <c r="BN499" s="354"/>
      <c r="BO499" s="354"/>
      <c r="BP499" s="354"/>
      <c r="BQ499" s="354"/>
      <c r="BR499" s="354"/>
      <c r="BS499" s="354"/>
      <c r="BT499" s="354"/>
      <c r="BU499" s="354"/>
      <c r="BV499" s="354"/>
      <c r="BW499" s="354"/>
      <c r="BX499" s="354"/>
      <c r="BY499" s="354"/>
      <c r="BZ499" s="354"/>
      <c r="CA499" s="354"/>
      <c r="CB499" s="354"/>
      <c r="CC499" s="354"/>
      <c r="CD499" s="354"/>
      <c r="CE499" s="354"/>
      <c r="CF499" s="354"/>
      <c r="CG499" s="354"/>
      <c r="CH499" s="354"/>
      <c r="CI499" s="354"/>
      <c r="CJ499" s="354"/>
      <c r="CK499" s="354"/>
      <c r="CL499" s="354"/>
      <c r="CM499" s="354"/>
      <c r="CN499" s="354"/>
      <c r="CO499" s="354"/>
      <c r="CP499" s="354"/>
      <c r="CQ499" s="354"/>
      <c r="CR499" s="354"/>
      <c r="CS499" s="354"/>
      <c r="CT499" s="354"/>
      <c r="CU499" s="354"/>
      <c r="CV499" s="354"/>
    </row>
    <row r="500" spans="1:100" s="348" customFormat="1" ht="15.75" customHeight="1" x14ac:dyDescent="0.25">
      <c r="A500" s="343"/>
      <c r="B500" s="343"/>
      <c r="C500" s="343"/>
      <c r="D500" s="344"/>
      <c r="E500" s="344"/>
      <c r="F500" s="345"/>
      <c r="G500" s="346"/>
      <c r="H500" s="359"/>
      <c r="I500" s="360"/>
      <c r="J500" s="361"/>
      <c r="K500" s="347"/>
      <c r="L500" s="362"/>
      <c r="M500" s="363"/>
      <c r="O500" s="350"/>
      <c r="P500" s="350"/>
      <c r="Q500" s="350"/>
      <c r="S500" s="350"/>
      <c r="T500" s="350"/>
      <c r="V500" s="350"/>
      <c r="W500" s="350"/>
      <c r="AB500" s="370"/>
      <c r="AF500" s="350"/>
      <c r="AG500" s="350"/>
      <c r="AH500" s="354"/>
      <c r="AI500" s="354"/>
      <c r="AJ500" s="354"/>
      <c r="AK500" s="354"/>
      <c r="AL500" s="354"/>
      <c r="AM500" s="354"/>
      <c r="AN500" s="354"/>
      <c r="AO500" s="354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4"/>
      <c r="BH500" s="354"/>
      <c r="BI500" s="354"/>
      <c r="BJ500" s="354"/>
      <c r="BK500" s="354"/>
      <c r="BL500" s="354"/>
      <c r="BM500" s="354"/>
      <c r="BN500" s="354"/>
      <c r="BO500" s="354"/>
      <c r="BP500" s="354"/>
      <c r="BQ500" s="354"/>
      <c r="BR500" s="354"/>
      <c r="BS500" s="354"/>
      <c r="BT500" s="354"/>
      <c r="BU500" s="354"/>
      <c r="BV500" s="354"/>
      <c r="BW500" s="354"/>
      <c r="BX500" s="354"/>
      <c r="BY500" s="354"/>
      <c r="BZ500" s="354"/>
      <c r="CA500" s="354"/>
      <c r="CB500" s="354"/>
      <c r="CC500" s="354"/>
      <c r="CD500" s="354"/>
      <c r="CE500" s="354"/>
      <c r="CF500" s="354"/>
      <c r="CG500" s="354"/>
      <c r="CH500" s="354"/>
      <c r="CI500" s="354"/>
      <c r="CJ500" s="354"/>
      <c r="CK500" s="354"/>
      <c r="CL500" s="354"/>
      <c r="CM500" s="354"/>
      <c r="CN500" s="354"/>
      <c r="CO500" s="354"/>
      <c r="CP500" s="354"/>
      <c r="CQ500" s="354"/>
      <c r="CR500" s="354"/>
      <c r="CS500" s="354"/>
      <c r="CT500" s="354"/>
      <c r="CU500" s="354"/>
      <c r="CV500" s="354"/>
    </row>
    <row r="501" spans="1:100" s="348" customFormat="1" ht="15.75" customHeight="1" x14ac:dyDescent="0.25">
      <c r="A501" s="343"/>
      <c r="B501" s="343"/>
      <c r="C501" s="343"/>
      <c r="D501" s="344"/>
      <c r="E501" s="344"/>
      <c r="F501" s="345"/>
      <c r="G501" s="346"/>
      <c r="H501" s="359"/>
      <c r="I501" s="360"/>
      <c r="J501" s="361"/>
      <c r="K501" s="347"/>
      <c r="L501" s="362"/>
      <c r="M501" s="363"/>
      <c r="O501" s="350"/>
      <c r="P501" s="350"/>
      <c r="Q501" s="350"/>
      <c r="S501" s="350"/>
      <c r="T501" s="350"/>
      <c r="V501" s="350"/>
      <c r="W501" s="350"/>
      <c r="AB501" s="370"/>
      <c r="AF501" s="350"/>
      <c r="AG501" s="350"/>
      <c r="AH501" s="354"/>
      <c r="AI501" s="354"/>
      <c r="AJ501" s="354"/>
      <c r="AK501" s="354"/>
      <c r="AL501" s="354"/>
      <c r="AM501" s="354"/>
      <c r="AN501" s="354"/>
      <c r="AO501" s="354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4"/>
      <c r="BH501" s="354"/>
      <c r="BI501" s="354"/>
      <c r="BJ501" s="354"/>
      <c r="BK501" s="354"/>
      <c r="BL501" s="354"/>
      <c r="BM501" s="354"/>
      <c r="BN501" s="354"/>
      <c r="BO501" s="354"/>
      <c r="BP501" s="354"/>
      <c r="BQ501" s="354"/>
      <c r="BR501" s="354"/>
      <c r="BS501" s="354"/>
      <c r="BT501" s="354"/>
      <c r="BU501" s="354"/>
      <c r="BV501" s="354"/>
      <c r="BW501" s="354"/>
      <c r="BX501" s="354"/>
      <c r="BY501" s="354"/>
      <c r="BZ501" s="354"/>
      <c r="CA501" s="354"/>
      <c r="CB501" s="354"/>
      <c r="CC501" s="354"/>
      <c r="CD501" s="354"/>
      <c r="CE501" s="354"/>
      <c r="CF501" s="354"/>
      <c r="CG501" s="354"/>
      <c r="CH501" s="354"/>
      <c r="CI501" s="354"/>
      <c r="CJ501" s="354"/>
      <c r="CK501" s="354"/>
      <c r="CL501" s="354"/>
      <c r="CM501" s="354"/>
      <c r="CN501" s="354"/>
      <c r="CO501" s="354"/>
      <c r="CP501" s="354"/>
      <c r="CQ501" s="354"/>
      <c r="CR501" s="354"/>
      <c r="CS501" s="354"/>
      <c r="CT501" s="354"/>
      <c r="CU501" s="354"/>
      <c r="CV501" s="354"/>
    </row>
    <row r="502" spans="1:100" s="348" customFormat="1" ht="15.75" customHeight="1" x14ac:dyDescent="0.25">
      <c r="A502" s="343"/>
      <c r="B502" s="343"/>
      <c r="C502" s="343"/>
      <c r="D502" s="344"/>
      <c r="E502" s="344"/>
      <c r="F502" s="345"/>
      <c r="G502" s="346"/>
      <c r="H502" s="359"/>
      <c r="I502" s="360"/>
      <c r="J502" s="361"/>
      <c r="K502" s="347"/>
      <c r="L502" s="362"/>
      <c r="M502" s="363"/>
      <c r="O502" s="350"/>
      <c r="P502" s="350"/>
      <c r="Q502" s="350"/>
      <c r="S502" s="350"/>
      <c r="T502" s="350"/>
      <c r="V502" s="350"/>
      <c r="W502" s="350"/>
      <c r="AB502" s="370"/>
      <c r="AF502" s="350"/>
      <c r="AG502" s="350"/>
      <c r="AH502" s="354"/>
      <c r="AI502" s="354"/>
      <c r="AJ502" s="354"/>
      <c r="AK502" s="354"/>
      <c r="AL502" s="354"/>
      <c r="AM502" s="354"/>
      <c r="AN502" s="354"/>
      <c r="AO502" s="354"/>
      <c r="AP502" s="354"/>
      <c r="AQ502" s="354"/>
      <c r="AR502" s="354"/>
      <c r="AS502" s="354"/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4"/>
      <c r="BH502" s="354"/>
      <c r="BI502" s="354"/>
      <c r="BJ502" s="354"/>
      <c r="BK502" s="354"/>
      <c r="BL502" s="354"/>
      <c r="BM502" s="354"/>
      <c r="BN502" s="354"/>
      <c r="BO502" s="354"/>
      <c r="BP502" s="354"/>
      <c r="BQ502" s="354"/>
      <c r="BR502" s="354"/>
      <c r="BS502" s="354"/>
      <c r="BT502" s="354"/>
      <c r="BU502" s="354"/>
      <c r="BV502" s="354"/>
      <c r="BW502" s="354"/>
      <c r="BX502" s="354"/>
      <c r="BY502" s="354"/>
      <c r="BZ502" s="354"/>
      <c r="CA502" s="354"/>
      <c r="CB502" s="354"/>
      <c r="CC502" s="354"/>
      <c r="CD502" s="354"/>
      <c r="CE502" s="354"/>
      <c r="CF502" s="354"/>
      <c r="CG502" s="354"/>
      <c r="CH502" s="354"/>
      <c r="CI502" s="354"/>
      <c r="CJ502" s="354"/>
      <c r="CK502" s="354"/>
      <c r="CL502" s="354"/>
      <c r="CM502" s="354"/>
      <c r="CN502" s="354"/>
      <c r="CO502" s="354"/>
      <c r="CP502" s="354"/>
      <c r="CQ502" s="354"/>
      <c r="CR502" s="354"/>
      <c r="CS502" s="354"/>
      <c r="CT502" s="354"/>
      <c r="CU502" s="354"/>
      <c r="CV502" s="354"/>
    </row>
    <row r="503" spans="1:100" s="348" customFormat="1" ht="15.75" customHeight="1" x14ac:dyDescent="0.25">
      <c r="A503" s="343"/>
      <c r="B503" s="343"/>
      <c r="C503" s="343"/>
      <c r="D503" s="344"/>
      <c r="E503" s="344"/>
      <c r="F503" s="345"/>
      <c r="G503" s="346"/>
      <c r="H503" s="359"/>
      <c r="I503" s="360"/>
      <c r="J503" s="361"/>
      <c r="K503" s="347"/>
      <c r="L503" s="362"/>
      <c r="M503" s="363"/>
      <c r="O503" s="350"/>
      <c r="P503" s="350"/>
      <c r="Q503" s="350"/>
      <c r="S503" s="350"/>
      <c r="T503" s="350"/>
      <c r="V503" s="350"/>
      <c r="W503" s="350"/>
      <c r="AB503" s="370"/>
      <c r="AF503" s="350"/>
      <c r="AG503" s="350"/>
      <c r="AH503" s="354"/>
      <c r="AI503" s="354"/>
      <c r="AJ503" s="354"/>
      <c r="AK503" s="354"/>
      <c r="AL503" s="354"/>
      <c r="AM503" s="354"/>
      <c r="AN503" s="354"/>
      <c r="AO503" s="354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4"/>
      <c r="BH503" s="354"/>
      <c r="BI503" s="354"/>
      <c r="BJ503" s="354"/>
      <c r="BK503" s="354"/>
      <c r="BL503" s="354"/>
      <c r="BM503" s="354"/>
      <c r="BN503" s="354"/>
      <c r="BO503" s="354"/>
      <c r="BP503" s="354"/>
      <c r="BQ503" s="354"/>
      <c r="BR503" s="354"/>
      <c r="BS503" s="354"/>
      <c r="BT503" s="354"/>
      <c r="BU503" s="354"/>
      <c r="BV503" s="354"/>
      <c r="BW503" s="354"/>
      <c r="BX503" s="354"/>
      <c r="BY503" s="354"/>
      <c r="BZ503" s="354"/>
      <c r="CA503" s="354"/>
      <c r="CB503" s="354"/>
      <c r="CC503" s="354"/>
      <c r="CD503" s="354"/>
      <c r="CE503" s="354"/>
      <c r="CF503" s="354"/>
      <c r="CG503" s="354"/>
      <c r="CH503" s="354"/>
      <c r="CI503" s="354"/>
      <c r="CJ503" s="354"/>
      <c r="CK503" s="354"/>
      <c r="CL503" s="354"/>
      <c r="CM503" s="354"/>
      <c r="CN503" s="354"/>
      <c r="CO503" s="354"/>
      <c r="CP503" s="354"/>
      <c r="CQ503" s="354"/>
      <c r="CR503" s="354"/>
      <c r="CS503" s="354"/>
      <c r="CT503" s="354"/>
      <c r="CU503" s="354"/>
      <c r="CV503" s="354"/>
    </row>
    <row r="504" spans="1:100" s="348" customFormat="1" ht="15.75" customHeight="1" x14ac:dyDescent="0.25">
      <c r="A504" s="343"/>
      <c r="B504" s="343"/>
      <c r="C504" s="343"/>
      <c r="D504" s="344"/>
      <c r="E504" s="344"/>
      <c r="F504" s="345"/>
      <c r="G504" s="346"/>
      <c r="H504" s="359"/>
      <c r="I504" s="360"/>
      <c r="J504" s="361"/>
      <c r="K504" s="347"/>
      <c r="L504" s="362"/>
      <c r="M504" s="363"/>
      <c r="O504" s="350"/>
      <c r="P504" s="350"/>
      <c r="Q504" s="350"/>
      <c r="S504" s="350"/>
      <c r="T504" s="350"/>
      <c r="V504" s="350"/>
      <c r="W504" s="350"/>
      <c r="AB504" s="370"/>
      <c r="AF504" s="350"/>
      <c r="AG504" s="350"/>
      <c r="AH504" s="354"/>
      <c r="AI504" s="354"/>
      <c r="AJ504" s="354"/>
      <c r="AK504" s="354"/>
      <c r="AL504" s="354"/>
      <c r="AM504" s="354"/>
      <c r="AN504" s="354"/>
      <c r="AO504" s="354"/>
      <c r="AP504" s="354"/>
      <c r="AQ504" s="354"/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4"/>
      <c r="BH504" s="354"/>
      <c r="BI504" s="354"/>
      <c r="BJ504" s="354"/>
      <c r="BK504" s="354"/>
      <c r="BL504" s="354"/>
      <c r="BM504" s="354"/>
      <c r="BN504" s="354"/>
      <c r="BO504" s="354"/>
      <c r="BP504" s="354"/>
      <c r="BQ504" s="354"/>
      <c r="BR504" s="354"/>
      <c r="BS504" s="354"/>
      <c r="BT504" s="354"/>
      <c r="BU504" s="354"/>
      <c r="BV504" s="354"/>
      <c r="BW504" s="354"/>
      <c r="BX504" s="354"/>
      <c r="BY504" s="354"/>
      <c r="BZ504" s="354"/>
      <c r="CA504" s="354"/>
      <c r="CB504" s="354"/>
      <c r="CC504" s="354"/>
      <c r="CD504" s="354"/>
      <c r="CE504" s="354"/>
      <c r="CF504" s="354"/>
      <c r="CG504" s="354"/>
      <c r="CH504" s="354"/>
      <c r="CI504" s="354"/>
      <c r="CJ504" s="354"/>
      <c r="CK504" s="354"/>
      <c r="CL504" s="354"/>
      <c r="CM504" s="354"/>
      <c r="CN504" s="354"/>
      <c r="CO504" s="354"/>
      <c r="CP504" s="354"/>
      <c r="CQ504" s="354"/>
      <c r="CR504" s="354"/>
      <c r="CS504" s="354"/>
      <c r="CT504" s="354"/>
      <c r="CU504" s="354"/>
      <c r="CV504" s="354"/>
    </row>
    <row r="505" spans="1:100" s="348" customFormat="1" ht="15.75" customHeight="1" x14ac:dyDescent="0.25">
      <c r="A505" s="343"/>
      <c r="B505" s="343"/>
      <c r="C505" s="343"/>
      <c r="D505" s="344"/>
      <c r="E505" s="344"/>
      <c r="F505" s="345"/>
      <c r="G505" s="346"/>
      <c r="H505" s="359"/>
      <c r="I505" s="360"/>
      <c r="J505" s="361"/>
      <c r="K505" s="347"/>
      <c r="L505" s="362"/>
      <c r="M505" s="363"/>
      <c r="O505" s="350"/>
      <c r="P505" s="350"/>
      <c r="Q505" s="350"/>
      <c r="S505" s="350"/>
      <c r="T505" s="350"/>
      <c r="V505" s="350"/>
      <c r="W505" s="350"/>
      <c r="AB505" s="370"/>
      <c r="AF505" s="350"/>
      <c r="AG505" s="350"/>
      <c r="AH505" s="354"/>
      <c r="AI505" s="354"/>
      <c r="AJ505" s="354"/>
      <c r="AK505" s="354"/>
      <c r="AL505" s="354"/>
      <c r="AM505" s="354"/>
      <c r="AN505" s="354"/>
      <c r="AO505" s="354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4"/>
      <c r="BH505" s="354"/>
      <c r="BI505" s="354"/>
      <c r="BJ505" s="354"/>
      <c r="BK505" s="354"/>
      <c r="BL505" s="354"/>
      <c r="BM505" s="354"/>
      <c r="BN505" s="354"/>
      <c r="BO505" s="354"/>
      <c r="BP505" s="354"/>
      <c r="BQ505" s="354"/>
      <c r="BR505" s="354"/>
      <c r="BS505" s="354"/>
      <c r="BT505" s="354"/>
      <c r="BU505" s="354"/>
      <c r="BV505" s="354"/>
      <c r="BW505" s="354"/>
      <c r="BX505" s="354"/>
      <c r="BY505" s="354"/>
      <c r="BZ505" s="354"/>
      <c r="CA505" s="354"/>
      <c r="CB505" s="354"/>
      <c r="CC505" s="354"/>
      <c r="CD505" s="354"/>
      <c r="CE505" s="354"/>
      <c r="CF505" s="354"/>
      <c r="CG505" s="354"/>
      <c r="CH505" s="354"/>
      <c r="CI505" s="354"/>
      <c r="CJ505" s="354"/>
      <c r="CK505" s="354"/>
      <c r="CL505" s="354"/>
      <c r="CM505" s="354"/>
      <c r="CN505" s="354"/>
      <c r="CO505" s="354"/>
      <c r="CP505" s="354"/>
      <c r="CQ505" s="354"/>
      <c r="CR505" s="354"/>
      <c r="CS505" s="354"/>
      <c r="CT505" s="354"/>
      <c r="CU505" s="354"/>
      <c r="CV505" s="354"/>
    </row>
    <row r="506" spans="1:100" s="348" customFormat="1" ht="15.75" customHeight="1" x14ac:dyDescent="0.25">
      <c r="A506" s="343"/>
      <c r="B506" s="343"/>
      <c r="C506" s="343"/>
      <c r="D506" s="344"/>
      <c r="E506" s="344"/>
      <c r="F506" s="345"/>
      <c r="G506" s="346"/>
      <c r="H506" s="359"/>
      <c r="I506" s="360"/>
      <c r="J506" s="361"/>
      <c r="K506" s="347"/>
      <c r="L506" s="362"/>
      <c r="M506" s="363"/>
      <c r="O506" s="350"/>
      <c r="P506" s="350"/>
      <c r="Q506" s="350"/>
      <c r="S506" s="350"/>
      <c r="T506" s="350"/>
      <c r="V506" s="350"/>
      <c r="W506" s="350"/>
      <c r="AB506" s="370"/>
      <c r="AF506" s="350"/>
      <c r="AG506" s="350"/>
      <c r="AH506" s="354"/>
      <c r="AI506" s="354"/>
      <c r="AJ506" s="354"/>
      <c r="AK506" s="354"/>
      <c r="AL506" s="354"/>
      <c r="AM506" s="354"/>
      <c r="AN506" s="354"/>
      <c r="AO506" s="354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4"/>
      <c r="BH506" s="354"/>
      <c r="BI506" s="354"/>
      <c r="BJ506" s="354"/>
      <c r="BK506" s="354"/>
      <c r="BL506" s="354"/>
      <c r="BM506" s="354"/>
      <c r="BN506" s="354"/>
      <c r="BO506" s="354"/>
      <c r="BP506" s="354"/>
      <c r="BQ506" s="354"/>
      <c r="BR506" s="354"/>
      <c r="BS506" s="354"/>
      <c r="BT506" s="354"/>
      <c r="BU506" s="354"/>
      <c r="BV506" s="354"/>
      <c r="BW506" s="354"/>
      <c r="BX506" s="354"/>
      <c r="BY506" s="354"/>
      <c r="BZ506" s="354"/>
      <c r="CA506" s="354"/>
      <c r="CB506" s="354"/>
      <c r="CC506" s="354"/>
      <c r="CD506" s="354"/>
      <c r="CE506" s="354"/>
      <c r="CF506" s="354"/>
      <c r="CG506" s="354"/>
      <c r="CH506" s="354"/>
      <c r="CI506" s="354"/>
      <c r="CJ506" s="354"/>
      <c r="CK506" s="354"/>
      <c r="CL506" s="354"/>
      <c r="CM506" s="354"/>
      <c r="CN506" s="354"/>
      <c r="CO506" s="354"/>
      <c r="CP506" s="354"/>
      <c r="CQ506" s="354"/>
      <c r="CR506" s="354"/>
      <c r="CS506" s="354"/>
      <c r="CT506" s="354"/>
      <c r="CU506" s="354"/>
      <c r="CV506" s="354"/>
    </row>
    <row r="507" spans="1:100" s="348" customFormat="1" ht="15.75" customHeight="1" x14ac:dyDescent="0.25">
      <c r="A507" s="343"/>
      <c r="B507" s="343"/>
      <c r="C507" s="343"/>
      <c r="D507" s="344"/>
      <c r="E507" s="344"/>
      <c r="F507" s="345"/>
      <c r="G507" s="346"/>
      <c r="H507" s="359"/>
      <c r="I507" s="360"/>
      <c r="J507" s="361"/>
      <c r="K507" s="347"/>
      <c r="L507" s="362"/>
      <c r="M507" s="363"/>
      <c r="O507" s="350"/>
      <c r="P507" s="350"/>
      <c r="Q507" s="350"/>
      <c r="S507" s="350"/>
      <c r="T507" s="350"/>
      <c r="V507" s="350"/>
      <c r="W507" s="350"/>
      <c r="AB507" s="370"/>
      <c r="AF507" s="350"/>
      <c r="AG507" s="350"/>
      <c r="AH507" s="354"/>
      <c r="AI507" s="354"/>
      <c r="AJ507" s="354"/>
      <c r="AK507" s="354"/>
      <c r="AL507" s="354"/>
      <c r="AM507" s="354"/>
      <c r="AN507" s="354"/>
      <c r="AO507" s="354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4"/>
      <c r="BH507" s="354"/>
      <c r="BI507" s="354"/>
      <c r="BJ507" s="354"/>
      <c r="BK507" s="354"/>
      <c r="BL507" s="354"/>
      <c r="BM507" s="354"/>
      <c r="BN507" s="354"/>
      <c r="BO507" s="354"/>
      <c r="BP507" s="354"/>
      <c r="BQ507" s="354"/>
      <c r="BR507" s="354"/>
      <c r="BS507" s="354"/>
      <c r="BT507" s="354"/>
      <c r="BU507" s="354"/>
      <c r="BV507" s="354"/>
      <c r="BW507" s="354"/>
      <c r="BX507" s="354"/>
      <c r="BY507" s="354"/>
      <c r="BZ507" s="354"/>
      <c r="CA507" s="354"/>
      <c r="CB507" s="354"/>
      <c r="CC507" s="354"/>
      <c r="CD507" s="354"/>
      <c r="CE507" s="354"/>
      <c r="CF507" s="354"/>
      <c r="CG507" s="354"/>
      <c r="CH507" s="354"/>
      <c r="CI507" s="354"/>
      <c r="CJ507" s="354"/>
      <c r="CK507" s="354"/>
      <c r="CL507" s="354"/>
      <c r="CM507" s="354"/>
      <c r="CN507" s="354"/>
      <c r="CO507" s="354"/>
      <c r="CP507" s="354"/>
      <c r="CQ507" s="354"/>
      <c r="CR507" s="354"/>
      <c r="CS507" s="354"/>
      <c r="CT507" s="354"/>
      <c r="CU507" s="354"/>
      <c r="CV507" s="354"/>
    </row>
    <row r="508" spans="1:100" s="348" customFormat="1" ht="15.75" customHeight="1" x14ac:dyDescent="0.25">
      <c r="A508" s="343"/>
      <c r="B508" s="343"/>
      <c r="C508" s="343"/>
      <c r="D508" s="344"/>
      <c r="E508" s="344"/>
      <c r="F508" s="345"/>
      <c r="G508" s="346"/>
      <c r="H508" s="359"/>
      <c r="I508" s="360"/>
      <c r="J508" s="361"/>
      <c r="K508" s="347"/>
      <c r="L508" s="362"/>
      <c r="M508" s="363"/>
      <c r="O508" s="350"/>
      <c r="P508" s="350"/>
      <c r="Q508" s="350"/>
      <c r="S508" s="350"/>
      <c r="T508" s="350"/>
      <c r="V508" s="350"/>
      <c r="W508" s="350"/>
      <c r="AB508" s="370"/>
      <c r="AF508" s="350"/>
      <c r="AG508" s="350"/>
      <c r="AH508" s="354"/>
      <c r="AI508" s="354"/>
      <c r="AJ508" s="354"/>
      <c r="AK508" s="354"/>
      <c r="AL508" s="354"/>
      <c r="AM508" s="354"/>
      <c r="AN508" s="354"/>
      <c r="AO508" s="354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4"/>
      <c r="BH508" s="354"/>
      <c r="BI508" s="354"/>
      <c r="BJ508" s="354"/>
      <c r="BK508" s="354"/>
      <c r="BL508" s="354"/>
      <c r="BM508" s="354"/>
      <c r="BN508" s="354"/>
      <c r="BO508" s="354"/>
      <c r="BP508" s="354"/>
      <c r="BQ508" s="354"/>
      <c r="BR508" s="354"/>
      <c r="BS508" s="354"/>
      <c r="BT508" s="354"/>
      <c r="BU508" s="354"/>
      <c r="BV508" s="354"/>
      <c r="BW508" s="354"/>
      <c r="BX508" s="354"/>
      <c r="BY508" s="354"/>
      <c r="BZ508" s="354"/>
      <c r="CA508" s="354"/>
      <c r="CB508" s="354"/>
      <c r="CC508" s="354"/>
      <c r="CD508" s="354"/>
      <c r="CE508" s="354"/>
      <c r="CF508" s="354"/>
      <c r="CG508" s="354"/>
      <c r="CH508" s="354"/>
      <c r="CI508" s="354"/>
      <c r="CJ508" s="354"/>
      <c r="CK508" s="354"/>
      <c r="CL508" s="354"/>
      <c r="CM508" s="354"/>
      <c r="CN508" s="354"/>
      <c r="CO508" s="354"/>
      <c r="CP508" s="354"/>
      <c r="CQ508" s="354"/>
      <c r="CR508" s="354"/>
      <c r="CS508" s="354"/>
      <c r="CT508" s="354"/>
      <c r="CU508" s="354"/>
      <c r="CV508" s="354"/>
    </row>
    <row r="509" spans="1:100" s="348" customFormat="1" ht="15.75" customHeight="1" x14ac:dyDescent="0.25">
      <c r="A509" s="343"/>
      <c r="B509" s="343"/>
      <c r="C509" s="343"/>
      <c r="D509" s="344"/>
      <c r="E509" s="344"/>
      <c r="F509" s="345"/>
      <c r="G509" s="346"/>
      <c r="H509" s="359"/>
      <c r="I509" s="360"/>
      <c r="J509" s="361"/>
      <c r="K509" s="347"/>
      <c r="L509" s="362"/>
      <c r="M509" s="363"/>
      <c r="O509" s="350"/>
      <c r="P509" s="350"/>
      <c r="Q509" s="350"/>
      <c r="S509" s="350"/>
      <c r="T509" s="350"/>
      <c r="V509" s="350"/>
      <c r="W509" s="350"/>
      <c r="AB509" s="370"/>
      <c r="AF509" s="350"/>
      <c r="AG509" s="350"/>
      <c r="AH509" s="354"/>
      <c r="AI509" s="354"/>
      <c r="AJ509" s="354"/>
      <c r="AK509" s="354"/>
      <c r="AL509" s="354"/>
      <c r="AM509" s="354"/>
      <c r="AN509" s="354"/>
      <c r="AO509" s="354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4"/>
      <c r="BH509" s="354"/>
      <c r="BI509" s="354"/>
      <c r="BJ509" s="354"/>
      <c r="BK509" s="354"/>
      <c r="BL509" s="354"/>
      <c r="BM509" s="354"/>
      <c r="BN509" s="354"/>
      <c r="BO509" s="354"/>
      <c r="BP509" s="354"/>
      <c r="BQ509" s="354"/>
      <c r="BR509" s="354"/>
      <c r="BS509" s="354"/>
      <c r="BT509" s="354"/>
      <c r="BU509" s="354"/>
      <c r="BV509" s="354"/>
      <c r="BW509" s="354"/>
      <c r="BX509" s="354"/>
      <c r="BY509" s="354"/>
      <c r="BZ509" s="354"/>
      <c r="CA509" s="354"/>
      <c r="CB509" s="354"/>
      <c r="CC509" s="354"/>
      <c r="CD509" s="354"/>
      <c r="CE509" s="354"/>
      <c r="CF509" s="354"/>
      <c r="CG509" s="354"/>
      <c r="CH509" s="354"/>
      <c r="CI509" s="354"/>
      <c r="CJ509" s="354"/>
      <c r="CK509" s="354"/>
      <c r="CL509" s="354"/>
      <c r="CM509" s="354"/>
      <c r="CN509" s="354"/>
      <c r="CO509" s="354"/>
      <c r="CP509" s="354"/>
      <c r="CQ509" s="354"/>
      <c r="CR509" s="354"/>
      <c r="CS509" s="354"/>
      <c r="CT509" s="354"/>
      <c r="CU509" s="354"/>
      <c r="CV509" s="354"/>
    </row>
    <row r="510" spans="1:100" s="348" customFormat="1" ht="15.75" customHeight="1" x14ac:dyDescent="0.25">
      <c r="A510" s="343"/>
      <c r="B510" s="343"/>
      <c r="C510" s="343"/>
      <c r="D510" s="344"/>
      <c r="E510" s="344"/>
      <c r="F510" s="345"/>
      <c r="G510" s="346"/>
      <c r="H510" s="359"/>
      <c r="I510" s="360"/>
      <c r="J510" s="361"/>
      <c r="K510" s="347"/>
      <c r="L510" s="362"/>
      <c r="M510" s="363"/>
      <c r="O510" s="350"/>
      <c r="P510" s="350"/>
      <c r="Q510" s="350"/>
      <c r="S510" s="350"/>
      <c r="T510" s="350"/>
      <c r="V510" s="350"/>
      <c r="W510" s="350"/>
      <c r="AB510" s="370"/>
      <c r="AF510" s="350"/>
      <c r="AG510" s="350"/>
      <c r="AH510" s="354"/>
      <c r="AI510" s="354"/>
      <c r="AJ510" s="354"/>
      <c r="AK510" s="354"/>
      <c r="AL510" s="354"/>
      <c r="AM510" s="354"/>
      <c r="AN510" s="354"/>
      <c r="AO510" s="354"/>
      <c r="AP510" s="354"/>
      <c r="AQ510" s="354"/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/>
      <c r="BF510" s="354"/>
      <c r="BG510" s="354"/>
      <c r="BH510" s="354"/>
      <c r="BI510" s="354"/>
      <c r="BJ510" s="354"/>
      <c r="BK510" s="354"/>
      <c r="BL510" s="354"/>
      <c r="BM510" s="354"/>
      <c r="BN510" s="354"/>
      <c r="BO510" s="354"/>
      <c r="BP510" s="354"/>
      <c r="BQ510" s="354"/>
      <c r="BR510" s="354"/>
      <c r="BS510" s="354"/>
      <c r="BT510" s="354"/>
      <c r="BU510" s="354"/>
      <c r="BV510" s="354"/>
      <c r="BW510" s="354"/>
      <c r="BX510" s="354"/>
      <c r="BY510" s="354"/>
      <c r="BZ510" s="354"/>
      <c r="CA510" s="354"/>
      <c r="CB510" s="354"/>
      <c r="CC510" s="354"/>
      <c r="CD510" s="354"/>
      <c r="CE510" s="354"/>
      <c r="CF510" s="354"/>
      <c r="CG510" s="354"/>
      <c r="CH510" s="354"/>
      <c r="CI510" s="354"/>
      <c r="CJ510" s="354"/>
      <c r="CK510" s="354"/>
      <c r="CL510" s="354"/>
      <c r="CM510" s="354"/>
      <c r="CN510" s="354"/>
      <c r="CO510" s="354"/>
      <c r="CP510" s="354"/>
      <c r="CQ510" s="354"/>
      <c r="CR510" s="354"/>
      <c r="CS510" s="354"/>
      <c r="CT510" s="354"/>
      <c r="CU510" s="354"/>
      <c r="CV510" s="354"/>
    </row>
    <row r="511" spans="1:100" s="348" customFormat="1" ht="15.75" customHeight="1" x14ac:dyDescent="0.25">
      <c r="A511" s="343"/>
      <c r="B511" s="343"/>
      <c r="C511" s="343"/>
      <c r="D511" s="344"/>
      <c r="E511" s="344"/>
      <c r="F511" s="345"/>
      <c r="G511" s="346"/>
      <c r="H511" s="359"/>
      <c r="I511" s="360"/>
      <c r="J511" s="361"/>
      <c r="K511" s="347"/>
      <c r="L511" s="362"/>
      <c r="M511" s="363"/>
      <c r="O511" s="350"/>
      <c r="P511" s="350"/>
      <c r="Q511" s="350"/>
      <c r="S511" s="350"/>
      <c r="T511" s="350"/>
      <c r="V511" s="350"/>
      <c r="W511" s="350"/>
      <c r="AB511" s="370"/>
      <c r="AF511" s="350"/>
      <c r="AG511" s="350"/>
      <c r="AH511" s="354"/>
      <c r="AI511" s="354"/>
      <c r="AJ511" s="354"/>
      <c r="AK511" s="354"/>
      <c r="AL511" s="354"/>
      <c r="AM511" s="354"/>
      <c r="AN511" s="354"/>
      <c r="AO511" s="354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4"/>
      <c r="BH511" s="354"/>
      <c r="BI511" s="354"/>
      <c r="BJ511" s="354"/>
      <c r="BK511" s="354"/>
      <c r="BL511" s="354"/>
      <c r="BM511" s="354"/>
      <c r="BN511" s="354"/>
      <c r="BO511" s="354"/>
      <c r="BP511" s="354"/>
      <c r="BQ511" s="354"/>
      <c r="BR511" s="354"/>
      <c r="BS511" s="354"/>
      <c r="BT511" s="354"/>
      <c r="BU511" s="354"/>
      <c r="BV511" s="354"/>
      <c r="BW511" s="354"/>
      <c r="BX511" s="354"/>
      <c r="BY511" s="354"/>
      <c r="BZ511" s="354"/>
      <c r="CA511" s="354"/>
      <c r="CB511" s="354"/>
      <c r="CC511" s="354"/>
      <c r="CD511" s="354"/>
      <c r="CE511" s="354"/>
      <c r="CF511" s="354"/>
      <c r="CG511" s="354"/>
      <c r="CH511" s="354"/>
      <c r="CI511" s="354"/>
      <c r="CJ511" s="354"/>
      <c r="CK511" s="354"/>
      <c r="CL511" s="354"/>
      <c r="CM511" s="354"/>
      <c r="CN511" s="354"/>
      <c r="CO511" s="354"/>
      <c r="CP511" s="354"/>
      <c r="CQ511" s="354"/>
      <c r="CR511" s="354"/>
      <c r="CS511" s="354"/>
      <c r="CT511" s="354"/>
      <c r="CU511" s="354"/>
      <c r="CV511" s="354"/>
    </row>
    <row r="512" spans="1:100" s="348" customFormat="1" ht="15.75" customHeight="1" x14ac:dyDescent="0.25">
      <c r="A512" s="343"/>
      <c r="B512" s="343"/>
      <c r="C512" s="343"/>
      <c r="D512" s="344"/>
      <c r="E512" s="344"/>
      <c r="F512" s="345"/>
      <c r="G512" s="346"/>
      <c r="H512" s="359"/>
      <c r="I512" s="360"/>
      <c r="J512" s="361"/>
      <c r="K512" s="347"/>
      <c r="L512" s="362"/>
      <c r="M512" s="363"/>
      <c r="O512" s="350"/>
      <c r="P512" s="350"/>
      <c r="Q512" s="350"/>
      <c r="S512" s="350"/>
      <c r="T512" s="350"/>
      <c r="V512" s="350"/>
      <c r="W512" s="350"/>
      <c r="AB512" s="370"/>
      <c r="AF512" s="350"/>
      <c r="AG512" s="350"/>
      <c r="AH512" s="354"/>
      <c r="AI512" s="354"/>
      <c r="AJ512" s="354"/>
      <c r="AK512" s="354"/>
      <c r="AL512" s="354"/>
      <c r="AM512" s="354"/>
      <c r="AN512" s="354"/>
      <c r="AO512" s="354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/>
      <c r="BF512" s="354"/>
      <c r="BG512" s="354"/>
      <c r="BH512" s="354"/>
      <c r="BI512" s="354"/>
      <c r="BJ512" s="354"/>
      <c r="BK512" s="354"/>
      <c r="BL512" s="354"/>
      <c r="BM512" s="354"/>
      <c r="BN512" s="354"/>
      <c r="BO512" s="354"/>
      <c r="BP512" s="354"/>
      <c r="BQ512" s="354"/>
      <c r="BR512" s="354"/>
      <c r="BS512" s="354"/>
      <c r="BT512" s="354"/>
      <c r="BU512" s="354"/>
      <c r="BV512" s="354"/>
      <c r="BW512" s="354"/>
      <c r="BX512" s="354"/>
      <c r="BY512" s="354"/>
      <c r="BZ512" s="354"/>
      <c r="CA512" s="354"/>
      <c r="CB512" s="354"/>
      <c r="CC512" s="354"/>
      <c r="CD512" s="354"/>
      <c r="CE512" s="354"/>
      <c r="CF512" s="354"/>
      <c r="CG512" s="354"/>
      <c r="CH512" s="354"/>
      <c r="CI512" s="354"/>
      <c r="CJ512" s="354"/>
      <c r="CK512" s="354"/>
      <c r="CL512" s="354"/>
      <c r="CM512" s="354"/>
      <c r="CN512" s="354"/>
      <c r="CO512" s="354"/>
      <c r="CP512" s="354"/>
      <c r="CQ512" s="354"/>
      <c r="CR512" s="354"/>
      <c r="CS512" s="354"/>
      <c r="CT512" s="354"/>
      <c r="CU512" s="354"/>
      <c r="CV512" s="354"/>
    </row>
    <row r="513" spans="1:100" s="348" customFormat="1" ht="15.75" customHeight="1" x14ac:dyDescent="0.25">
      <c r="A513" s="343"/>
      <c r="B513" s="343"/>
      <c r="C513" s="343"/>
      <c r="D513" s="344"/>
      <c r="E513" s="344"/>
      <c r="F513" s="345"/>
      <c r="G513" s="346"/>
      <c r="H513" s="359"/>
      <c r="I513" s="360"/>
      <c r="J513" s="361"/>
      <c r="K513" s="347"/>
      <c r="L513" s="362"/>
      <c r="M513" s="363"/>
      <c r="O513" s="350"/>
      <c r="P513" s="350"/>
      <c r="Q513" s="350"/>
      <c r="S513" s="350"/>
      <c r="T513" s="350"/>
      <c r="V513" s="350"/>
      <c r="W513" s="350"/>
      <c r="AB513" s="370"/>
      <c r="AF513" s="350"/>
      <c r="AG513" s="350"/>
      <c r="AH513" s="354"/>
      <c r="AI513" s="354"/>
      <c r="AJ513" s="354"/>
      <c r="AK513" s="354"/>
      <c r="AL513" s="354"/>
      <c r="AM513" s="354"/>
      <c r="AN513" s="354"/>
      <c r="AO513" s="354"/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4"/>
      <c r="BH513" s="354"/>
      <c r="BI513" s="354"/>
      <c r="BJ513" s="354"/>
      <c r="BK513" s="354"/>
      <c r="BL513" s="354"/>
      <c r="BM513" s="354"/>
      <c r="BN513" s="354"/>
      <c r="BO513" s="354"/>
      <c r="BP513" s="354"/>
      <c r="BQ513" s="354"/>
      <c r="BR513" s="354"/>
      <c r="BS513" s="354"/>
      <c r="BT513" s="354"/>
      <c r="BU513" s="354"/>
      <c r="BV513" s="354"/>
      <c r="BW513" s="354"/>
      <c r="BX513" s="354"/>
      <c r="BY513" s="354"/>
      <c r="BZ513" s="354"/>
      <c r="CA513" s="354"/>
      <c r="CB513" s="354"/>
      <c r="CC513" s="354"/>
      <c r="CD513" s="354"/>
      <c r="CE513" s="354"/>
      <c r="CF513" s="354"/>
      <c r="CG513" s="354"/>
      <c r="CH513" s="354"/>
      <c r="CI513" s="354"/>
      <c r="CJ513" s="354"/>
      <c r="CK513" s="354"/>
      <c r="CL513" s="354"/>
      <c r="CM513" s="354"/>
      <c r="CN513" s="354"/>
      <c r="CO513" s="354"/>
      <c r="CP513" s="354"/>
      <c r="CQ513" s="354"/>
      <c r="CR513" s="354"/>
      <c r="CS513" s="354"/>
      <c r="CT513" s="354"/>
      <c r="CU513" s="354"/>
      <c r="CV513" s="354"/>
    </row>
    <row r="514" spans="1:100" s="348" customFormat="1" ht="15.75" customHeight="1" x14ac:dyDescent="0.25">
      <c r="A514" s="343"/>
      <c r="B514" s="343"/>
      <c r="C514" s="343"/>
      <c r="D514" s="344"/>
      <c r="E514" s="344"/>
      <c r="F514" s="345"/>
      <c r="G514" s="346"/>
      <c r="H514" s="359"/>
      <c r="I514" s="360"/>
      <c r="J514" s="361"/>
      <c r="K514" s="347"/>
      <c r="L514" s="362"/>
      <c r="M514" s="363"/>
      <c r="O514" s="350"/>
      <c r="P514" s="350"/>
      <c r="Q514" s="350"/>
      <c r="S514" s="350"/>
      <c r="T514" s="350"/>
      <c r="V514" s="350"/>
      <c r="W514" s="350"/>
      <c r="AB514" s="370"/>
      <c r="AF514" s="350"/>
      <c r="AG514" s="350"/>
      <c r="AH514" s="354"/>
      <c r="AI514" s="354"/>
      <c r="AJ514" s="354"/>
      <c r="AK514" s="354"/>
      <c r="AL514" s="354"/>
      <c r="AM514" s="354"/>
      <c r="AN514" s="354"/>
      <c r="AO514" s="354"/>
      <c r="AP514" s="354"/>
      <c r="AQ514" s="354"/>
      <c r="AR514" s="354"/>
      <c r="AS514" s="354"/>
      <c r="AT514" s="354"/>
      <c r="AU514" s="354"/>
      <c r="AV514" s="354"/>
      <c r="AW514" s="354"/>
      <c r="AX514" s="354"/>
      <c r="AY514" s="354"/>
      <c r="AZ514" s="354"/>
      <c r="BA514" s="354"/>
      <c r="BB514" s="354"/>
      <c r="BC514" s="354"/>
      <c r="BD514" s="354"/>
      <c r="BE514" s="354"/>
      <c r="BF514" s="354"/>
      <c r="BG514" s="354"/>
      <c r="BH514" s="354"/>
      <c r="BI514" s="354"/>
      <c r="BJ514" s="354"/>
      <c r="BK514" s="354"/>
      <c r="BL514" s="354"/>
      <c r="BM514" s="354"/>
      <c r="BN514" s="354"/>
      <c r="BO514" s="354"/>
      <c r="BP514" s="354"/>
      <c r="BQ514" s="354"/>
      <c r="BR514" s="354"/>
      <c r="BS514" s="354"/>
      <c r="BT514" s="354"/>
      <c r="BU514" s="354"/>
      <c r="BV514" s="354"/>
      <c r="BW514" s="354"/>
      <c r="BX514" s="354"/>
      <c r="BY514" s="354"/>
      <c r="BZ514" s="354"/>
      <c r="CA514" s="354"/>
      <c r="CB514" s="354"/>
      <c r="CC514" s="354"/>
      <c r="CD514" s="354"/>
      <c r="CE514" s="354"/>
      <c r="CF514" s="354"/>
      <c r="CG514" s="354"/>
      <c r="CH514" s="354"/>
      <c r="CI514" s="354"/>
      <c r="CJ514" s="354"/>
      <c r="CK514" s="354"/>
      <c r="CL514" s="354"/>
      <c r="CM514" s="354"/>
      <c r="CN514" s="354"/>
      <c r="CO514" s="354"/>
      <c r="CP514" s="354"/>
      <c r="CQ514" s="354"/>
      <c r="CR514" s="354"/>
      <c r="CS514" s="354"/>
      <c r="CT514" s="354"/>
      <c r="CU514" s="354"/>
      <c r="CV514" s="354"/>
    </row>
    <row r="515" spans="1:100" s="348" customFormat="1" ht="15.75" customHeight="1" x14ac:dyDescent="0.25">
      <c r="A515" s="343"/>
      <c r="B515" s="343"/>
      <c r="C515" s="343"/>
      <c r="D515" s="344"/>
      <c r="E515" s="344"/>
      <c r="F515" s="345"/>
      <c r="G515" s="346"/>
      <c r="H515" s="359"/>
      <c r="I515" s="360"/>
      <c r="J515" s="361"/>
      <c r="K515" s="347"/>
      <c r="L515" s="362"/>
      <c r="M515" s="363"/>
      <c r="O515" s="350"/>
      <c r="P515" s="350"/>
      <c r="Q515" s="350"/>
      <c r="S515" s="350"/>
      <c r="T515" s="350"/>
      <c r="V515" s="350"/>
      <c r="W515" s="350"/>
      <c r="AB515" s="370"/>
      <c r="AF515" s="350"/>
      <c r="AG515" s="350"/>
      <c r="AH515" s="354"/>
      <c r="AI515" s="354"/>
      <c r="AJ515" s="354"/>
      <c r="AK515" s="354"/>
      <c r="AL515" s="354"/>
      <c r="AM515" s="354"/>
      <c r="AN515" s="354"/>
      <c r="AO515" s="354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4"/>
      <c r="BH515" s="354"/>
      <c r="BI515" s="354"/>
      <c r="BJ515" s="354"/>
      <c r="BK515" s="354"/>
      <c r="BL515" s="354"/>
      <c r="BM515" s="354"/>
      <c r="BN515" s="354"/>
      <c r="BO515" s="354"/>
      <c r="BP515" s="354"/>
      <c r="BQ515" s="354"/>
      <c r="BR515" s="354"/>
      <c r="BS515" s="354"/>
      <c r="BT515" s="354"/>
      <c r="BU515" s="354"/>
      <c r="BV515" s="354"/>
      <c r="BW515" s="354"/>
      <c r="BX515" s="354"/>
      <c r="BY515" s="354"/>
      <c r="BZ515" s="354"/>
      <c r="CA515" s="354"/>
      <c r="CB515" s="354"/>
      <c r="CC515" s="354"/>
      <c r="CD515" s="354"/>
      <c r="CE515" s="354"/>
      <c r="CF515" s="354"/>
      <c r="CG515" s="354"/>
      <c r="CH515" s="354"/>
      <c r="CI515" s="354"/>
      <c r="CJ515" s="354"/>
      <c r="CK515" s="354"/>
      <c r="CL515" s="354"/>
      <c r="CM515" s="354"/>
      <c r="CN515" s="354"/>
      <c r="CO515" s="354"/>
      <c r="CP515" s="354"/>
      <c r="CQ515" s="354"/>
      <c r="CR515" s="354"/>
      <c r="CS515" s="354"/>
      <c r="CT515" s="354"/>
      <c r="CU515" s="354"/>
      <c r="CV515" s="354"/>
    </row>
    <row r="516" spans="1:100" s="348" customFormat="1" ht="15.75" customHeight="1" x14ac:dyDescent="0.25">
      <c r="A516" s="343"/>
      <c r="B516" s="343"/>
      <c r="C516" s="343"/>
      <c r="D516" s="344"/>
      <c r="E516" s="344"/>
      <c r="F516" s="345"/>
      <c r="G516" s="346"/>
      <c r="H516" s="359"/>
      <c r="I516" s="360"/>
      <c r="J516" s="361"/>
      <c r="K516" s="347"/>
      <c r="L516" s="362"/>
      <c r="M516" s="363"/>
      <c r="O516" s="350"/>
      <c r="P516" s="350"/>
      <c r="Q516" s="350"/>
      <c r="S516" s="350"/>
      <c r="T516" s="350"/>
      <c r="V516" s="350"/>
      <c r="W516" s="350"/>
      <c r="AB516" s="370"/>
      <c r="AF516" s="350"/>
      <c r="AG516" s="350"/>
      <c r="AH516" s="354"/>
      <c r="AI516" s="354"/>
      <c r="AJ516" s="354"/>
      <c r="AK516" s="354"/>
      <c r="AL516" s="354"/>
      <c r="AM516" s="354"/>
      <c r="AN516" s="354"/>
      <c r="AO516" s="354"/>
      <c r="AP516" s="354"/>
      <c r="AQ516" s="354"/>
      <c r="AR516" s="354"/>
      <c r="AS516" s="354"/>
      <c r="AT516" s="354"/>
      <c r="AU516" s="354"/>
      <c r="AV516" s="354"/>
      <c r="AW516" s="354"/>
      <c r="AX516" s="354"/>
      <c r="AY516" s="354"/>
      <c r="AZ516" s="354"/>
      <c r="BA516" s="354"/>
      <c r="BB516" s="354"/>
      <c r="BC516" s="354"/>
      <c r="BD516" s="354"/>
      <c r="BE516" s="354"/>
      <c r="BF516" s="354"/>
      <c r="BG516" s="354"/>
      <c r="BH516" s="354"/>
      <c r="BI516" s="354"/>
      <c r="BJ516" s="354"/>
      <c r="BK516" s="354"/>
      <c r="BL516" s="354"/>
      <c r="BM516" s="354"/>
      <c r="BN516" s="354"/>
      <c r="BO516" s="354"/>
      <c r="BP516" s="354"/>
      <c r="BQ516" s="354"/>
      <c r="BR516" s="354"/>
      <c r="BS516" s="354"/>
      <c r="BT516" s="354"/>
      <c r="BU516" s="354"/>
      <c r="BV516" s="354"/>
      <c r="BW516" s="354"/>
      <c r="BX516" s="354"/>
      <c r="BY516" s="354"/>
      <c r="BZ516" s="354"/>
      <c r="CA516" s="354"/>
      <c r="CB516" s="354"/>
      <c r="CC516" s="354"/>
      <c r="CD516" s="354"/>
      <c r="CE516" s="354"/>
      <c r="CF516" s="354"/>
      <c r="CG516" s="354"/>
      <c r="CH516" s="354"/>
      <c r="CI516" s="354"/>
      <c r="CJ516" s="354"/>
      <c r="CK516" s="354"/>
      <c r="CL516" s="354"/>
      <c r="CM516" s="354"/>
      <c r="CN516" s="354"/>
      <c r="CO516" s="354"/>
      <c r="CP516" s="354"/>
      <c r="CQ516" s="354"/>
      <c r="CR516" s="354"/>
      <c r="CS516" s="354"/>
      <c r="CT516" s="354"/>
      <c r="CU516" s="354"/>
      <c r="CV516" s="354"/>
    </row>
    <row r="517" spans="1:100" s="348" customFormat="1" ht="15.75" customHeight="1" x14ac:dyDescent="0.25">
      <c r="A517" s="343"/>
      <c r="B517" s="343"/>
      <c r="C517" s="343"/>
      <c r="D517" s="344"/>
      <c r="E517" s="344"/>
      <c r="F517" s="345"/>
      <c r="G517" s="346"/>
      <c r="H517" s="359"/>
      <c r="I517" s="360"/>
      <c r="J517" s="361"/>
      <c r="K517" s="347"/>
      <c r="L517" s="362"/>
      <c r="M517" s="363"/>
      <c r="O517" s="350"/>
      <c r="P517" s="350"/>
      <c r="Q517" s="350"/>
      <c r="S517" s="350"/>
      <c r="T517" s="350"/>
      <c r="V517" s="350"/>
      <c r="W517" s="350"/>
      <c r="AB517" s="370"/>
      <c r="AF517" s="350"/>
      <c r="AG517" s="350"/>
      <c r="AH517" s="354"/>
      <c r="AI517" s="354"/>
      <c r="AJ517" s="354"/>
      <c r="AK517" s="354"/>
      <c r="AL517" s="354"/>
      <c r="AM517" s="354"/>
      <c r="AN517" s="354"/>
      <c r="AO517" s="354"/>
      <c r="AP517" s="354"/>
      <c r="AQ517" s="354"/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4"/>
      <c r="BH517" s="354"/>
      <c r="BI517" s="354"/>
      <c r="BJ517" s="354"/>
      <c r="BK517" s="354"/>
      <c r="BL517" s="354"/>
      <c r="BM517" s="354"/>
      <c r="BN517" s="354"/>
      <c r="BO517" s="354"/>
      <c r="BP517" s="354"/>
      <c r="BQ517" s="354"/>
      <c r="BR517" s="354"/>
      <c r="BS517" s="354"/>
      <c r="BT517" s="354"/>
      <c r="BU517" s="354"/>
      <c r="BV517" s="354"/>
      <c r="BW517" s="354"/>
      <c r="BX517" s="354"/>
      <c r="BY517" s="354"/>
      <c r="BZ517" s="354"/>
      <c r="CA517" s="354"/>
      <c r="CB517" s="354"/>
      <c r="CC517" s="354"/>
      <c r="CD517" s="354"/>
      <c r="CE517" s="354"/>
      <c r="CF517" s="354"/>
      <c r="CG517" s="354"/>
      <c r="CH517" s="354"/>
      <c r="CI517" s="354"/>
      <c r="CJ517" s="354"/>
      <c r="CK517" s="354"/>
      <c r="CL517" s="354"/>
      <c r="CM517" s="354"/>
      <c r="CN517" s="354"/>
      <c r="CO517" s="354"/>
      <c r="CP517" s="354"/>
      <c r="CQ517" s="354"/>
      <c r="CR517" s="354"/>
      <c r="CS517" s="354"/>
      <c r="CT517" s="354"/>
      <c r="CU517" s="354"/>
      <c r="CV517" s="354"/>
    </row>
    <row r="518" spans="1:100" s="348" customFormat="1" ht="15.75" customHeight="1" x14ac:dyDescent="0.25">
      <c r="A518" s="343"/>
      <c r="B518" s="343"/>
      <c r="C518" s="343"/>
      <c r="D518" s="344"/>
      <c r="E518" s="344"/>
      <c r="F518" s="345"/>
      <c r="G518" s="346"/>
      <c r="H518" s="359"/>
      <c r="I518" s="360"/>
      <c r="J518" s="361"/>
      <c r="K518" s="347"/>
      <c r="L518" s="362"/>
      <c r="M518" s="363"/>
      <c r="O518" s="350"/>
      <c r="P518" s="350"/>
      <c r="Q518" s="350"/>
      <c r="S518" s="350"/>
      <c r="T518" s="350"/>
      <c r="V518" s="350"/>
      <c r="W518" s="350"/>
      <c r="AB518" s="370"/>
      <c r="AF518" s="350"/>
      <c r="AG518" s="350"/>
      <c r="AH518" s="354"/>
      <c r="AI518" s="354"/>
      <c r="AJ518" s="354"/>
      <c r="AK518" s="354"/>
      <c r="AL518" s="354"/>
      <c r="AM518" s="354"/>
      <c r="AN518" s="354"/>
      <c r="AO518" s="354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4"/>
      <c r="BH518" s="354"/>
      <c r="BI518" s="354"/>
      <c r="BJ518" s="354"/>
      <c r="BK518" s="354"/>
      <c r="BL518" s="354"/>
      <c r="BM518" s="354"/>
      <c r="BN518" s="354"/>
      <c r="BO518" s="354"/>
      <c r="BP518" s="354"/>
      <c r="BQ518" s="354"/>
      <c r="BR518" s="354"/>
      <c r="BS518" s="354"/>
      <c r="BT518" s="354"/>
      <c r="BU518" s="354"/>
      <c r="BV518" s="354"/>
      <c r="BW518" s="354"/>
      <c r="BX518" s="354"/>
      <c r="BY518" s="354"/>
      <c r="BZ518" s="354"/>
      <c r="CA518" s="354"/>
      <c r="CB518" s="354"/>
      <c r="CC518" s="354"/>
      <c r="CD518" s="354"/>
      <c r="CE518" s="354"/>
      <c r="CF518" s="354"/>
      <c r="CG518" s="354"/>
      <c r="CH518" s="354"/>
      <c r="CI518" s="354"/>
      <c r="CJ518" s="354"/>
      <c r="CK518" s="354"/>
      <c r="CL518" s="354"/>
      <c r="CM518" s="354"/>
      <c r="CN518" s="354"/>
      <c r="CO518" s="354"/>
      <c r="CP518" s="354"/>
      <c r="CQ518" s="354"/>
      <c r="CR518" s="354"/>
      <c r="CS518" s="354"/>
      <c r="CT518" s="354"/>
      <c r="CU518" s="354"/>
      <c r="CV518" s="354"/>
    </row>
    <row r="519" spans="1:100" s="348" customFormat="1" ht="15.75" customHeight="1" x14ac:dyDescent="0.25">
      <c r="A519" s="343"/>
      <c r="B519" s="343"/>
      <c r="C519" s="343"/>
      <c r="D519" s="344"/>
      <c r="E519" s="344"/>
      <c r="F519" s="345"/>
      <c r="G519" s="346"/>
      <c r="H519" s="359"/>
      <c r="I519" s="360"/>
      <c r="J519" s="361"/>
      <c r="K519" s="347"/>
      <c r="L519" s="362"/>
      <c r="M519" s="363"/>
      <c r="O519" s="350"/>
      <c r="P519" s="350"/>
      <c r="Q519" s="350"/>
      <c r="S519" s="350"/>
      <c r="T519" s="350"/>
      <c r="V519" s="350"/>
      <c r="W519" s="350"/>
      <c r="AB519" s="370"/>
      <c r="AF519" s="350"/>
      <c r="AG519" s="350"/>
      <c r="AH519" s="354"/>
      <c r="AI519" s="354"/>
      <c r="AJ519" s="354"/>
      <c r="AK519" s="354"/>
      <c r="AL519" s="354"/>
      <c r="AM519" s="354"/>
      <c r="AN519" s="354"/>
      <c r="AO519" s="354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4"/>
      <c r="BH519" s="354"/>
      <c r="BI519" s="354"/>
      <c r="BJ519" s="354"/>
      <c r="BK519" s="354"/>
      <c r="BL519" s="354"/>
      <c r="BM519" s="354"/>
      <c r="BN519" s="354"/>
      <c r="BO519" s="354"/>
      <c r="BP519" s="354"/>
      <c r="BQ519" s="354"/>
      <c r="BR519" s="354"/>
      <c r="BS519" s="354"/>
      <c r="BT519" s="354"/>
      <c r="BU519" s="354"/>
      <c r="BV519" s="354"/>
      <c r="BW519" s="354"/>
      <c r="BX519" s="354"/>
      <c r="BY519" s="354"/>
      <c r="BZ519" s="354"/>
      <c r="CA519" s="354"/>
      <c r="CB519" s="354"/>
      <c r="CC519" s="354"/>
      <c r="CD519" s="354"/>
      <c r="CE519" s="354"/>
      <c r="CF519" s="354"/>
      <c r="CG519" s="354"/>
      <c r="CH519" s="354"/>
      <c r="CI519" s="354"/>
      <c r="CJ519" s="354"/>
      <c r="CK519" s="354"/>
      <c r="CL519" s="354"/>
      <c r="CM519" s="354"/>
      <c r="CN519" s="354"/>
      <c r="CO519" s="354"/>
      <c r="CP519" s="354"/>
      <c r="CQ519" s="354"/>
      <c r="CR519" s="354"/>
      <c r="CS519" s="354"/>
      <c r="CT519" s="354"/>
      <c r="CU519" s="354"/>
      <c r="CV519" s="354"/>
    </row>
    <row r="520" spans="1:100" s="348" customFormat="1" ht="15.75" customHeight="1" x14ac:dyDescent="0.25">
      <c r="A520" s="343"/>
      <c r="B520" s="343"/>
      <c r="C520" s="343"/>
      <c r="D520" s="344"/>
      <c r="E520" s="344"/>
      <c r="F520" s="345"/>
      <c r="G520" s="346"/>
      <c r="H520" s="359"/>
      <c r="I520" s="360"/>
      <c r="J520" s="361"/>
      <c r="K520" s="347"/>
      <c r="L520" s="362"/>
      <c r="M520" s="363"/>
      <c r="O520" s="350"/>
      <c r="P520" s="350"/>
      <c r="Q520" s="350"/>
      <c r="S520" s="350"/>
      <c r="T520" s="350"/>
      <c r="V520" s="350"/>
      <c r="W520" s="350"/>
      <c r="AB520" s="370"/>
      <c r="AF520" s="350"/>
      <c r="AG520" s="350"/>
      <c r="AH520" s="354"/>
      <c r="AI520" s="354"/>
      <c r="AJ520" s="354"/>
      <c r="AK520" s="354"/>
      <c r="AL520" s="354"/>
      <c r="AM520" s="354"/>
      <c r="AN520" s="354"/>
      <c r="AO520" s="354"/>
      <c r="AP520" s="354"/>
      <c r="AQ520" s="354"/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/>
      <c r="BD520" s="354"/>
      <c r="BE520" s="354"/>
      <c r="BF520" s="354"/>
      <c r="BG520" s="354"/>
      <c r="BH520" s="354"/>
      <c r="BI520" s="354"/>
      <c r="BJ520" s="354"/>
      <c r="BK520" s="354"/>
      <c r="BL520" s="354"/>
      <c r="BM520" s="354"/>
      <c r="BN520" s="354"/>
      <c r="BO520" s="354"/>
      <c r="BP520" s="354"/>
      <c r="BQ520" s="354"/>
      <c r="BR520" s="354"/>
      <c r="BS520" s="354"/>
      <c r="BT520" s="354"/>
      <c r="BU520" s="354"/>
      <c r="BV520" s="354"/>
      <c r="BW520" s="354"/>
      <c r="BX520" s="354"/>
      <c r="BY520" s="354"/>
      <c r="BZ520" s="354"/>
      <c r="CA520" s="354"/>
      <c r="CB520" s="354"/>
      <c r="CC520" s="354"/>
      <c r="CD520" s="354"/>
      <c r="CE520" s="354"/>
      <c r="CF520" s="354"/>
      <c r="CG520" s="354"/>
      <c r="CH520" s="354"/>
      <c r="CI520" s="354"/>
      <c r="CJ520" s="354"/>
      <c r="CK520" s="354"/>
      <c r="CL520" s="354"/>
      <c r="CM520" s="354"/>
      <c r="CN520" s="354"/>
      <c r="CO520" s="354"/>
      <c r="CP520" s="354"/>
      <c r="CQ520" s="354"/>
      <c r="CR520" s="354"/>
      <c r="CS520" s="354"/>
      <c r="CT520" s="354"/>
      <c r="CU520" s="354"/>
      <c r="CV520" s="354"/>
    </row>
    <row r="521" spans="1:100" s="348" customFormat="1" ht="15.75" customHeight="1" x14ac:dyDescent="0.25">
      <c r="A521" s="343"/>
      <c r="B521" s="343"/>
      <c r="C521" s="343"/>
      <c r="D521" s="344"/>
      <c r="E521" s="344"/>
      <c r="F521" s="345"/>
      <c r="G521" s="346"/>
      <c r="H521" s="359"/>
      <c r="I521" s="360"/>
      <c r="J521" s="361"/>
      <c r="K521" s="347"/>
      <c r="L521" s="362"/>
      <c r="M521" s="363"/>
      <c r="O521" s="350"/>
      <c r="P521" s="350"/>
      <c r="Q521" s="350"/>
      <c r="S521" s="350"/>
      <c r="T521" s="350"/>
      <c r="V521" s="350"/>
      <c r="W521" s="350"/>
      <c r="AB521" s="370"/>
      <c r="AF521" s="350"/>
      <c r="AG521" s="350"/>
      <c r="AH521" s="354"/>
      <c r="AI521" s="354"/>
      <c r="AJ521" s="354"/>
      <c r="AK521" s="354"/>
      <c r="AL521" s="354"/>
      <c r="AM521" s="354"/>
      <c r="AN521" s="354"/>
      <c r="AO521" s="354"/>
      <c r="AP521" s="354"/>
      <c r="AQ521" s="354"/>
      <c r="AR521" s="354"/>
      <c r="AS521" s="354"/>
      <c r="AT521" s="354"/>
      <c r="AU521" s="354"/>
      <c r="AV521" s="354"/>
      <c r="AW521" s="354"/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4"/>
      <c r="BH521" s="354"/>
      <c r="BI521" s="354"/>
      <c r="BJ521" s="354"/>
      <c r="BK521" s="354"/>
      <c r="BL521" s="354"/>
      <c r="BM521" s="354"/>
      <c r="BN521" s="354"/>
      <c r="BO521" s="354"/>
      <c r="BP521" s="354"/>
      <c r="BQ521" s="354"/>
      <c r="BR521" s="354"/>
      <c r="BS521" s="354"/>
      <c r="BT521" s="354"/>
      <c r="BU521" s="354"/>
      <c r="BV521" s="354"/>
      <c r="BW521" s="354"/>
      <c r="BX521" s="354"/>
      <c r="BY521" s="354"/>
      <c r="BZ521" s="354"/>
      <c r="CA521" s="354"/>
      <c r="CB521" s="354"/>
      <c r="CC521" s="354"/>
      <c r="CD521" s="354"/>
      <c r="CE521" s="354"/>
      <c r="CF521" s="354"/>
      <c r="CG521" s="354"/>
      <c r="CH521" s="354"/>
      <c r="CI521" s="354"/>
      <c r="CJ521" s="354"/>
      <c r="CK521" s="354"/>
      <c r="CL521" s="354"/>
      <c r="CM521" s="354"/>
      <c r="CN521" s="354"/>
      <c r="CO521" s="354"/>
      <c r="CP521" s="354"/>
      <c r="CQ521" s="354"/>
      <c r="CR521" s="354"/>
      <c r="CS521" s="354"/>
      <c r="CT521" s="354"/>
      <c r="CU521" s="354"/>
      <c r="CV521" s="354"/>
    </row>
    <row r="522" spans="1:100" s="348" customFormat="1" ht="15.75" customHeight="1" x14ac:dyDescent="0.25">
      <c r="A522" s="343"/>
      <c r="B522" s="343"/>
      <c r="C522" s="343"/>
      <c r="D522" s="344"/>
      <c r="E522" s="344"/>
      <c r="F522" s="345"/>
      <c r="G522" s="346"/>
      <c r="H522" s="359"/>
      <c r="I522" s="360"/>
      <c r="J522" s="361"/>
      <c r="K522" s="347"/>
      <c r="L522" s="362"/>
      <c r="M522" s="363"/>
      <c r="O522" s="350"/>
      <c r="P522" s="350"/>
      <c r="Q522" s="350"/>
      <c r="S522" s="350"/>
      <c r="T522" s="350"/>
      <c r="V522" s="350"/>
      <c r="W522" s="350"/>
      <c r="AB522" s="370"/>
      <c r="AF522" s="350"/>
      <c r="AG522" s="350"/>
      <c r="AH522" s="354"/>
      <c r="AI522" s="354"/>
      <c r="AJ522" s="354"/>
      <c r="AK522" s="354"/>
      <c r="AL522" s="354"/>
      <c r="AM522" s="354"/>
      <c r="AN522" s="354"/>
      <c r="AO522" s="354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4"/>
      <c r="BH522" s="354"/>
      <c r="BI522" s="354"/>
      <c r="BJ522" s="354"/>
      <c r="BK522" s="354"/>
      <c r="BL522" s="354"/>
      <c r="BM522" s="354"/>
      <c r="BN522" s="354"/>
      <c r="BO522" s="354"/>
      <c r="BP522" s="354"/>
      <c r="BQ522" s="354"/>
      <c r="BR522" s="354"/>
      <c r="BS522" s="354"/>
      <c r="BT522" s="354"/>
      <c r="BU522" s="354"/>
      <c r="BV522" s="354"/>
      <c r="BW522" s="354"/>
      <c r="BX522" s="354"/>
      <c r="BY522" s="354"/>
      <c r="BZ522" s="354"/>
      <c r="CA522" s="354"/>
      <c r="CB522" s="354"/>
      <c r="CC522" s="354"/>
      <c r="CD522" s="354"/>
      <c r="CE522" s="354"/>
      <c r="CF522" s="354"/>
      <c r="CG522" s="354"/>
      <c r="CH522" s="354"/>
      <c r="CI522" s="354"/>
      <c r="CJ522" s="354"/>
      <c r="CK522" s="354"/>
      <c r="CL522" s="354"/>
      <c r="CM522" s="354"/>
      <c r="CN522" s="354"/>
      <c r="CO522" s="354"/>
      <c r="CP522" s="354"/>
      <c r="CQ522" s="354"/>
      <c r="CR522" s="354"/>
      <c r="CS522" s="354"/>
      <c r="CT522" s="354"/>
      <c r="CU522" s="354"/>
      <c r="CV522" s="354"/>
    </row>
    <row r="523" spans="1:100" s="348" customFormat="1" ht="15.75" customHeight="1" x14ac:dyDescent="0.25">
      <c r="A523" s="343"/>
      <c r="B523" s="343"/>
      <c r="C523" s="343"/>
      <c r="D523" s="344"/>
      <c r="E523" s="344"/>
      <c r="F523" s="345"/>
      <c r="G523" s="346"/>
      <c r="H523" s="359"/>
      <c r="I523" s="360"/>
      <c r="J523" s="361"/>
      <c r="K523" s="347"/>
      <c r="L523" s="362"/>
      <c r="M523" s="363"/>
      <c r="O523" s="350"/>
      <c r="P523" s="350"/>
      <c r="Q523" s="350"/>
      <c r="S523" s="350"/>
      <c r="T523" s="350"/>
      <c r="V523" s="350"/>
      <c r="W523" s="350"/>
      <c r="AB523" s="370"/>
      <c r="AF523" s="350"/>
      <c r="AG523" s="350"/>
      <c r="AH523" s="354"/>
      <c r="AI523" s="354"/>
      <c r="AJ523" s="354"/>
      <c r="AK523" s="354"/>
      <c r="AL523" s="354"/>
      <c r="AM523" s="354"/>
      <c r="AN523" s="354"/>
      <c r="AO523" s="354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/>
      <c r="BD523" s="354"/>
      <c r="BE523" s="354"/>
      <c r="BF523" s="354"/>
      <c r="BG523" s="354"/>
      <c r="BH523" s="354"/>
      <c r="BI523" s="354"/>
      <c r="BJ523" s="354"/>
      <c r="BK523" s="354"/>
      <c r="BL523" s="354"/>
      <c r="BM523" s="354"/>
      <c r="BN523" s="354"/>
      <c r="BO523" s="354"/>
      <c r="BP523" s="354"/>
      <c r="BQ523" s="354"/>
      <c r="BR523" s="354"/>
      <c r="BS523" s="354"/>
      <c r="BT523" s="354"/>
      <c r="BU523" s="354"/>
      <c r="BV523" s="354"/>
      <c r="BW523" s="354"/>
      <c r="BX523" s="354"/>
      <c r="BY523" s="354"/>
      <c r="BZ523" s="354"/>
      <c r="CA523" s="354"/>
      <c r="CB523" s="354"/>
      <c r="CC523" s="354"/>
      <c r="CD523" s="354"/>
      <c r="CE523" s="354"/>
      <c r="CF523" s="354"/>
      <c r="CG523" s="354"/>
      <c r="CH523" s="354"/>
      <c r="CI523" s="354"/>
      <c r="CJ523" s="354"/>
      <c r="CK523" s="354"/>
      <c r="CL523" s="354"/>
      <c r="CM523" s="354"/>
      <c r="CN523" s="354"/>
      <c r="CO523" s="354"/>
      <c r="CP523" s="354"/>
      <c r="CQ523" s="354"/>
      <c r="CR523" s="354"/>
      <c r="CS523" s="354"/>
      <c r="CT523" s="354"/>
      <c r="CU523" s="354"/>
      <c r="CV523" s="354"/>
    </row>
    <row r="524" spans="1:100" s="348" customFormat="1" ht="15.75" customHeight="1" x14ac:dyDescent="0.25">
      <c r="A524" s="343"/>
      <c r="B524" s="343"/>
      <c r="C524" s="343"/>
      <c r="D524" s="344"/>
      <c r="E524" s="344"/>
      <c r="F524" s="345"/>
      <c r="G524" s="346"/>
      <c r="H524" s="359"/>
      <c r="I524" s="360"/>
      <c r="J524" s="361"/>
      <c r="K524" s="347"/>
      <c r="L524" s="362"/>
      <c r="M524" s="363"/>
      <c r="O524" s="350"/>
      <c r="P524" s="350"/>
      <c r="Q524" s="350"/>
      <c r="S524" s="350"/>
      <c r="T524" s="350"/>
      <c r="V524" s="350"/>
      <c r="W524" s="350"/>
      <c r="AB524" s="370"/>
      <c r="AF524" s="350"/>
      <c r="AG524" s="350"/>
      <c r="AH524" s="354"/>
      <c r="AI524" s="354"/>
      <c r="AJ524" s="354"/>
      <c r="AK524" s="354"/>
      <c r="AL524" s="354"/>
      <c r="AM524" s="354"/>
      <c r="AN524" s="354"/>
      <c r="AO524" s="354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4"/>
      <c r="BH524" s="354"/>
      <c r="BI524" s="354"/>
      <c r="BJ524" s="354"/>
      <c r="BK524" s="354"/>
      <c r="BL524" s="354"/>
      <c r="BM524" s="354"/>
      <c r="BN524" s="354"/>
      <c r="BO524" s="354"/>
      <c r="BP524" s="354"/>
      <c r="BQ524" s="354"/>
      <c r="BR524" s="354"/>
      <c r="BS524" s="354"/>
      <c r="BT524" s="354"/>
      <c r="BU524" s="354"/>
      <c r="BV524" s="354"/>
      <c r="BW524" s="354"/>
      <c r="BX524" s="354"/>
      <c r="BY524" s="354"/>
      <c r="BZ524" s="354"/>
      <c r="CA524" s="354"/>
      <c r="CB524" s="354"/>
      <c r="CC524" s="354"/>
      <c r="CD524" s="354"/>
      <c r="CE524" s="354"/>
      <c r="CF524" s="354"/>
      <c r="CG524" s="354"/>
      <c r="CH524" s="354"/>
      <c r="CI524" s="354"/>
      <c r="CJ524" s="354"/>
      <c r="CK524" s="354"/>
      <c r="CL524" s="354"/>
      <c r="CM524" s="354"/>
      <c r="CN524" s="354"/>
      <c r="CO524" s="354"/>
      <c r="CP524" s="354"/>
      <c r="CQ524" s="354"/>
      <c r="CR524" s="354"/>
      <c r="CS524" s="354"/>
      <c r="CT524" s="354"/>
      <c r="CU524" s="354"/>
      <c r="CV524" s="354"/>
    </row>
    <row r="525" spans="1:100" s="348" customFormat="1" ht="15.75" customHeight="1" x14ac:dyDescent="0.25">
      <c r="A525" s="343"/>
      <c r="B525" s="343"/>
      <c r="C525" s="343"/>
      <c r="D525" s="344"/>
      <c r="E525" s="344"/>
      <c r="F525" s="345"/>
      <c r="G525" s="346"/>
      <c r="H525" s="359"/>
      <c r="I525" s="360"/>
      <c r="J525" s="361"/>
      <c r="K525" s="347"/>
      <c r="L525" s="362"/>
      <c r="M525" s="363"/>
      <c r="O525" s="350"/>
      <c r="P525" s="350"/>
      <c r="Q525" s="350"/>
      <c r="S525" s="350"/>
      <c r="T525" s="350"/>
      <c r="V525" s="350"/>
      <c r="W525" s="350"/>
      <c r="AB525" s="370"/>
      <c r="AF525" s="350"/>
      <c r="AG525" s="350"/>
      <c r="AH525" s="354"/>
      <c r="AI525" s="354"/>
      <c r="AJ525" s="354"/>
      <c r="AK525" s="354"/>
      <c r="AL525" s="354"/>
      <c r="AM525" s="354"/>
      <c r="AN525" s="354"/>
      <c r="AO525" s="354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4"/>
      <c r="BH525" s="354"/>
      <c r="BI525" s="354"/>
      <c r="BJ525" s="354"/>
      <c r="BK525" s="354"/>
      <c r="BL525" s="354"/>
      <c r="BM525" s="354"/>
      <c r="BN525" s="354"/>
      <c r="BO525" s="354"/>
      <c r="BP525" s="354"/>
      <c r="BQ525" s="354"/>
      <c r="BR525" s="354"/>
      <c r="BS525" s="354"/>
      <c r="BT525" s="354"/>
      <c r="BU525" s="354"/>
      <c r="BV525" s="354"/>
      <c r="BW525" s="354"/>
      <c r="BX525" s="354"/>
      <c r="BY525" s="354"/>
      <c r="BZ525" s="354"/>
      <c r="CA525" s="354"/>
      <c r="CB525" s="354"/>
      <c r="CC525" s="354"/>
      <c r="CD525" s="354"/>
      <c r="CE525" s="354"/>
      <c r="CF525" s="354"/>
      <c r="CG525" s="354"/>
      <c r="CH525" s="354"/>
      <c r="CI525" s="354"/>
      <c r="CJ525" s="354"/>
      <c r="CK525" s="354"/>
      <c r="CL525" s="354"/>
      <c r="CM525" s="354"/>
      <c r="CN525" s="354"/>
      <c r="CO525" s="354"/>
      <c r="CP525" s="354"/>
      <c r="CQ525" s="354"/>
      <c r="CR525" s="354"/>
      <c r="CS525" s="354"/>
      <c r="CT525" s="354"/>
      <c r="CU525" s="354"/>
      <c r="CV525" s="354"/>
    </row>
    <row r="526" spans="1:100" s="348" customFormat="1" ht="15.75" customHeight="1" x14ac:dyDescent="0.25">
      <c r="A526" s="343"/>
      <c r="B526" s="343"/>
      <c r="C526" s="343"/>
      <c r="D526" s="344"/>
      <c r="E526" s="344"/>
      <c r="F526" s="345"/>
      <c r="G526" s="346"/>
      <c r="H526" s="359"/>
      <c r="I526" s="360"/>
      <c r="J526" s="361"/>
      <c r="K526" s="347"/>
      <c r="L526" s="362"/>
      <c r="M526" s="363"/>
      <c r="O526" s="350"/>
      <c r="P526" s="350"/>
      <c r="Q526" s="350"/>
      <c r="S526" s="350"/>
      <c r="T526" s="350"/>
      <c r="V526" s="350"/>
      <c r="W526" s="350"/>
      <c r="AB526" s="370"/>
      <c r="AF526" s="350"/>
      <c r="AG526" s="350"/>
      <c r="AH526" s="354"/>
      <c r="AI526" s="354"/>
      <c r="AJ526" s="354"/>
      <c r="AK526" s="354"/>
      <c r="AL526" s="354"/>
      <c r="AM526" s="354"/>
      <c r="AN526" s="354"/>
      <c r="AO526" s="354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4"/>
      <c r="BH526" s="354"/>
      <c r="BI526" s="354"/>
      <c r="BJ526" s="354"/>
      <c r="BK526" s="354"/>
      <c r="BL526" s="354"/>
      <c r="BM526" s="354"/>
      <c r="BN526" s="354"/>
      <c r="BO526" s="354"/>
      <c r="BP526" s="354"/>
      <c r="BQ526" s="354"/>
      <c r="BR526" s="354"/>
      <c r="BS526" s="354"/>
      <c r="BT526" s="354"/>
      <c r="BU526" s="354"/>
      <c r="BV526" s="354"/>
      <c r="BW526" s="354"/>
      <c r="BX526" s="354"/>
      <c r="BY526" s="354"/>
      <c r="BZ526" s="354"/>
      <c r="CA526" s="354"/>
      <c r="CB526" s="354"/>
      <c r="CC526" s="354"/>
      <c r="CD526" s="354"/>
      <c r="CE526" s="354"/>
      <c r="CF526" s="354"/>
      <c r="CG526" s="354"/>
      <c r="CH526" s="354"/>
      <c r="CI526" s="354"/>
      <c r="CJ526" s="354"/>
      <c r="CK526" s="354"/>
      <c r="CL526" s="354"/>
      <c r="CM526" s="354"/>
      <c r="CN526" s="354"/>
      <c r="CO526" s="354"/>
      <c r="CP526" s="354"/>
      <c r="CQ526" s="354"/>
      <c r="CR526" s="354"/>
      <c r="CS526" s="354"/>
      <c r="CT526" s="354"/>
      <c r="CU526" s="354"/>
      <c r="CV526" s="354"/>
    </row>
    <row r="527" spans="1:100" s="348" customFormat="1" ht="15.75" customHeight="1" x14ac:dyDescent="0.25">
      <c r="A527" s="343"/>
      <c r="B527" s="343"/>
      <c r="C527" s="343"/>
      <c r="D527" s="344"/>
      <c r="E527" s="344"/>
      <c r="F527" s="345"/>
      <c r="G527" s="346"/>
      <c r="H527" s="359"/>
      <c r="I527" s="360"/>
      <c r="J527" s="361"/>
      <c r="K527" s="347"/>
      <c r="L527" s="362"/>
      <c r="M527" s="363"/>
      <c r="O527" s="350"/>
      <c r="P527" s="350"/>
      <c r="Q527" s="350"/>
      <c r="S527" s="350"/>
      <c r="T527" s="350"/>
      <c r="V527" s="350"/>
      <c r="W527" s="350"/>
      <c r="AB527" s="370"/>
      <c r="AF527" s="350"/>
      <c r="AG527" s="350"/>
      <c r="AH527" s="354"/>
      <c r="AI527" s="354"/>
      <c r="AJ527" s="354"/>
      <c r="AK527" s="354"/>
      <c r="AL527" s="354"/>
      <c r="AM527" s="354"/>
      <c r="AN527" s="354"/>
      <c r="AO527" s="354"/>
      <c r="AP527" s="354"/>
      <c r="AQ527" s="354"/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4"/>
      <c r="BH527" s="354"/>
      <c r="BI527" s="354"/>
      <c r="BJ527" s="354"/>
      <c r="BK527" s="354"/>
      <c r="BL527" s="354"/>
      <c r="BM527" s="354"/>
      <c r="BN527" s="354"/>
      <c r="BO527" s="354"/>
      <c r="BP527" s="354"/>
      <c r="BQ527" s="354"/>
      <c r="BR527" s="354"/>
      <c r="BS527" s="354"/>
      <c r="BT527" s="354"/>
      <c r="BU527" s="354"/>
      <c r="BV527" s="354"/>
      <c r="BW527" s="354"/>
      <c r="BX527" s="354"/>
      <c r="BY527" s="354"/>
      <c r="BZ527" s="354"/>
      <c r="CA527" s="354"/>
      <c r="CB527" s="354"/>
      <c r="CC527" s="354"/>
      <c r="CD527" s="354"/>
      <c r="CE527" s="354"/>
      <c r="CF527" s="354"/>
      <c r="CG527" s="354"/>
      <c r="CH527" s="354"/>
      <c r="CI527" s="354"/>
      <c r="CJ527" s="354"/>
      <c r="CK527" s="354"/>
      <c r="CL527" s="354"/>
      <c r="CM527" s="354"/>
      <c r="CN527" s="354"/>
      <c r="CO527" s="354"/>
      <c r="CP527" s="354"/>
      <c r="CQ527" s="354"/>
      <c r="CR527" s="354"/>
      <c r="CS527" s="354"/>
      <c r="CT527" s="354"/>
      <c r="CU527" s="354"/>
      <c r="CV527" s="354"/>
    </row>
    <row r="528" spans="1:100" s="348" customFormat="1" ht="15.75" customHeight="1" x14ac:dyDescent="0.25">
      <c r="A528" s="343"/>
      <c r="B528" s="343"/>
      <c r="C528" s="343"/>
      <c r="D528" s="344"/>
      <c r="E528" s="344"/>
      <c r="F528" s="345"/>
      <c r="G528" s="346"/>
      <c r="H528" s="359"/>
      <c r="I528" s="360"/>
      <c r="J528" s="361"/>
      <c r="K528" s="347"/>
      <c r="L528" s="362"/>
      <c r="M528" s="363"/>
      <c r="O528" s="350"/>
      <c r="P528" s="350"/>
      <c r="Q528" s="350"/>
      <c r="S528" s="350"/>
      <c r="T528" s="350"/>
      <c r="V528" s="350"/>
      <c r="W528" s="350"/>
      <c r="AB528" s="370"/>
      <c r="AF528" s="350"/>
      <c r="AG528" s="350"/>
      <c r="AH528" s="354"/>
      <c r="AI528" s="354"/>
      <c r="AJ528" s="354"/>
      <c r="AK528" s="354"/>
      <c r="AL528" s="354"/>
      <c r="AM528" s="354"/>
      <c r="AN528" s="354"/>
      <c r="AO528" s="354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4"/>
      <c r="BH528" s="354"/>
      <c r="BI528" s="354"/>
      <c r="BJ528" s="354"/>
      <c r="BK528" s="354"/>
      <c r="BL528" s="354"/>
      <c r="BM528" s="354"/>
      <c r="BN528" s="354"/>
      <c r="BO528" s="354"/>
      <c r="BP528" s="354"/>
      <c r="BQ528" s="354"/>
      <c r="BR528" s="354"/>
      <c r="BS528" s="354"/>
      <c r="BT528" s="354"/>
      <c r="BU528" s="354"/>
      <c r="BV528" s="354"/>
      <c r="BW528" s="354"/>
      <c r="BX528" s="354"/>
      <c r="BY528" s="354"/>
      <c r="BZ528" s="354"/>
      <c r="CA528" s="354"/>
      <c r="CB528" s="354"/>
      <c r="CC528" s="354"/>
      <c r="CD528" s="354"/>
      <c r="CE528" s="354"/>
      <c r="CF528" s="354"/>
      <c r="CG528" s="354"/>
      <c r="CH528" s="354"/>
      <c r="CI528" s="354"/>
      <c r="CJ528" s="354"/>
      <c r="CK528" s="354"/>
      <c r="CL528" s="354"/>
      <c r="CM528" s="354"/>
      <c r="CN528" s="354"/>
      <c r="CO528" s="354"/>
      <c r="CP528" s="354"/>
      <c r="CQ528" s="354"/>
      <c r="CR528" s="354"/>
      <c r="CS528" s="354"/>
      <c r="CT528" s="354"/>
      <c r="CU528" s="354"/>
      <c r="CV528" s="354"/>
    </row>
    <row r="529" spans="1:100" s="348" customFormat="1" ht="15.75" customHeight="1" x14ac:dyDescent="0.25">
      <c r="A529" s="343"/>
      <c r="B529" s="343"/>
      <c r="C529" s="343"/>
      <c r="D529" s="344"/>
      <c r="E529" s="344"/>
      <c r="F529" s="345"/>
      <c r="G529" s="346"/>
      <c r="H529" s="359"/>
      <c r="I529" s="360"/>
      <c r="J529" s="361"/>
      <c r="K529" s="347"/>
      <c r="L529" s="362"/>
      <c r="M529" s="363"/>
      <c r="O529" s="350"/>
      <c r="P529" s="350"/>
      <c r="Q529" s="350"/>
      <c r="S529" s="350"/>
      <c r="T529" s="350"/>
      <c r="V529" s="350"/>
      <c r="W529" s="350"/>
      <c r="AB529" s="370"/>
      <c r="AF529" s="350"/>
      <c r="AG529" s="350"/>
      <c r="AH529" s="354"/>
      <c r="AI529" s="354"/>
      <c r="AJ529" s="354"/>
      <c r="AK529" s="354"/>
      <c r="AL529" s="354"/>
      <c r="AM529" s="354"/>
      <c r="AN529" s="354"/>
      <c r="AO529" s="354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/>
      <c r="BF529" s="354"/>
      <c r="BG529" s="354"/>
      <c r="BH529" s="354"/>
      <c r="BI529" s="354"/>
      <c r="BJ529" s="354"/>
      <c r="BK529" s="354"/>
      <c r="BL529" s="354"/>
      <c r="BM529" s="354"/>
      <c r="BN529" s="354"/>
      <c r="BO529" s="354"/>
      <c r="BP529" s="354"/>
      <c r="BQ529" s="354"/>
      <c r="BR529" s="354"/>
      <c r="BS529" s="354"/>
      <c r="BT529" s="354"/>
      <c r="BU529" s="354"/>
      <c r="BV529" s="354"/>
      <c r="BW529" s="354"/>
      <c r="BX529" s="354"/>
      <c r="BY529" s="354"/>
      <c r="BZ529" s="354"/>
      <c r="CA529" s="354"/>
      <c r="CB529" s="354"/>
      <c r="CC529" s="354"/>
      <c r="CD529" s="354"/>
      <c r="CE529" s="354"/>
      <c r="CF529" s="354"/>
      <c r="CG529" s="354"/>
      <c r="CH529" s="354"/>
      <c r="CI529" s="354"/>
      <c r="CJ529" s="354"/>
      <c r="CK529" s="354"/>
      <c r="CL529" s="354"/>
      <c r="CM529" s="354"/>
      <c r="CN529" s="354"/>
      <c r="CO529" s="354"/>
      <c r="CP529" s="354"/>
      <c r="CQ529" s="354"/>
      <c r="CR529" s="354"/>
      <c r="CS529" s="354"/>
      <c r="CT529" s="354"/>
      <c r="CU529" s="354"/>
      <c r="CV529" s="354"/>
    </row>
    <row r="530" spans="1:100" s="348" customFormat="1" ht="15.75" customHeight="1" x14ac:dyDescent="0.25">
      <c r="A530" s="343"/>
      <c r="B530" s="343"/>
      <c r="C530" s="343"/>
      <c r="D530" s="344"/>
      <c r="E530" s="344"/>
      <c r="F530" s="345"/>
      <c r="G530" s="346"/>
      <c r="H530" s="359"/>
      <c r="I530" s="360"/>
      <c r="J530" s="361"/>
      <c r="K530" s="347"/>
      <c r="L530" s="362"/>
      <c r="M530" s="363"/>
      <c r="O530" s="350"/>
      <c r="P530" s="350"/>
      <c r="Q530" s="350"/>
      <c r="S530" s="350"/>
      <c r="T530" s="350"/>
      <c r="V530" s="350"/>
      <c r="W530" s="350"/>
      <c r="AB530" s="370"/>
      <c r="AF530" s="350"/>
      <c r="AG530" s="350"/>
      <c r="AH530" s="354"/>
      <c r="AI530" s="354"/>
      <c r="AJ530" s="354"/>
      <c r="AK530" s="354"/>
      <c r="AL530" s="354"/>
      <c r="AM530" s="354"/>
      <c r="AN530" s="354"/>
      <c r="AO530" s="354"/>
      <c r="AP530" s="354"/>
      <c r="AQ530" s="354"/>
      <c r="AR530" s="354"/>
      <c r="AS530" s="354"/>
      <c r="AT530" s="354"/>
      <c r="AU530" s="354"/>
      <c r="AV530" s="354"/>
      <c r="AW530" s="354"/>
      <c r="AX530" s="354"/>
      <c r="AY530" s="354"/>
      <c r="AZ530" s="354"/>
      <c r="BA530" s="354"/>
      <c r="BB530" s="354"/>
      <c r="BC530" s="354"/>
      <c r="BD530" s="354"/>
      <c r="BE530" s="354"/>
      <c r="BF530" s="354"/>
      <c r="BG530" s="354"/>
      <c r="BH530" s="354"/>
      <c r="BI530" s="354"/>
      <c r="BJ530" s="354"/>
      <c r="BK530" s="354"/>
      <c r="BL530" s="354"/>
      <c r="BM530" s="354"/>
      <c r="BN530" s="354"/>
      <c r="BO530" s="354"/>
      <c r="BP530" s="354"/>
      <c r="BQ530" s="354"/>
      <c r="BR530" s="354"/>
      <c r="BS530" s="354"/>
      <c r="BT530" s="354"/>
      <c r="BU530" s="354"/>
      <c r="BV530" s="354"/>
      <c r="BW530" s="354"/>
      <c r="BX530" s="354"/>
      <c r="BY530" s="354"/>
      <c r="BZ530" s="354"/>
      <c r="CA530" s="354"/>
      <c r="CB530" s="354"/>
      <c r="CC530" s="354"/>
      <c r="CD530" s="354"/>
      <c r="CE530" s="354"/>
      <c r="CF530" s="354"/>
      <c r="CG530" s="354"/>
      <c r="CH530" s="354"/>
      <c r="CI530" s="354"/>
      <c r="CJ530" s="354"/>
      <c r="CK530" s="354"/>
      <c r="CL530" s="354"/>
      <c r="CM530" s="354"/>
      <c r="CN530" s="354"/>
      <c r="CO530" s="354"/>
      <c r="CP530" s="354"/>
      <c r="CQ530" s="354"/>
      <c r="CR530" s="354"/>
      <c r="CS530" s="354"/>
      <c r="CT530" s="354"/>
      <c r="CU530" s="354"/>
      <c r="CV530" s="354"/>
    </row>
    <row r="531" spans="1:100" s="348" customFormat="1" ht="15.75" customHeight="1" x14ac:dyDescent="0.25">
      <c r="A531" s="343"/>
      <c r="B531" s="343"/>
      <c r="C531" s="343"/>
      <c r="D531" s="344"/>
      <c r="E531" s="344"/>
      <c r="F531" s="345"/>
      <c r="G531" s="346"/>
      <c r="H531" s="359"/>
      <c r="I531" s="360"/>
      <c r="J531" s="361"/>
      <c r="K531" s="347"/>
      <c r="L531" s="362"/>
      <c r="M531" s="363"/>
      <c r="O531" s="350"/>
      <c r="P531" s="350"/>
      <c r="Q531" s="350"/>
      <c r="S531" s="350"/>
      <c r="T531" s="350"/>
      <c r="V531" s="350"/>
      <c r="W531" s="350"/>
      <c r="AB531" s="370"/>
      <c r="AF531" s="350"/>
      <c r="AG531" s="350"/>
      <c r="AH531" s="354"/>
      <c r="AI531" s="354"/>
      <c r="AJ531" s="354"/>
      <c r="AK531" s="354"/>
      <c r="AL531" s="354"/>
      <c r="AM531" s="354"/>
      <c r="AN531" s="354"/>
      <c r="AO531" s="354"/>
      <c r="AP531" s="354"/>
      <c r="AQ531" s="354"/>
      <c r="AR531" s="354"/>
      <c r="AS531" s="354"/>
      <c r="AT531" s="354"/>
      <c r="AU531" s="354"/>
      <c r="AV531" s="354"/>
      <c r="AW531" s="354"/>
      <c r="AX531" s="354"/>
      <c r="AY531" s="354"/>
      <c r="AZ531" s="354"/>
      <c r="BA531" s="354"/>
      <c r="BB531" s="354"/>
      <c r="BC531" s="354"/>
      <c r="BD531" s="354"/>
      <c r="BE531" s="354"/>
      <c r="BF531" s="354"/>
      <c r="BG531" s="354"/>
      <c r="BH531" s="354"/>
      <c r="BI531" s="354"/>
      <c r="BJ531" s="354"/>
      <c r="BK531" s="354"/>
      <c r="BL531" s="354"/>
      <c r="BM531" s="354"/>
      <c r="BN531" s="354"/>
      <c r="BO531" s="354"/>
      <c r="BP531" s="354"/>
      <c r="BQ531" s="354"/>
      <c r="BR531" s="354"/>
      <c r="BS531" s="354"/>
      <c r="BT531" s="354"/>
      <c r="BU531" s="354"/>
      <c r="BV531" s="354"/>
      <c r="BW531" s="354"/>
      <c r="BX531" s="354"/>
      <c r="BY531" s="354"/>
      <c r="BZ531" s="354"/>
      <c r="CA531" s="354"/>
      <c r="CB531" s="354"/>
      <c r="CC531" s="354"/>
      <c r="CD531" s="354"/>
      <c r="CE531" s="354"/>
      <c r="CF531" s="354"/>
      <c r="CG531" s="354"/>
      <c r="CH531" s="354"/>
      <c r="CI531" s="354"/>
      <c r="CJ531" s="354"/>
      <c r="CK531" s="354"/>
      <c r="CL531" s="354"/>
      <c r="CM531" s="354"/>
      <c r="CN531" s="354"/>
      <c r="CO531" s="354"/>
      <c r="CP531" s="354"/>
      <c r="CQ531" s="354"/>
      <c r="CR531" s="354"/>
      <c r="CS531" s="354"/>
      <c r="CT531" s="354"/>
      <c r="CU531" s="354"/>
      <c r="CV531" s="354"/>
    </row>
    <row r="532" spans="1:100" s="348" customFormat="1" ht="15.75" customHeight="1" x14ac:dyDescent="0.25">
      <c r="A532" s="343"/>
      <c r="B532" s="343"/>
      <c r="C532" s="343"/>
      <c r="D532" s="344"/>
      <c r="E532" s="344"/>
      <c r="F532" s="345"/>
      <c r="G532" s="346"/>
      <c r="H532" s="359"/>
      <c r="I532" s="360"/>
      <c r="J532" s="361"/>
      <c r="K532" s="347"/>
      <c r="L532" s="362"/>
      <c r="M532" s="363"/>
      <c r="O532" s="350"/>
      <c r="P532" s="350"/>
      <c r="Q532" s="350"/>
      <c r="S532" s="350"/>
      <c r="T532" s="350"/>
      <c r="V532" s="350"/>
      <c r="W532" s="350"/>
      <c r="AB532" s="370"/>
      <c r="AF532" s="350"/>
      <c r="AG532" s="350"/>
      <c r="AH532" s="354"/>
      <c r="AI532" s="354"/>
      <c r="AJ532" s="354"/>
      <c r="AK532" s="354"/>
      <c r="AL532" s="354"/>
      <c r="AM532" s="354"/>
      <c r="AN532" s="354"/>
      <c r="AO532" s="354"/>
      <c r="AP532" s="354"/>
      <c r="AQ532" s="354"/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4"/>
      <c r="BH532" s="354"/>
      <c r="BI532" s="354"/>
      <c r="BJ532" s="354"/>
      <c r="BK532" s="354"/>
      <c r="BL532" s="354"/>
      <c r="BM532" s="354"/>
      <c r="BN532" s="354"/>
      <c r="BO532" s="354"/>
      <c r="BP532" s="354"/>
      <c r="BQ532" s="354"/>
      <c r="BR532" s="354"/>
      <c r="BS532" s="354"/>
      <c r="BT532" s="354"/>
      <c r="BU532" s="354"/>
      <c r="BV532" s="354"/>
      <c r="BW532" s="354"/>
      <c r="BX532" s="354"/>
      <c r="BY532" s="354"/>
      <c r="BZ532" s="354"/>
      <c r="CA532" s="354"/>
      <c r="CB532" s="354"/>
      <c r="CC532" s="354"/>
      <c r="CD532" s="354"/>
      <c r="CE532" s="354"/>
      <c r="CF532" s="354"/>
      <c r="CG532" s="354"/>
      <c r="CH532" s="354"/>
      <c r="CI532" s="354"/>
      <c r="CJ532" s="354"/>
      <c r="CK532" s="354"/>
      <c r="CL532" s="354"/>
      <c r="CM532" s="354"/>
      <c r="CN532" s="354"/>
      <c r="CO532" s="354"/>
      <c r="CP532" s="354"/>
      <c r="CQ532" s="354"/>
      <c r="CR532" s="354"/>
      <c r="CS532" s="354"/>
      <c r="CT532" s="354"/>
      <c r="CU532" s="354"/>
      <c r="CV532" s="354"/>
    </row>
    <row r="533" spans="1:100" s="348" customFormat="1" ht="15.75" customHeight="1" x14ac:dyDescent="0.25">
      <c r="A533" s="343"/>
      <c r="B533" s="343"/>
      <c r="C533" s="343"/>
      <c r="D533" s="344"/>
      <c r="E533" s="344"/>
      <c r="F533" s="345"/>
      <c r="G533" s="346"/>
      <c r="H533" s="359"/>
      <c r="I533" s="360"/>
      <c r="J533" s="361"/>
      <c r="K533" s="347"/>
      <c r="L533" s="362"/>
      <c r="M533" s="363"/>
      <c r="O533" s="350"/>
      <c r="P533" s="350"/>
      <c r="Q533" s="350"/>
      <c r="S533" s="350"/>
      <c r="T533" s="350"/>
      <c r="V533" s="350"/>
      <c r="W533" s="350"/>
      <c r="AB533" s="370"/>
      <c r="AF533" s="350"/>
      <c r="AG533" s="350"/>
      <c r="AH533" s="354"/>
      <c r="AI533" s="354"/>
      <c r="AJ533" s="354"/>
      <c r="AK533" s="354"/>
      <c r="AL533" s="354"/>
      <c r="AM533" s="354"/>
      <c r="AN533" s="354"/>
      <c r="AO533" s="354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4"/>
      <c r="BH533" s="354"/>
      <c r="BI533" s="354"/>
      <c r="BJ533" s="354"/>
      <c r="BK533" s="354"/>
      <c r="BL533" s="354"/>
      <c r="BM533" s="354"/>
      <c r="BN533" s="354"/>
      <c r="BO533" s="354"/>
      <c r="BP533" s="354"/>
      <c r="BQ533" s="354"/>
      <c r="BR533" s="354"/>
      <c r="BS533" s="354"/>
      <c r="BT533" s="354"/>
      <c r="BU533" s="354"/>
      <c r="BV533" s="354"/>
      <c r="BW533" s="354"/>
      <c r="BX533" s="354"/>
      <c r="BY533" s="354"/>
      <c r="BZ533" s="354"/>
      <c r="CA533" s="354"/>
      <c r="CB533" s="354"/>
      <c r="CC533" s="354"/>
      <c r="CD533" s="354"/>
      <c r="CE533" s="354"/>
      <c r="CF533" s="354"/>
      <c r="CG533" s="354"/>
      <c r="CH533" s="354"/>
      <c r="CI533" s="354"/>
      <c r="CJ533" s="354"/>
      <c r="CK533" s="354"/>
      <c r="CL533" s="354"/>
      <c r="CM533" s="354"/>
      <c r="CN533" s="354"/>
      <c r="CO533" s="354"/>
      <c r="CP533" s="354"/>
      <c r="CQ533" s="354"/>
      <c r="CR533" s="354"/>
      <c r="CS533" s="354"/>
      <c r="CT533" s="354"/>
      <c r="CU533" s="354"/>
      <c r="CV533" s="354"/>
    </row>
    <row r="534" spans="1:100" s="348" customFormat="1" ht="15.75" customHeight="1" x14ac:dyDescent="0.25">
      <c r="A534" s="343"/>
      <c r="B534" s="343"/>
      <c r="C534" s="343"/>
      <c r="D534" s="344"/>
      <c r="E534" s="344"/>
      <c r="F534" s="345"/>
      <c r="G534" s="346"/>
      <c r="H534" s="359"/>
      <c r="I534" s="360"/>
      <c r="J534" s="361"/>
      <c r="K534" s="347"/>
      <c r="L534" s="362"/>
      <c r="M534" s="363"/>
      <c r="O534" s="350"/>
      <c r="P534" s="350"/>
      <c r="Q534" s="350"/>
      <c r="S534" s="350"/>
      <c r="T534" s="350"/>
      <c r="V534" s="350"/>
      <c r="W534" s="350"/>
      <c r="AB534" s="370"/>
      <c r="AF534" s="350"/>
      <c r="AG534" s="350"/>
      <c r="AH534" s="354"/>
      <c r="AI534" s="354"/>
      <c r="AJ534" s="354"/>
      <c r="AK534" s="354"/>
      <c r="AL534" s="354"/>
      <c r="AM534" s="354"/>
      <c r="AN534" s="354"/>
      <c r="AO534" s="354"/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4"/>
      <c r="BH534" s="354"/>
      <c r="BI534" s="354"/>
      <c r="BJ534" s="354"/>
      <c r="BK534" s="354"/>
      <c r="BL534" s="354"/>
      <c r="BM534" s="354"/>
      <c r="BN534" s="354"/>
      <c r="BO534" s="354"/>
      <c r="BP534" s="354"/>
      <c r="BQ534" s="354"/>
      <c r="BR534" s="354"/>
      <c r="BS534" s="354"/>
      <c r="BT534" s="354"/>
      <c r="BU534" s="354"/>
      <c r="BV534" s="354"/>
      <c r="BW534" s="354"/>
      <c r="BX534" s="354"/>
      <c r="BY534" s="354"/>
      <c r="BZ534" s="354"/>
      <c r="CA534" s="354"/>
      <c r="CB534" s="354"/>
      <c r="CC534" s="354"/>
      <c r="CD534" s="354"/>
      <c r="CE534" s="354"/>
      <c r="CF534" s="354"/>
      <c r="CG534" s="354"/>
      <c r="CH534" s="354"/>
      <c r="CI534" s="354"/>
      <c r="CJ534" s="354"/>
      <c r="CK534" s="354"/>
      <c r="CL534" s="354"/>
      <c r="CM534" s="354"/>
      <c r="CN534" s="354"/>
      <c r="CO534" s="354"/>
      <c r="CP534" s="354"/>
      <c r="CQ534" s="354"/>
      <c r="CR534" s="354"/>
      <c r="CS534" s="354"/>
      <c r="CT534" s="354"/>
      <c r="CU534" s="354"/>
      <c r="CV534" s="354"/>
    </row>
    <row r="535" spans="1:100" s="348" customFormat="1" ht="15.75" customHeight="1" x14ac:dyDescent="0.25">
      <c r="A535" s="343"/>
      <c r="B535" s="343"/>
      <c r="C535" s="343"/>
      <c r="D535" s="344"/>
      <c r="E535" s="344"/>
      <c r="F535" s="345"/>
      <c r="G535" s="346"/>
      <c r="H535" s="359"/>
      <c r="I535" s="360"/>
      <c r="J535" s="361"/>
      <c r="K535" s="347"/>
      <c r="L535" s="362"/>
      <c r="M535" s="363"/>
      <c r="O535" s="350"/>
      <c r="P535" s="350"/>
      <c r="Q535" s="350"/>
      <c r="S535" s="350"/>
      <c r="T535" s="350"/>
      <c r="V535" s="350"/>
      <c r="W535" s="350"/>
      <c r="AB535" s="370"/>
      <c r="AF535" s="350"/>
      <c r="AG535" s="350"/>
      <c r="AH535" s="354"/>
      <c r="AI535" s="354"/>
      <c r="AJ535" s="354"/>
      <c r="AK535" s="354"/>
      <c r="AL535" s="354"/>
      <c r="AM535" s="354"/>
      <c r="AN535" s="354"/>
      <c r="AO535" s="354"/>
      <c r="AP535" s="354"/>
      <c r="AQ535" s="354"/>
      <c r="AR535" s="354"/>
      <c r="AS535" s="354"/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4"/>
      <c r="BH535" s="354"/>
      <c r="BI535" s="354"/>
      <c r="BJ535" s="354"/>
      <c r="BK535" s="354"/>
      <c r="BL535" s="354"/>
      <c r="BM535" s="354"/>
      <c r="BN535" s="354"/>
      <c r="BO535" s="354"/>
      <c r="BP535" s="354"/>
      <c r="BQ535" s="354"/>
      <c r="BR535" s="354"/>
      <c r="BS535" s="354"/>
      <c r="BT535" s="354"/>
      <c r="BU535" s="354"/>
      <c r="BV535" s="354"/>
      <c r="BW535" s="354"/>
      <c r="BX535" s="354"/>
      <c r="BY535" s="354"/>
      <c r="BZ535" s="354"/>
      <c r="CA535" s="354"/>
      <c r="CB535" s="354"/>
      <c r="CC535" s="354"/>
      <c r="CD535" s="354"/>
      <c r="CE535" s="354"/>
      <c r="CF535" s="354"/>
      <c r="CG535" s="354"/>
      <c r="CH535" s="354"/>
      <c r="CI535" s="354"/>
      <c r="CJ535" s="354"/>
      <c r="CK535" s="354"/>
      <c r="CL535" s="354"/>
      <c r="CM535" s="354"/>
      <c r="CN535" s="354"/>
      <c r="CO535" s="354"/>
      <c r="CP535" s="354"/>
      <c r="CQ535" s="354"/>
      <c r="CR535" s="354"/>
      <c r="CS535" s="354"/>
      <c r="CT535" s="354"/>
      <c r="CU535" s="354"/>
      <c r="CV535" s="354"/>
    </row>
    <row r="536" spans="1:100" s="348" customFormat="1" ht="15.75" customHeight="1" x14ac:dyDescent="0.25">
      <c r="A536" s="343"/>
      <c r="B536" s="343"/>
      <c r="C536" s="343"/>
      <c r="D536" s="344"/>
      <c r="E536" s="344"/>
      <c r="F536" s="345"/>
      <c r="G536" s="346"/>
      <c r="H536" s="359"/>
      <c r="I536" s="360"/>
      <c r="J536" s="361"/>
      <c r="K536" s="347"/>
      <c r="L536" s="362"/>
      <c r="M536" s="363"/>
      <c r="O536" s="350"/>
      <c r="P536" s="350"/>
      <c r="Q536" s="350"/>
      <c r="S536" s="350"/>
      <c r="T536" s="350"/>
      <c r="V536" s="350"/>
      <c r="W536" s="350"/>
      <c r="AB536" s="370"/>
      <c r="AF536" s="350"/>
      <c r="AG536" s="350"/>
      <c r="AH536" s="354"/>
      <c r="AI536" s="354"/>
      <c r="AJ536" s="354"/>
      <c r="AK536" s="354"/>
      <c r="AL536" s="354"/>
      <c r="AM536" s="354"/>
      <c r="AN536" s="354"/>
      <c r="AO536" s="354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/>
      <c r="AZ536" s="354"/>
      <c r="BA536" s="354"/>
      <c r="BB536" s="354"/>
      <c r="BC536" s="354"/>
      <c r="BD536" s="354"/>
      <c r="BE536" s="354"/>
      <c r="BF536" s="354"/>
      <c r="BG536" s="354"/>
      <c r="BH536" s="354"/>
      <c r="BI536" s="354"/>
      <c r="BJ536" s="354"/>
      <c r="BK536" s="354"/>
      <c r="BL536" s="354"/>
      <c r="BM536" s="354"/>
      <c r="BN536" s="354"/>
      <c r="BO536" s="354"/>
      <c r="BP536" s="354"/>
      <c r="BQ536" s="354"/>
      <c r="BR536" s="354"/>
      <c r="BS536" s="354"/>
      <c r="BT536" s="354"/>
      <c r="BU536" s="354"/>
      <c r="BV536" s="354"/>
      <c r="BW536" s="354"/>
      <c r="BX536" s="354"/>
      <c r="BY536" s="354"/>
      <c r="BZ536" s="354"/>
      <c r="CA536" s="354"/>
      <c r="CB536" s="354"/>
      <c r="CC536" s="354"/>
      <c r="CD536" s="354"/>
      <c r="CE536" s="354"/>
      <c r="CF536" s="354"/>
      <c r="CG536" s="354"/>
      <c r="CH536" s="354"/>
      <c r="CI536" s="354"/>
      <c r="CJ536" s="354"/>
      <c r="CK536" s="354"/>
      <c r="CL536" s="354"/>
      <c r="CM536" s="354"/>
      <c r="CN536" s="354"/>
      <c r="CO536" s="354"/>
      <c r="CP536" s="354"/>
      <c r="CQ536" s="354"/>
      <c r="CR536" s="354"/>
      <c r="CS536" s="354"/>
      <c r="CT536" s="354"/>
      <c r="CU536" s="354"/>
      <c r="CV536" s="354"/>
    </row>
    <row r="537" spans="1:100" s="348" customFormat="1" ht="15.75" customHeight="1" x14ac:dyDescent="0.25">
      <c r="A537" s="343"/>
      <c r="B537" s="343"/>
      <c r="C537" s="343"/>
      <c r="D537" s="344"/>
      <c r="E537" s="344"/>
      <c r="F537" s="345"/>
      <c r="G537" s="346"/>
      <c r="H537" s="359"/>
      <c r="I537" s="360"/>
      <c r="J537" s="361"/>
      <c r="K537" s="347"/>
      <c r="L537" s="362"/>
      <c r="M537" s="363"/>
      <c r="O537" s="350"/>
      <c r="P537" s="350"/>
      <c r="Q537" s="350"/>
      <c r="S537" s="350"/>
      <c r="T537" s="350"/>
      <c r="V537" s="350"/>
      <c r="W537" s="350"/>
      <c r="AB537" s="370"/>
      <c r="AF537" s="350"/>
      <c r="AG537" s="350"/>
      <c r="AH537" s="354"/>
      <c r="AI537" s="354"/>
      <c r="AJ537" s="354"/>
      <c r="AK537" s="354"/>
      <c r="AL537" s="354"/>
      <c r="AM537" s="354"/>
      <c r="AN537" s="354"/>
      <c r="AO537" s="354"/>
      <c r="AP537" s="354"/>
      <c r="AQ537" s="354"/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4"/>
      <c r="BH537" s="354"/>
      <c r="BI537" s="354"/>
      <c r="BJ537" s="354"/>
      <c r="BK537" s="354"/>
      <c r="BL537" s="354"/>
      <c r="BM537" s="354"/>
      <c r="BN537" s="354"/>
      <c r="BO537" s="354"/>
      <c r="BP537" s="354"/>
      <c r="BQ537" s="354"/>
      <c r="BR537" s="354"/>
      <c r="BS537" s="354"/>
      <c r="BT537" s="354"/>
      <c r="BU537" s="354"/>
      <c r="BV537" s="354"/>
      <c r="BW537" s="354"/>
      <c r="BX537" s="354"/>
      <c r="BY537" s="354"/>
      <c r="BZ537" s="354"/>
      <c r="CA537" s="354"/>
      <c r="CB537" s="354"/>
      <c r="CC537" s="354"/>
      <c r="CD537" s="354"/>
      <c r="CE537" s="354"/>
      <c r="CF537" s="354"/>
      <c r="CG537" s="354"/>
      <c r="CH537" s="354"/>
      <c r="CI537" s="354"/>
      <c r="CJ537" s="354"/>
      <c r="CK537" s="354"/>
      <c r="CL537" s="354"/>
      <c r="CM537" s="354"/>
      <c r="CN537" s="354"/>
      <c r="CO537" s="354"/>
      <c r="CP537" s="354"/>
      <c r="CQ537" s="354"/>
      <c r="CR537" s="354"/>
      <c r="CS537" s="354"/>
      <c r="CT537" s="354"/>
      <c r="CU537" s="354"/>
      <c r="CV537" s="354"/>
    </row>
    <row r="538" spans="1:100" s="348" customFormat="1" ht="15.75" customHeight="1" x14ac:dyDescent="0.25">
      <c r="A538" s="343"/>
      <c r="B538" s="343"/>
      <c r="C538" s="343"/>
      <c r="D538" s="344"/>
      <c r="E538" s="344"/>
      <c r="F538" s="345"/>
      <c r="G538" s="346"/>
      <c r="H538" s="359"/>
      <c r="I538" s="360"/>
      <c r="J538" s="361"/>
      <c r="K538" s="347"/>
      <c r="L538" s="362"/>
      <c r="M538" s="363"/>
      <c r="O538" s="350"/>
      <c r="P538" s="350"/>
      <c r="Q538" s="350"/>
      <c r="S538" s="350"/>
      <c r="T538" s="350"/>
      <c r="V538" s="350"/>
      <c r="W538" s="350"/>
      <c r="AB538" s="370"/>
      <c r="AF538" s="350"/>
      <c r="AG538" s="350"/>
      <c r="AH538" s="354"/>
      <c r="AI538" s="354"/>
      <c r="AJ538" s="354"/>
      <c r="AK538" s="354"/>
      <c r="AL538" s="354"/>
      <c r="AM538" s="354"/>
      <c r="AN538" s="354"/>
      <c r="AO538" s="354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/>
      <c r="BF538" s="354"/>
      <c r="BG538" s="354"/>
      <c r="BH538" s="354"/>
      <c r="BI538" s="354"/>
      <c r="BJ538" s="354"/>
      <c r="BK538" s="354"/>
      <c r="BL538" s="354"/>
      <c r="BM538" s="354"/>
      <c r="BN538" s="354"/>
      <c r="BO538" s="354"/>
      <c r="BP538" s="354"/>
      <c r="BQ538" s="354"/>
      <c r="BR538" s="354"/>
      <c r="BS538" s="354"/>
      <c r="BT538" s="354"/>
      <c r="BU538" s="354"/>
      <c r="BV538" s="354"/>
      <c r="BW538" s="354"/>
      <c r="BX538" s="354"/>
      <c r="BY538" s="354"/>
      <c r="BZ538" s="354"/>
      <c r="CA538" s="354"/>
      <c r="CB538" s="354"/>
      <c r="CC538" s="354"/>
      <c r="CD538" s="354"/>
      <c r="CE538" s="354"/>
      <c r="CF538" s="354"/>
      <c r="CG538" s="354"/>
      <c r="CH538" s="354"/>
      <c r="CI538" s="354"/>
      <c r="CJ538" s="354"/>
      <c r="CK538" s="354"/>
      <c r="CL538" s="354"/>
      <c r="CM538" s="354"/>
      <c r="CN538" s="354"/>
      <c r="CO538" s="354"/>
      <c r="CP538" s="354"/>
      <c r="CQ538" s="354"/>
      <c r="CR538" s="354"/>
      <c r="CS538" s="354"/>
      <c r="CT538" s="354"/>
      <c r="CU538" s="354"/>
      <c r="CV538" s="354"/>
    </row>
    <row r="539" spans="1:100" s="348" customFormat="1" ht="15.75" customHeight="1" x14ac:dyDescent="0.25">
      <c r="A539" s="343"/>
      <c r="B539" s="343"/>
      <c r="C539" s="343"/>
      <c r="D539" s="344"/>
      <c r="E539" s="344"/>
      <c r="F539" s="345"/>
      <c r="G539" s="346"/>
      <c r="H539" s="359"/>
      <c r="I539" s="360"/>
      <c r="J539" s="361"/>
      <c r="K539" s="347"/>
      <c r="L539" s="362"/>
      <c r="M539" s="363"/>
      <c r="O539" s="350"/>
      <c r="P539" s="350"/>
      <c r="Q539" s="350"/>
      <c r="S539" s="350"/>
      <c r="T539" s="350"/>
      <c r="V539" s="350"/>
      <c r="W539" s="350"/>
      <c r="AB539" s="370"/>
      <c r="AF539" s="350"/>
      <c r="AG539" s="350"/>
      <c r="AH539" s="354"/>
      <c r="AI539" s="354"/>
      <c r="AJ539" s="354"/>
      <c r="AK539" s="354"/>
      <c r="AL539" s="354"/>
      <c r="AM539" s="354"/>
      <c r="AN539" s="354"/>
      <c r="AO539" s="354"/>
      <c r="AP539" s="354"/>
      <c r="AQ539" s="354"/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/>
      <c r="BF539" s="354"/>
      <c r="BG539" s="354"/>
      <c r="BH539" s="354"/>
      <c r="BI539" s="354"/>
      <c r="BJ539" s="354"/>
      <c r="BK539" s="354"/>
      <c r="BL539" s="354"/>
      <c r="BM539" s="354"/>
      <c r="BN539" s="354"/>
      <c r="BO539" s="354"/>
      <c r="BP539" s="354"/>
      <c r="BQ539" s="354"/>
      <c r="BR539" s="354"/>
      <c r="BS539" s="354"/>
      <c r="BT539" s="354"/>
      <c r="BU539" s="354"/>
      <c r="BV539" s="354"/>
      <c r="BW539" s="354"/>
      <c r="BX539" s="354"/>
      <c r="BY539" s="354"/>
      <c r="BZ539" s="354"/>
      <c r="CA539" s="354"/>
      <c r="CB539" s="354"/>
      <c r="CC539" s="354"/>
      <c r="CD539" s="354"/>
      <c r="CE539" s="354"/>
      <c r="CF539" s="354"/>
      <c r="CG539" s="354"/>
      <c r="CH539" s="354"/>
      <c r="CI539" s="354"/>
      <c r="CJ539" s="354"/>
      <c r="CK539" s="354"/>
      <c r="CL539" s="354"/>
      <c r="CM539" s="354"/>
      <c r="CN539" s="354"/>
      <c r="CO539" s="354"/>
      <c r="CP539" s="354"/>
      <c r="CQ539" s="354"/>
      <c r="CR539" s="354"/>
      <c r="CS539" s="354"/>
      <c r="CT539" s="354"/>
      <c r="CU539" s="354"/>
      <c r="CV539" s="354"/>
    </row>
    <row r="540" spans="1:100" s="348" customFormat="1" ht="15.75" customHeight="1" x14ac:dyDescent="0.25">
      <c r="A540" s="343"/>
      <c r="B540" s="343"/>
      <c r="C540" s="343"/>
      <c r="D540" s="344"/>
      <c r="E540" s="344"/>
      <c r="F540" s="345"/>
      <c r="G540" s="346"/>
      <c r="H540" s="359"/>
      <c r="I540" s="360"/>
      <c r="J540" s="361"/>
      <c r="K540" s="347"/>
      <c r="L540" s="362"/>
      <c r="M540" s="363"/>
      <c r="O540" s="350"/>
      <c r="P540" s="350"/>
      <c r="Q540" s="350"/>
      <c r="S540" s="350"/>
      <c r="T540" s="350"/>
      <c r="V540" s="350"/>
      <c r="W540" s="350"/>
      <c r="AB540" s="370"/>
      <c r="AF540" s="350"/>
      <c r="AG540" s="350"/>
      <c r="AH540" s="354"/>
      <c r="AI540" s="354"/>
      <c r="AJ540" s="354"/>
      <c r="AK540" s="354"/>
      <c r="AL540" s="354"/>
      <c r="AM540" s="354"/>
      <c r="AN540" s="354"/>
      <c r="AO540" s="354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/>
      <c r="BF540" s="354"/>
      <c r="BG540" s="354"/>
      <c r="BH540" s="354"/>
      <c r="BI540" s="354"/>
      <c r="BJ540" s="354"/>
      <c r="BK540" s="354"/>
      <c r="BL540" s="354"/>
      <c r="BM540" s="354"/>
      <c r="BN540" s="354"/>
      <c r="BO540" s="354"/>
      <c r="BP540" s="354"/>
      <c r="BQ540" s="354"/>
      <c r="BR540" s="354"/>
      <c r="BS540" s="354"/>
      <c r="BT540" s="354"/>
      <c r="BU540" s="354"/>
      <c r="BV540" s="354"/>
      <c r="BW540" s="354"/>
      <c r="BX540" s="354"/>
      <c r="BY540" s="354"/>
      <c r="BZ540" s="354"/>
      <c r="CA540" s="354"/>
      <c r="CB540" s="354"/>
      <c r="CC540" s="354"/>
      <c r="CD540" s="354"/>
      <c r="CE540" s="354"/>
      <c r="CF540" s="354"/>
      <c r="CG540" s="354"/>
      <c r="CH540" s="354"/>
      <c r="CI540" s="354"/>
      <c r="CJ540" s="354"/>
      <c r="CK540" s="354"/>
      <c r="CL540" s="354"/>
      <c r="CM540" s="354"/>
      <c r="CN540" s="354"/>
      <c r="CO540" s="354"/>
      <c r="CP540" s="354"/>
      <c r="CQ540" s="354"/>
      <c r="CR540" s="354"/>
      <c r="CS540" s="354"/>
      <c r="CT540" s="354"/>
      <c r="CU540" s="354"/>
      <c r="CV540" s="354"/>
    </row>
    <row r="541" spans="1:100" s="348" customFormat="1" ht="15.75" customHeight="1" x14ac:dyDescent="0.25">
      <c r="A541" s="343"/>
      <c r="B541" s="343"/>
      <c r="C541" s="343"/>
      <c r="D541" s="344"/>
      <c r="E541" s="344"/>
      <c r="F541" s="345"/>
      <c r="G541" s="346"/>
      <c r="H541" s="359"/>
      <c r="I541" s="360"/>
      <c r="J541" s="361"/>
      <c r="K541" s="347"/>
      <c r="L541" s="362"/>
      <c r="M541" s="363"/>
      <c r="O541" s="350"/>
      <c r="P541" s="350"/>
      <c r="Q541" s="350"/>
      <c r="S541" s="350"/>
      <c r="T541" s="350"/>
      <c r="V541" s="350"/>
      <c r="W541" s="350"/>
      <c r="AB541" s="370"/>
      <c r="AF541" s="350"/>
      <c r="AG541" s="350"/>
      <c r="AH541" s="354"/>
      <c r="AI541" s="354"/>
      <c r="AJ541" s="354"/>
      <c r="AK541" s="354"/>
      <c r="AL541" s="354"/>
      <c r="AM541" s="354"/>
      <c r="AN541" s="354"/>
      <c r="AO541" s="354"/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4"/>
      <c r="BH541" s="354"/>
      <c r="BI541" s="354"/>
      <c r="BJ541" s="354"/>
      <c r="BK541" s="354"/>
      <c r="BL541" s="354"/>
      <c r="BM541" s="354"/>
      <c r="BN541" s="354"/>
      <c r="BO541" s="354"/>
      <c r="BP541" s="354"/>
      <c r="BQ541" s="354"/>
      <c r="BR541" s="354"/>
      <c r="BS541" s="354"/>
      <c r="BT541" s="354"/>
      <c r="BU541" s="354"/>
      <c r="BV541" s="354"/>
      <c r="BW541" s="354"/>
      <c r="BX541" s="354"/>
      <c r="BY541" s="354"/>
      <c r="BZ541" s="354"/>
      <c r="CA541" s="354"/>
      <c r="CB541" s="354"/>
      <c r="CC541" s="354"/>
      <c r="CD541" s="354"/>
      <c r="CE541" s="354"/>
      <c r="CF541" s="354"/>
      <c r="CG541" s="354"/>
      <c r="CH541" s="354"/>
      <c r="CI541" s="354"/>
      <c r="CJ541" s="354"/>
      <c r="CK541" s="354"/>
      <c r="CL541" s="354"/>
      <c r="CM541" s="354"/>
      <c r="CN541" s="354"/>
      <c r="CO541" s="354"/>
      <c r="CP541" s="354"/>
      <c r="CQ541" s="354"/>
      <c r="CR541" s="354"/>
      <c r="CS541" s="354"/>
      <c r="CT541" s="354"/>
      <c r="CU541" s="354"/>
      <c r="CV541" s="354"/>
    </row>
    <row r="542" spans="1:100" s="348" customFormat="1" ht="15.75" customHeight="1" x14ac:dyDescent="0.25">
      <c r="A542" s="343"/>
      <c r="B542" s="343"/>
      <c r="C542" s="343"/>
      <c r="D542" s="344"/>
      <c r="E542" s="344"/>
      <c r="F542" s="345"/>
      <c r="G542" s="346"/>
      <c r="H542" s="359"/>
      <c r="I542" s="360"/>
      <c r="J542" s="361"/>
      <c r="K542" s="347"/>
      <c r="L542" s="362"/>
      <c r="M542" s="363"/>
      <c r="O542" s="350"/>
      <c r="P542" s="350"/>
      <c r="Q542" s="350"/>
      <c r="S542" s="350"/>
      <c r="T542" s="350"/>
      <c r="V542" s="350"/>
      <c r="W542" s="350"/>
      <c r="AB542" s="370"/>
      <c r="AF542" s="350"/>
      <c r="AG542" s="350"/>
      <c r="AH542" s="354"/>
      <c r="AI542" s="354"/>
      <c r="AJ542" s="354"/>
      <c r="AK542" s="354"/>
      <c r="AL542" s="354"/>
      <c r="AM542" s="354"/>
      <c r="AN542" s="354"/>
      <c r="AO542" s="354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4"/>
      <c r="BH542" s="354"/>
      <c r="BI542" s="354"/>
      <c r="BJ542" s="354"/>
      <c r="BK542" s="354"/>
      <c r="BL542" s="354"/>
      <c r="BM542" s="354"/>
      <c r="BN542" s="354"/>
      <c r="BO542" s="354"/>
      <c r="BP542" s="354"/>
      <c r="BQ542" s="354"/>
      <c r="BR542" s="354"/>
      <c r="BS542" s="354"/>
      <c r="BT542" s="354"/>
      <c r="BU542" s="354"/>
      <c r="BV542" s="354"/>
      <c r="BW542" s="354"/>
      <c r="BX542" s="354"/>
      <c r="BY542" s="354"/>
      <c r="BZ542" s="354"/>
      <c r="CA542" s="354"/>
      <c r="CB542" s="354"/>
      <c r="CC542" s="354"/>
      <c r="CD542" s="354"/>
      <c r="CE542" s="354"/>
      <c r="CF542" s="354"/>
      <c r="CG542" s="354"/>
      <c r="CH542" s="354"/>
      <c r="CI542" s="354"/>
      <c r="CJ542" s="354"/>
      <c r="CK542" s="354"/>
      <c r="CL542" s="354"/>
      <c r="CM542" s="354"/>
      <c r="CN542" s="354"/>
      <c r="CO542" s="354"/>
      <c r="CP542" s="354"/>
      <c r="CQ542" s="354"/>
      <c r="CR542" s="354"/>
      <c r="CS542" s="354"/>
      <c r="CT542" s="354"/>
      <c r="CU542" s="354"/>
      <c r="CV542" s="354"/>
    </row>
    <row r="543" spans="1:100" s="348" customFormat="1" ht="15.75" customHeight="1" x14ac:dyDescent="0.25">
      <c r="A543" s="343"/>
      <c r="B543" s="343"/>
      <c r="C543" s="343"/>
      <c r="D543" s="344"/>
      <c r="E543" s="344"/>
      <c r="F543" s="345"/>
      <c r="G543" s="346"/>
      <c r="H543" s="359"/>
      <c r="I543" s="360"/>
      <c r="J543" s="361"/>
      <c r="K543" s="347"/>
      <c r="L543" s="362"/>
      <c r="M543" s="363"/>
      <c r="O543" s="350"/>
      <c r="P543" s="350"/>
      <c r="Q543" s="350"/>
      <c r="S543" s="350"/>
      <c r="T543" s="350"/>
      <c r="V543" s="350"/>
      <c r="W543" s="350"/>
      <c r="AB543" s="370"/>
      <c r="AF543" s="350"/>
      <c r="AG543" s="350"/>
      <c r="AH543" s="354"/>
      <c r="AI543" s="354"/>
      <c r="AJ543" s="354"/>
      <c r="AK543" s="354"/>
      <c r="AL543" s="354"/>
      <c r="AM543" s="354"/>
      <c r="AN543" s="354"/>
      <c r="AO543" s="354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4"/>
      <c r="BH543" s="354"/>
      <c r="BI543" s="354"/>
      <c r="BJ543" s="354"/>
      <c r="BK543" s="354"/>
      <c r="BL543" s="354"/>
      <c r="BM543" s="354"/>
      <c r="BN543" s="354"/>
      <c r="BO543" s="354"/>
      <c r="BP543" s="354"/>
      <c r="BQ543" s="354"/>
      <c r="BR543" s="354"/>
      <c r="BS543" s="354"/>
      <c r="BT543" s="354"/>
      <c r="BU543" s="354"/>
      <c r="BV543" s="354"/>
      <c r="BW543" s="354"/>
      <c r="BX543" s="354"/>
      <c r="BY543" s="354"/>
      <c r="BZ543" s="354"/>
      <c r="CA543" s="354"/>
      <c r="CB543" s="354"/>
      <c r="CC543" s="354"/>
      <c r="CD543" s="354"/>
      <c r="CE543" s="354"/>
      <c r="CF543" s="354"/>
      <c r="CG543" s="354"/>
      <c r="CH543" s="354"/>
      <c r="CI543" s="354"/>
      <c r="CJ543" s="354"/>
      <c r="CK543" s="354"/>
      <c r="CL543" s="354"/>
      <c r="CM543" s="354"/>
      <c r="CN543" s="354"/>
      <c r="CO543" s="354"/>
      <c r="CP543" s="354"/>
      <c r="CQ543" s="354"/>
      <c r="CR543" s="354"/>
      <c r="CS543" s="354"/>
      <c r="CT543" s="354"/>
      <c r="CU543" s="354"/>
      <c r="CV543" s="354"/>
    </row>
    <row r="544" spans="1:100" s="348" customFormat="1" ht="15.75" customHeight="1" x14ac:dyDescent="0.25">
      <c r="A544" s="343"/>
      <c r="B544" s="343"/>
      <c r="C544" s="343"/>
      <c r="D544" s="344"/>
      <c r="E544" s="344"/>
      <c r="F544" s="345"/>
      <c r="G544" s="346"/>
      <c r="H544" s="359"/>
      <c r="I544" s="360"/>
      <c r="J544" s="361"/>
      <c r="K544" s="347"/>
      <c r="L544" s="362"/>
      <c r="M544" s="363"/>
      <c r="O544" s="350"/>
      <c r="P544" s="350"/>
      <c r="Q544" s="350"/>
      <c r="S544" s="350"/>
      <c r="T544" s="350"/>
      <c r="V544" s="350"/>
      <c r="W544" s="350"/>
      <c r="AB544" s="370"/>
      <c r="AF544" s="350"/>
      <c r="AG544" s="350"/>
      <c r="AH544" s="354"/>
      <c r="AI544" s="354"/>
      <c r="AJ544" s="354"/>
      <c r="AK544" s="354"/>
      <c r="AL544" s="354"/>
      <c r="AM544" s="354"/>
      <c r="AN544" s="354"/>
      <c r="AO544" s="354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4"/>
      <c r="BH544" s="354"/>
      <c r="BI544" s="354"/>
      <c r="BJ544" s="354"/>
      <c r="BK544" s="354"/>
      <c r="BL544" s="354"/>
      <c r="BM544" s="354"/>
      <c r="BN544" s="354"/>
      <c r="BO544" s="354"/>
      <c r="BP544" s="354"/>
      <c r="BQ544" s="354"/>
      <c r="BR544" s="354"/>
      <c r="BS544" s="354"/>
      <c r="BT544" s="354"/>
      <c r="BU544" s="354"/>
      <c r="BV544" s="354"/>
      <c r="BW544" s="354"/>
      <c r="BX544" s="354"/>
      <c r="BY544" s="354"/>
      <c r="BZ544" s="354"/>
      <c r="CA544" s="354"/>
      <c r="CB544" s="354"/>
      <c r="CC544" s="354"/>
      <c r="CD544" s="354"/>
      <c r="CE544" s="354"/>
      <c r="CF544" s="354"/>
      <c r="CG544" s="354"/>
      <c r="CH544" s="354"/>
      <c r="CI544" s="354"/>
      <c r="CJ544" s="354"/>
      <c r="CK544" s="354"/>
      <c r="CL544" s="354"/>
      <c r="CM544" s="354"/>
      <c r="CN544" s="354"/>
      <c r="CO544" s="354"/>
      <c r="CP544" s="354"/>
      <c r="CQ544" s="354"/>
      <c r="CR544" s="354"/>
      <c r="CS544" s="354"/>
      <c r="CT544" s="354"/>
      <c r="CU544" s="354"/>
      <c r="CV544" s="354"/>
    </row>
    <row r="545" spans="1:100" s="348" customFormat="1" ht="15.75" customHeight="1" x14ac:dyDescent="0.25">
      <c r="A545" s="343"/>
      <c r="B545" s="343"/>
      <c r="C545" s="343"/>
      <c r="D545" s="344"/>
      <c r="E545" s="344"/>
      <c r="F545" s="345"/>
      <c r="G545" s="346"/>
      <c r="H545" s="359"/>
      <c r="I545" s="360"/>
      <c r="J545" s="361"/>
      <c r="K545" s="347"/>
      <c r="L545" s="362"/>
      <c r="M545" s="363"/>
      <c r="O545" s="350"/>
      <c r="P545" s="350"/>
      <c r="Q545" s="350"/>
      <c r="S545" s="350"/>
      <c r="T545" s="350"/>
      <c r="V545" s="350"/>
      <c r="W545" s="350"/>
      <c r="AB545" s="370"/>
      <c r="AF545" s="350"/>
      <c r="AG545" s="350"/>
      <c r="AH545" s="354"/>
      <c r="AI545" s="354"/>
      <c r="AJ545" s="354"/>
      <c r="AK545" s="354"/>
      <c r="AL545" s="354"/>
      <c r="AM545" s="354"/>
      <c r="AN545" s="354"/>
      <c r="AO545" s="354"/>
      <c r="AP545" s="354"/>
      <c r="AQ545" s="354"/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4"/>
      <c r="BH545" s="354"/>
      <c r="BI545" s="354"/>
      <c r="BJ545" s="354"/>
      <c r="BK545" s="354"/>
      <c r="BL545" s="354"/>
      <c r="BM545" s="354"/>
      <c r="BN545" s="354"/>
      <c r="BO545" s="354"/>
      <c r="BP545" s="354"/>
      <c r="BQ545" s="354"/>
      <c r="BR545" s="354"/>
      <c r="BS545" s="354"/>
      <c r="BT545" s="354"/>
      <c r="BU545" s="354"/>
      <c r="BV545" s="354"/>
      <c r="BW545" s="354"/>
      <c r="BX545" s="354"/>
      <c r="BY545" s="354"/>
      <c r="BZ545" s="354"/>
      <c r="CA545" s="354"/>
      <c r="CB545" s="354"/>
      <c r="CC545" s="354"/>
      <c r="CD545" s="354"/>
      <c r="CE545" s="354"/>
      <c r="CF545" s="354"/>
      <c r="CG545" s="354"/>
      <c r="CH545" s="354"/>
      <c r="CI545" s="354"/>
      <c r="CJ545" s="354"/>
      <c r="CK545" s="354"/>
      <c r="CL545" s="354"/>
      <c r="CM545" s="354"/>
      <c r="CN545" s="354"/>
      <c r="CO545" s="354"/>
      <c r="CP545" s="354"/>
      <c r="CQ545" s="354"/>
      <c r="CR545" s="354"/>
      <c r="CS545" s="354"/>
      <c r="CT545" s="354"/>
      <c r="CU545" s="354"/>
      <c r="CV545" s="354"/>
    </row>
    <row r="546" spans="1:100" s="348" customFormat="1" ht="15.75" customHeight="1" x14ac:dyDescent="0.25">
      <c r="A546" s="343"/>
      <c r="B546" s="343"/>
      <c r="C546" s="343"/>
      <c r="D546" s="344"/>
      <c r="E546" s="344"/>
      <c r="F546" s="345"/>
      <c r="G546" s="346"/>
      <c r="H546" s="359"/>
      <c r="I546" s="360"/>
      <c r="J546" s="361"/>
      <c r="K546" s="347"/>
      <c r="L546" s="362"/>
      <c r="M546" s="363"/>
      <c r="O546" s="350"/>
      <c r="P546" s="350"/>
      <c r="Q546" s="350"/>
      <c r="S546" s="350"/>
      <c r="T546" s="350"/>
      <c r="V546" s="350"/>
      <c r="W546" s="350"/>
      <c r="AB546" s="370"/>
      <c r="AF546" s="350"/>
      <c r="AG546" s="350"/>
      <c r="AH546" s="354"/>
      <c r="AI546" s="354"/>
      <c r="AJ546" s="354"/>
      <c r="AK546" s="354"/>
      <c r="AL546" s="354"/>
      <c r="AM546" s="354"/>
      <c r="AN546" s="354"/>
      <c r="AO546" s="354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4"/>
      <c r="BH546" s="354"/>
      <c r="BI546" s="354"/>
      <c r="BJ546" s="354"/>
      <c r="BK546" s="354"/>
      <c r="BL546" s="354"/>
      <c r="BM546" s="354"/>
      <c r="BN546" s="354"/>
      <c r="BO546" s="354"/>
      <c r="BP546" s="354"/>
      <c r="BQ546" s="354"/>
      <c r="BR546" s="354"/>
      <c r="BS546" s="354"/>
      <c r="BT546" s="354"/>
      <c r="BU546" s="354"/>
      <c r="BV546" s="354"/>
      <c r="BW546" s="354"/>
      <c r="BX546" s="354"/>
      <c r="BY546" s="354"/>
      <c r="BZ546" s="354"/>
      <c r="CA546" s="354"/>
      <c r="CB546" s="354"/>
      <c r="CC546" s="354"/>
      <c r="CD546" s="354"/>
      <c r="CE546" s="354"/>
      <c r="CF546" s="354"/>
      <c r="CG546" s="354"/>
      <c r="CH546" s="354"/>
      <c r="CI546" s="354"/>
      <c r="CJ546" s="354"/>
      <c r="CK546" s="354"/>
      <c r="CL546" s="354"/>
      <c r="CM546" s="354"/>
      <c r="CN546" s="354"/>
      <c r="CO546" s="354"/>
      <c r="CP546" s="354"/>
      <c r="CQ546" s="354"/>
      <c r="CR546" s="354"/>
      <c r="CS546" s="354"/>
      <c r="CT546" s="354"/>
      <c r="CU546" s="354"/>
      <c r="CV546" s="354"/>
    </row>
    <row r="547" spans="1:100" s="348" customFormat="1" ht="15.75" customHeight="1" x14ac:dyDescent="0.25">
      <c r="A547" s="343"/>
      <c r="B547" s="343"/>
      <c r="C547" s="343"/>
      <c r="D547" s="344"/>
      <c r="E547" s="344"/>
      <c r="F547" s="345"/>
      <c r="G547" s="346"/>
      <c r="H547" s="359"/>
      <c r="I547" s="360"/>
      <c r="J547" s="361"/>
      <c r="K547" s="347"/>
      <c r="L547" s="362"/>
      <c r="M547" s="363"/>
      <c r="O547" s="350"/>
      <c r="P547" s="350"/>
      <c r="Q547" s="350"/>
      <c r="S547" s="350"/>
      <c r="T547" s="350"/>
      <c r="V547" s="350"/>
      <c r="W547" s="350"/>
      <c r="AB547" s="370"/>
      <c r="AF547" s="350"/>
      <c r="AG547" s="350"/>
      <c r="AH547" s="354"/>
      <c r="AI547" s="354"/>
      <c r="AJ547" s="354"/>
      <c r="AK547" s="354"/>
      <c r="AL547" s="354"/>
      <c r="AM547" s="354"/>
      <c r="AN547" s="354"/>
      <c r="AO547" s="354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4"/>
      <c r="BH547" s="354"/>
      <c r="BI547" s="354"/>
      <c r="BJ547" s="354"/>
      <c r="BK547" s="354"/>
      <c r="BL547" s="354"/>
      <c r="BM547" s="354"/>
      <c r="BN547" s="354"/>
      <c r="BO547" s="354"/>
      <c r="BP547" s="354"/>
      <c r="BQ547" s="354"/>
      <c r="BR547" s="354"/>
      <c r="BS547" s="354"/>
      <c r="BT547" s="354"/>
      <c r="BU547" s="354"/>
      <c r="BV547" s="354"/>
      <c r="BW547" s="354"/>
      <c r="BX547" s="354"/>
      <c r="BY547" s="354"/>
      <c r="BZ547" s="354"/>
      <c r="CA547" s="354"/>
      <c r="CB547" s="354"/>
      <c r="CC547" s="354"/>
      <c r="CD547" s="354"/>
      <c r="CE547" s="354"/>
      <c r="CF547" s="354"/>
      <c r="CG547" s="354"/>
      <c r="CH547" s="354"/>
      <c r="CI547" s="354"/>
      <c r="CJ547" s="354"/>
      <c r="CK547" s="354"/>
      <c r="CL547" s="354"/>
      <c r="CM547" s="354"/>
      <c r="CN547" s="354"/>
      <c r="CO547" s="354"/>
      <c r="CP547" s="354"/>
      <c r="CQ547" s="354"/>
      <c r="CR547" s="354"/>
      <c r="CS547" s="354"/>
      <c r="CT547" s="354"/>
      <c r="CU547" s="354"/>
      <c r="CV547" s="354"/>
    </row>
    <row r="548" spans="1:100" s="348" customFormat="1" ht="15.75" customHeight="1" x14ac:dyDescent="0.25">
      <c r="A548" s="343"/>
      <c r="B548" s="343"/>
      <c r="C548" s="343"/>
      <c r="D548" s="344"/>
      <c r="E548" s="344"/>
      <c r="F548" s="345"/>
      <c r="G548" s="346"/>
      <c r="H548" s="359"/>
      <c r="I548" s="360"/>
      <c r="J548" s="361"/>
      <c r="K548" s="347"/>
      <c r="L548" s="362"/>
      <c r="M548" s="363"/>
      <c r="O548" s="350"/>
      <c r="P548" s="350"/>
      <c r="Q548" s="350"/>
      <c r="S548" s="350"/>
      <c r="T548" s="350"/>
      <c r="V548" s="350"/>
      <c r="W548" s="350"/>
      <c r="AB548" s="370"/>
      <c r="AF548" s="350"/>
      <c r="AG548" s="350"/>
      <c r="AH548" s="354"/>
      <c r="AI548" s="354"/>
      <c r="AJ548" s="354"/>
      <c r="AK548" s="354"/>
      <c r="AL548" s="354"/>
      <c r="AM548" s="354"/>
      <c r="AN548" s="354"/>
      <c r="AO548" s="354"/>
      <c r="AP548" s="354"/>
      <c r="AQ548" s="354"/>
      <c r="AR548" s="354"/>
      <c r="AS548" s="354"/>
      <c r="AT548" s="354"/>
      <c r="AU548" s="354"/>
      <c r="AV548" s="354"/>
      <c r="AW548" s="354"/>
      <c r="AX548" s="354"/>
      <c r="AY548" s="354"/>
      <c r="AZ548" s="354"/>
      <c r="BA548" s="354"/>
      <c r="BB548" s="354"/>
      <c r="BC548" s="354"/>
      <c r="BD548" s="354"/>
      <c r="BE548" s="354"/>
      <c r="BF548" s="354"/>
      <c r="BG548" s="354"/>
      <c r="BH548" s="354"/>
      <c r="BI548" s="354"/>
      <c r="BJ548" s="354"/>
      <c r="BK548" s="354"/>
      <c r="BL548" s="354"/>
      <c r="BM548" s="354"/>
      <c r="BN548" s="354"/>
      <c r="BO548" s="354"/>
      <c r="BP548" s="354"/>
      <c r="BQ548" s="354"/>
      <c r="BR548" s="354"/>
      <c r="BS548" s="354"/>
      <c r="BT548" s="354"/>
      <c r="BU548" s="354"/>
      <c r="BV548" s="354"/>
      <c r="BW548" s="354"/>
      <c r="BX548" s="354"/>
      <c r="BY548" s="354"/>
      <c r="BZ548" s="354"/>
      <c r="CA548" s="354"/>
      <c r="CB548" s="354"/>
      <c r="CC548" s="354"/>
      <c r="CD548" s="354"/>
      <c r="CE548" s="354"/>
      <c r="CF548" s="354"/>
      <c r="CG548" s="354"/>
      <c r="CH548" s="354"/>
      <c r="CI548" s="354"/>
      <c r="CJ548" s="354"/>
      <c r="CK548" s="354"/>
      <c r="CL548" s="354"/>
      <c r="CM548" s="354"/>
      <c r="CN548" s="354"/>
      <c r="CO548" s="354"/>
      <c r="CP548" s="354"/>
      <c r="CQ548" s="354"/>
      <c r="CR548" s="354"/>
      <c r="CS548" s="354"/>
      <c r="CT548" s="354"/>
      <c r="CU548" s="354"/>
      <c r="CV548" s="354"/>
    </row>
    <row r="549" spans="1:100" s="348" customFormat="1" ht="15.75" customHeight="1" x14ac:dyDescent="0.25">
      <c r="A549" s="343"/>
      <c r="B549" s="343"/>
      <c r="C549" s="343"/>
      <c r="D549" s="344"/>
      <c r="E549" s="344"/>
      <c r="F549" s="345"/>
      <c r="G549" s="346"/>
      <c r="H549" s="359"/>
      <c r="I549" s="360"/>
      <c r="J549" s="361"/>
      <c r="K549" s="347"/>
      <c r="L549" s="362"/>
      <c r="M549" s="363"/>
      <c r="O549" s="350"/>
      <c r="P549" s="350"/>
      <c r="Q549" s="350"/>
      <c r="S549" s="350"/>
      <c r="T549" s="350"/>
      <c r="V549" s="350"/>
      <c r="W549" s="350"/>
      <c r="AB549" s="370"/>
      <c r="AF549" s="350"/>
      <c r="AG549" s="350"/>
      <c r="AH549" s="354"/>
      <c r="AI549" s="354"/>
      <c r="AJ549" s="354"/>
      <c r="AK549" s="354"/>
      <c r="AL549" s="354"/>
      <c r="AM549" s="354"/>
      <c r="AN549" s="354"/>
      <c r="AO549" s="354"/>
      <c r="AP549" s="354"/>
      <c r="AQ549" s="354"/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4"/>
      <c r="BH549" s="354"/>
      <c r="BI549" s="354"/>
      <c r="BJ549" s="354"/>
      <c r="BK549" s="354"/>
      <c r="BL549" s="354"/>
      <c r="BM549" s="354"/>
      <c r="BN549" s="354"/>
      <c r="BO549" s="354"/>
      <c r="BP549" s="354"/>
      <c r="BQ549" s="354"/>
      <c r="BR549" s="354"/>
      <c r="BS549" s="354"/>
      <c r="BT549" s="354"/>
      <c r="BU549" s="354"/>
      <c r="BV549" s="354"/>
      <c r="BW549" s="354"/>
      <c r="BX549" s="354"/>
      <c r="BY549" s="354"/>
      <c r="BZ549" s="354"/>
      <c r="CA549" s="354"/>
      <c r="CB549" s="354"/>
      <c r="CC549" s="354"/>
      <c r="CD549" s="354"/>
      <c r="CE549" s="354"/>
      <c r="CF549" s="354"/>
      <c r="CG549" s="354"/>
      <c r="CH549" s="354"/>
      <c r="CI549" s="354"/>
      <c r="CJ549" s="354"/>
      <c r="CK549" s="354"/>
      <c r="CL549" s="354"/>
      <c r="CM549" s="354"/>
      <c r="CN549" s="354"/>
      <c r="CO549" s="354"/>
      <c r="CP549" s="354"/>
      <c r="CQ549" s="354"/>
      <c r="CR549" s="354"/>
      <c r="CS549" s="354"/>
      <c r="CT549" s="354"/>
      <c r="CU549" s="354"/>
      <c r="CV549" s="354"/>
    </row>
    <row r="550" spans="1:100" s="348" customFormat="1" ht="15.75" customHeight="1" x14ac:dyDescent="0.25">
      <c r="A550" s="343"/>
      <c r="B550" s="343"/>
      <c r="C550" s="343"/>
      <c r="D550" s="344"/>
      <c r="E550" s="344"/>
      <c r="F550" s="345"/>
      <c r="G550" s="346"/>
      <c r="H550" s="359"/>
      <c r="I550" s="360"/>
      <c r="J550" s="361"/>
      <c r="K550" s="347"/>
      <c r="L550" s="362"/>
      <c r="M550" s="363"/>
      <c r="O550" s="350"/>
      <c r="P550" s="350"/>
      <c r="Q550" s="350"/>
      <c r="S550" s="350"/>
      <c r="T550" s="350"/>
      <c r="V550" s="350"/>
      <c r="W550" s="350"/>
      <c r="AB550" s="370"/>
      <c r="AF550" s="350"/>
      <c r="AG550" s="350"/>
      <c r="AH550" s="354"/>
      <c r="AI550" s="354"/>
      <c r="AJ550" s="354"/>
      <c r="AK550" s="354"/>
      <c r="AL550" s="354"/>
      <c r="AM550" s="354"/>
      <c r="AN550" s="354"/>
      <c r="AO550" s="354"/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4"/>
      <c r="BH550" s="354"/>
      <c r="BI550" s="354"/>
      <c r="BJ550" s="354"/>
      <c r="BK550" s="354"/>
      <c r="BL550" s="354"/>
      <c r="BM550" s="354"/>
      <c r="BN550" s="354"/>
      <c r="BO550" s="354"/>
      <c r="BP550" s="354"/>
      <c r="BQ550" s="354"/>
      <c r="BR550" s="354"/>
      <c r="BS550" s="354"/>
      <c r="BT550" s="354"/>
      <c r="BU550" s="354"/>
      <c r="BV550" s="354"/>
      <c r="BW550" s="354"/>
      <c r="BX550" s="354"/>
      <c r="BY550" s="354"/>
      <c r="BZ550" s="354"/>
      <c r="CA550" s="354"/>
      <c r="CB550" s="354"/>
      <c r="CC550" s="354"/>
      <c r="CD550" s="354"/>
      <c r="CE550" s="354"/>
      <c r="CF550" s="354"/>
      <c r="CG550" s="354"/>
      <c r="CH550" s="354"/>
      <c r="CI550" s="354"/>
      <c r="CJ550" s="354"/>
      <c r="CK550" s="354"/>
      <c r="CL550" s="354"/>
      <c r="CM550" s="354"/>
      <c r="CN550" s="354"/>
      <c r="CO550" s="354"/>
      <c r="CP550" s="354"/>
      <c r="CQ550" s="354"/>
      <c r="CR550" s="354"/>
      <c r="CS550" s="354"/>
      <c r="CT550" s="354"/>
      <c r="CU550" s="354"/>
      <c r="CV550" s="354"/>
    </row>
    <row r="551" spans="1:100" s="348" customFormat="1" ht="15.75" customHeight="1" x14ac:dyDescent="0.25">
      <c r="A551" s="343"/>
      <c r="B551" s="343"/>
      <c r="C551" s="343"/>
      <c r="D551" s="344"/>
      <c r="E551" s="344"/>
      <c r="F551" s="345"/>
      <c r="G551" s="346"/>
      <c r="H551" s="359"/>
      <c r="I551" s="360"/>
      <c r="J551" s="361"/>
      <c r="K551" s="347"/>
      <c r="L551" s="362"/>
      <c r="M551" s="363"/>
      <c r="O551" s="350"/>
      <c r="P551" s="350"/>
      <c r="Q551" s="350"/>
      <c r="S551" s="350"/>
      <c r="T551" s="350"/>
      <c r="V551" s="350"/>
      <c r="W551" s="350"/>
      <c r="AB551" s="370"/>
      <c r="AF551" s="350"/>
      <c r="AG551" s="350"/>
      <c r="AH551" s="354"/>
      <c r="AI551" s="354"/>
      <c r="AJ551" s="354"/>
      <c r="AK551" s="354"/>
      <c r="AL551" s="354"/>
      <c r="AM551" s="354"/>
      <c r="AN551" s="354"/>
      <c r="AO551" s="354"/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4"/>
      <c r="BH551" s="354"/>
      <c r="BI551" s="354"/>
      <c r="BJ551" s="354"/>
      <c r="BK551" s="354"/>
      <c r="BL551" s="354"/>
      <c r="BM551" s="354"/>
      <c r="BN551" s="354"/>
      <c r="BO551" s="354"/>
      <c r="BP551" s="354"/>
      <c r="BQ551" s="354"/>
      <c r="BR551" s="354"/>
      <c r="BS551" s="354"/>
      <c r="BT551" s="354"/>
      <c r="BU551" s="354"/>
      <c r="BV551" s="354"/>
      <c r="BW551" s="354"/>
      <c r="BX551" s="354"/>
      <c r="BY551" s="354"/>
      <c r="BZ551" s="354"/>
      <c r="CA551" s="354"/>
      <c r="CB551" s="354"/>
      <c r="CC551" s="354"/>
      <c r="CD551" s="354"/>
      <c r="CE551" s="354"/>
      <c r="CF551" s="354"/>
      <c r="CG551" s="354"/>
      <c r="CH551" s="354"/>
      <c r="CI551" s="354"/>
      <c r="CJ551" s="354"/>
      <c r="CK551" s="354"/>
      <c r="CL551" s="354"/>
      <c r="CM551" s="354"/>
      <c r="CN551" s="354"/>
      <c r="CO551" s="354"/>
      <c r="CP551" s="354"/>
      <c r="CQ551" s="354"/>
      <c r="CR551" s="354"/>
      <c r="CS551" s="354"/>
      <c r="CT551" s="354"/>
      <c r="CU551" s="354"/>
      <c r="CV551" s="354"/>
    </row>
    <row r="552" spans="1:100" s="348" customFormat="1" ht="15.75" customHeight="1" x14ac:dyDescent="0.25">
      <c r="A552" s="343"/>
      <c r="B552" s="343"/>
      <c r="C552" s="343"/>
      <c r="D552" s="344"/>
      <c r="E552" s="344"/>
      <c r="F552" s="345"/>
      <c r="G552" s="346"/>
      <c r="H552" s="359"/>
      <c r="I552" s="360"/>
      <c r="J552" s="361"/>
      <c r="K552" s="347"/>
      <c r="L552" s="362"/>
      <c r="M552" s="363"/>
      <c r="O552" s="350"/>
      <c r="P552" s="350"/>
      <c r="Q552" s="350"/>
      <c r="S552" s="350"/>
      <c r="T552" s="350"/>
      <c r="V552" s="350"/>
      <c r="W552" s="350"/>
      <c r="AB552" s="370"/>
      <c r="AF552" s="350"/>
      <c r="AG552" s="350"/>
      <c r="AH552" s="354"/>
      <c r="AI552" s="354"/>
      <c r="AJ552" s="354"/>
      <c r="AK552" s="354"/>
      <c r="AL552" s="354"/>
      <c r="AM552" s="354"/>
      <c r="AN552" s="354"/>
      <c r="AO552" s="354"/>
      <c r="AP552" s="354"/>
      <c r="AQ552" s="354"/>
      <c r="AR552" s="354"/>
      <c r="AS552" s="354"/>
      <c r="AT552" s="354"/>
      <c r="AU552" s="354"/>
      <c r="AV552" s="354"/>
      <c r="AW552" s="354"/>
      <c r="AX552" s="354"/>
      <c r="AY552" s="354"/>
      <c r="AZ552" s="354"/>
      <c r="BA552" s="354"/>
      <c r="BB552" s="354"/>
      <c r="BC552" s="354"/>
      <c r="BD552" s="354"/>
      <c r="BE552" s="354"/>
      <c r="BF552" s="354"/>
      <c r="BG552" s="354"/>
      <c r="BH552" s="354"/>
      <c r="BI552" s="354"/>
      <c r="BJ552" s="354"/>
      <c r="BK552" s="354"/>
      <c r="BL552" s="354"/>
      <c r="BM552" s="354"/>
      <c r="BN552" s="354"/>
      <c r="BO552" s="354"/>
      <c r="BP552" s="354"/>
      <c r="BQ552" s="354"/>
      <c r="BR552" s="354"/>
      <c r="BS552" s="354"/>
      <c r="BT552" s="354"/>
      <c r="BU552" s="354"/>
      <c r="BV552" s="354"/>
      <c r="BW552" s="354"/>
      <c r="BX552" s="354"/>
      <c r="BY552" s="354"/>
      <c r="BZ552" s="354"/>
      <c r="CA552" s="354"/>
      <c r="CB552" s="354"/>
      <c r="CC552" s="354"/>
      <c r="CD552" s="354"/>
      <c r="CE552" s="354"/>
      <c r="CF552" s="354"/>
      <c r="CG552" s="354"/>
      <c r="CH552" s="354"/>
      <c r="CI552" s="354"/>
      <c r="CJ552" s="354"/>
      <c r="CK552" s="354"/>
      <c r="CL552" s="354"/>
      <c r="CM552" s="354"/>
      <c r="CN552" s="354"/>
      <c r="CO552" s="354"/>
      <c r="CP552" s="354"/>
      <c r="CQ552" s="354"/>
      <c r="CR552" s="354"/>
      <c r="CS552" s="354"/>
      <c r="CT552" s="354"/>
      <c r="CU552" s="354"/>
      <c r="CV552" s="354"/>
    </row>
    <row r="553" spans="1:100" s="348" customFormat="1" ht="15.75" customHeight="1" x14ac:dyDescent="0.25">
      <c r="A553" s="343"/>
      <c r="B553" s="343"/>
      <c r="C553" s="343"/>
      <c r="D553" s="344"/>
      <c r="E553" s="344"/>
      <c r="F553" s="345"/>
      <c r="G553" s="346"/>
      <c r="H553" s="359"/>
      <c r="I553" s="360"/>
      <c r="J553" s="361"/>
      <c r="K553" s="347"/>
      <c r="L553" s="362"/>
      <c r="M553" s="363"/>
      <c r="O553" s="350"/>
      <c r="P553" s="350"/>
      <c r="Q553" s="350"/>
      <c r="S553" s="350"/>
      <c r="T553" s="350"/>
      <c r="V553" s="350"/>
      <c r="W553" s="350"/>
      <c r="AB553" s="370"/>
      <c r="AF553" s="350"/>
      <c r="AG553" s="350"/>
      <c r="AH553" s="354"/>
      <c r="AI553" s="354"/>
      <c r="AJ553" s="354"/>
      <c r="AK553" s="354"/>
      <c r="AL553" s="354"/>
      <c r="AM553" s="354"/>
      <c r="AN553" s="354"/>
      <c r="AO553" s="354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4"/>
      <c r="BH553" s="354"/>
      <c r="BI553" s="354"/>
      <c r="BJ553" s="354"/>
      <c r="BK553" s="354"/>
      <c r="BL553" s="354"/>
      <c r="BM553" s="354"/>
      <c r="BN553" s="354"/>
      <c r="BO553" s="354"/>
      <c r="BP553" s="354"/>
      <c r="BQ553" s="354"/>
      <c r="BR553" s="354"/>
      <c r="BS553" s="354"/>
      <c r="BT553" s="354"/>
      <c r="BU553" s="354"/>
      <c r="BV553" s="354"/>
      <c r="BW553" s="354"/>
      <c r="BX553" s="354"/>
      <c r="BY553" s="354"/>
      <c r="BZ553" s="354"/>
      <c r="CA553" s="354"/>
      <c r="CB553" s="354"/>
      <c r="CC553" s="354"/>
      <c r="CD553" s="354"/>
      <c r="CE553" s="354"/>
      <c r="CF553" s="354"/>
      <c r="CG553" s="354"/>
      <c r="CH553" s="354"/>
      <c r="CI553" s="354"/>
      <c r="CJ553" s="354"/>
      <c r="CK553" s="354"/>
      <c r="CL553" s="354"/>
      <c r="CM553" s="354"/>
      <c r="CN553" s="354"/>
      <c r="CO553" s="354"/>
      <c r="CP553" s="354"/>
      <c r="CQ553" s="354"/>
      <c r="CR553" s="354"/>
      <c r="CS553" s="354"/>
      <c r="CT553" s="354"/>
      <c r="CU553" s="354"/>
      <c r="CV553" s="354"/>
    </row>
    <row r="554" spans="1:100" s="348" customFormat="1" ht="15.75" customHeight="1" x14ac:dyDescent="0.25">
      <c r="A554" s="343"/>
      <c r="B554" s="343"/>
      <c r="C554" s="343"/>
      <c r="D554" s="344"/>
      <c r="E554" s="344"/>
      <c r="F554" s="345"/>
      <c r="G554" s="346"/>
      <c r="H554" s="359"/>
      <c r="I554" s="360"/>
      <c r="J554" s="361"/>
      <c r="K554" s="347"/>
      <c r="L554" s="362"/>
      <c r="M554" s="363"/>
      <c r="O554" s="350"/>
      <c r="P554" s="350"/>
      <c r="Q554" s="350"/>
      <c r="S554" s="350"/>
      <c r="T554" s="350"/>
      <c r="V554" s="350"/>
      <c r="W554" s="350"/>
      <c r="AB554" s="370"/>
      <c r="AF554" s="350"/>
      <c r="AG554" s="350"/>
      <c r="AH554" s="354"/>
      <c r="AI554" s="354"/>
      <c r="AJ554" s="354"/>
      <c r="AK554" s="354"/>
      <c r="AL554" s="354"/>
      <c r="AM554" s="354"/>
      <c r="AN554" s="354"/>
      <c r="AO554" s="354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4"/>
      <c r="BH554" s="354"/>
      <c r="BI554" s="354"/>
      <c r="BJ554" s="354"/>
      <c r="BK554" s="354"/>
      <c r="BL554" s="354"/>
      <c r="BM554" s="354"/>
      <c r="BN554" s="354"/>
      <c r="BO554" s="354"/>
      <c r="BP554" s="354"/>
      <c r="BQ554" s="354"/>
      <c r="BR554" s="354"/>
      <c r="BS554" s="354"/>
      <c r="BT554" s="354"/>
      <c r="BU554" s="354"/>
      <c r="BV554" s="354"/>
      <c r="BW554" s="354"/>
      <c r="BX554" s="354"/>
      <c r="BY554" s="354"/>
      <c r="BZ554" s="354"/>
      <c r="CA554" s="354"/>
      <c r="CB554" s="354"/>
      <c r="CC554" s="354"/>
      <c r="CD554" s="354"/>
      <c r="CE554" s="354"/>
      <c r="CF554" s="354"/>
      <c r="CG554" s="354"/>
      <c r="CH554" s="354"/>
      <c r="CI554" s="354"/>
      <c r="CJ554" s="354"/>
      <c r="CK554" s="354"/>
      <c r="CL554" s="354"/>
      <c r="CM554" s="354"/>
      <c r="CN554" s="354"/>
      <c r="CO554" s="354"/>
      <c r="CP554" s="354"/>
      <c r="CQ554" s="354"/>
      <c r="CR554" s="354"/>
      <c r="CS554" s="354"/>
      <c r="CT554" s="354"/>
      <c r="CU554" s="354"/>
      <c r="CV554" s="354"/>
    </row>
    <row r="555" spans="1:100" s="348" customFormat="1" ht="15.75" customHeight="1" x14ac:dyDescent="0.25">
      <c r="A555" s="343"/>
      <c r="B555" s="343"/>
      <c r="C555" s="343"/>
      <c r="D555" s="344"/>
      <c r="E555" s="344"/>
      <c r="F555" s="345"/>
      <c r="G555" s="346"/>
      <c r="H555" s="359"/>
      <c r="I555" s="360"/>
      <c r="J555" s="361"/>
      <c r="K555" s="347"/>
      <c r="L555" s="362"/>
      <c r="M555" s="363"/>
      <c r="O555" s="350"/>
      <c r="P555" s="350"/>
      <c r="Q555" s="350"/>
      <c r="S555" s="350"/>
      <c r="T555" s="350"/>
      <c r="V555" s="350"/>
      <c r="W555" s="350"/>
      <c r="AB555" s="370"/>
      <c r="AF555" s="350"/>
      <c r="AG555" s="350"/>
      <c r="AH555" s="354"/>
      <c r="AI555" s="354"/>
      <c r="AJ555" s="354"/>
      <c r="AK555" s="354"/>
      <c r="AL555" s="354"/>
      <c r="AM555" s="354"/>
      <c r="AN555" s="354"/>
      <c r="AO555" s="354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4"/>
      <c r="BH555" s="354"/>
      <c r="BI555" s="354"/>
      <c r="BJ555" s="354"/>
      <c r="BK555" s="354"/>
      <c r="BL555" s="354"/>
      <c r="BM555" s="354"/>
      <c r="BN555" s="354"/>
      <c r="BO555" s="354"/>
      <c r="BP555" s="354"/>
      <c r="BQ555" s="354"/>
      <c r="BR555" s="354"/>
      <c r="BS555" s="354"/>
      <c r="BT555" s="354"/>
      <c r="BU555" s="354"/>
      <c r="BV555" s="354"/>
      <c r="BW555" s="354"/>
      <c r="BX555" s="354"/>
      <c r="BY555" s="354"/>
      <c r="BZ555" s="354"/>
      <c r="CA555" s="354"/>
      <c r="CB555" s="354"/>
      <c r="CC555" s="354"/>
      <c r="CD555" s="354"/>
      <c r="CE555" s="354"/>
      <c r="CF555" s="354"/>
      <c r="CG555" s="354"/>
      <c r="CH555" s="354"/>
      <c r="CI555" s="354"/>
      <c r="CJ555" s="354"/>
      <c r="CK555" s="354"/>
      <c r="CL555" s="354"/>
      <c r="CM555" s="354"/>
      <c r="CN555" s="354"/>
      <c r="CO555" s="354"/>
      <c r="CP555" s="354"/>
      <c r="CQ555" s="354"/>
      <c r="CR555" s="354"/>
      <c r="CS555" s="354"/>
      <c r="CT555" s="354"/>
      <c r="CU555" s="354"/>
      <c r="CV555" s="354"/>
    </row>
    <row r="556" spans="1:100" s="348" customFormat="1" ht="15.75" customHeight="1" x14ac:dyDescent="0.25">
      <c r="A556" s="343"/>
      <c r="B556" s="343"/>
      <c r="C556" s="343"/>
      <c r="D556" s="344"/>
      <c r="E556" s="344"/>
      <c r="F556" s="345"/>
      <c r="G556" s="346"/>
      <c r="H556" s="359"/>
      <c r="I556" s="360"/>
      <c r="J556" s="361"/>
      <c r="K556" s="347"/>
      <c r="L556" s="362"/>
      <c r="M556" s="363"/>
      <c r="O556" s="350"/>
      <c r="P556" s="350"/>
      <c r="Q556" s="350"/>
      <c r="S556" s="350"/>
      <c r="T556" s="350"/>
      <c r="V556" s="350"/>
      <c r="W556" s="350"/>
      <c r="AB556" s="370"/>
      <c r="AF556" s="350"/>
      <c r="AG556" s="350"/>
      <c r="AH556" s="354"/>
      <c r="AI556" s="354"/>
      <c r="AJ556" s="354"/>
      <c r="AK556" s="354"/>
      <c r="AL556" s="354"/>
      <c r="AM556" s="354"/>
      <c r="AN556" s="354"/>
      <c r="AO556" s="354"/>
      <c r="AP556" s="354"/>
      <c r="AQ556" s="354"/>
      <c r="AR556" s="354"/>
      <c r="AS556" s="354"/>
      <c r="AT556" s="354"/>
      <c r="AU556" s="354"/>
      <c r="AV556" s="354"/>
      <c r="AW556" s="354"/>
      <c r="AX556" s="354"/>
      <c r="AY556" s="354"/>
      <c r="AZ556" s="354"/>
      <c r="BA556" s="354"/>
      <c r="BB556" s="354"/>
      <c r="BC556" s="354"/>
      <c r="BD556" s="354"/>
      <c r="BE556" s="354"/>
      <c r="BF556" s="354"/>
      <c r="BG556" s="354"/>
      <c r="BH556" s="354"/>
      <c r="BI556" s="354"/>
      <c r="BJ556" s="354"/>
      <c r="BK556" s="354"/>
      <c r="BL556" s="354"/>
      <c r="BM556" s="354"/>
      <c r="BN556" s="354"/>
      <c r="BO556" s="354"/>
      <c r="BP556" s="354"/>
      <c r="BQ556" s="354"/>
      <c r="BR556" s="354"/>
      <c r="BS556" s="354"/>
      <c r="BT556" s="354"/>
      <c r="BU556" s="354"/>
      <c r="BV556" s="354"/>
      <c r="BW556" s="354"/>
      <c r="BX556" s="354"/>
      <c r="BY556" s="354"/>
      <c r="BZ556" s="354"/>
      <c r="CA556" s="354"/>
      <c r="CB556" s="354"/>
      <c r="CC556" s="354"/>
      <c r="CD556" s="354"/>
      <c r="CE556" s="354"/>
      <c r="CF556" s="354"/>
      <c r="CG556" s="354"/>
      <c r="CH556" s="354"/>
      <c r="CI556" s="354"/>
      <c r="CJ556" s="354"/>
      <c r="CK556" s="354"/>
      <c r="CL556" s="354"/>
      <c r="CM556" s="354"/>
      <c r="CN556" s="354"/>
      <c r="CO556" s="354"/>
      <c r="CP556" s="354"/>
      <c r="CQ556" s="354"/>
      <c r="CR556" s="354"/>
      <c r="CS556" s="354"/>
      <c r="CT556" s="354"/>
      <c r="CU556" s="354"/>
      <c r="CV556" s="354"/>
    </row>
    <row r="557" spans="1:100" s="348" customFormat="1" ht="15.75" customHeight="1" x14ac:dyDescent="0.25">
      <c r="A557" s="343"/>
      <c r="B557" s="343"/>
      <c r="C557" s="343"/>
      <c r="D557" s="344"/>
      <c r="E557" s="344"/>
      <c r="F557" s="345"/>
      <c r="G557" s="346"/>
      <c r="H557" s="359"/>
      <c r="I557" s="360"/>
      <c r="J557" s="361"/>
      <c r="K557" s="347"/>
      <c r="L557" s="362"/>
      <c r="M557" s="363"/>
      <c r="O557" s="350"/>
      <c r="P557" s="350"/>
      <c r="Q557" s="350"/>
      <c r="S557" s="350"/>
      <c r="T557" s="350"/>
      <c r="V557" s="350"/>
      <c r="W557" s="350"/>
      <c r="AB557" s="370"/>
      <c r="AF557" s="350"/>
      <c r="AG557" s="350"/>
      <c r="AH557" s="354"/>
      <c r="AI557" s="354"/>
      <c r="AJ557" s="354"/>
      <c r="AK557" s="354"/>
      <c r="AL557" s="354"/>
      <c r="AM557" s="354"/>
      <c r="AN557" s="354"/>
      <c r="AO557" s="354"/>
      <c r="AP557" s="354"/>
      <c r="AQ557" s="354"/>
      <c r="AR557" s="354"/>
      <c r="AS557" s="354"/>
      <c r="AT557" s="354"/>
      <c r="AU557" s="354"/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4"/>
      <c r="BH557" s="354"/>
      <c r="BI557" s="354"/>
      <c r="BJ557" s="354"/>
      <c r="BK557" s="354"/>
      <c r="BL557" s="354"/>
      <c r="BM557" s="354"/>
      <c r="BN557" s="354"/>
      <c r="BO557" s="354"/>
      <c r="BP557" s="354"/>
      <c r="BQ557" s="354"/>
      <c r="BR557" s="354"/>
      <c r="BS557" s="354"/>
      <c r="BT557" s="354"/>
      <c r="BU557" s="354"/>
      <c r="BV557" s="354"/>
      <c r="BW557" s="354"/>
      <c r="BX557" s="354"/>
      <c r="BY557" s="354"/>
      <c r="BZ557" s="354"/>
      <c r="CA557" s="354"/>
      <c r="CB557" s="354"/>
      <c r="CC557" s="354"/>
      <c r="CD557" s="354"/>
      <c r="CE557" s="354"/>
      <c r="CF557" s="354"/>
      <c r="CG557" s="354"/>
      <c r="CH557" s="354"/>
      <c r="CI557" s="354"/>
      <c r="CJ557" s="354"/>
      <c r="CK557" s="354"/>
      <c r="CL557" s="354"/>
      <c r="CM557" s="354"/>
      <c r="CN557" s="354"/>
      <c r="CO557" s="354"/>
      <c r="CP557" s="354"/>
      <c r="CQ557" s="354"/>
      <c r="CR557" s="354"/>
      <c r="CS557" s="354"/>
      <c r="CT557" s="354"/>
      <c r="CU557" s="354"/>
      <c r="CV557" s="354"/>
    </row>
    <row r="558" spans="1:100" s="348" customFormat="1" ht="15.75" customHeight="1" x14ac:dyDescent="0.25">
      <c r="A558" s="343"/>
      <c r="B558" s="343"/>
      <c r="C558" s="343"/>
      <c r="D558" s="344"/>
      <c r="E558" s="344"/>
      <c r="F558" s="345"/>
      <c r="G558" s="346"/>
      <c r="H558" s="359"/>
      <c r="I558" s="360"/>
      <c r="J558" s="361"/>
      <c r="K558" s="347"/>
      <c r="L558" s="362"/>
      <c r="M558" s="363"/>
      <c r="O558" s="350"/>
      <c r="P558" s="350"/>
      <c r="Q558" s="350"/>
      <c r="S558" s="350"/>
      <c r="T558" s="350"/>
      <c r="V558" s="350"/>
      <c r="W558" s="350"/>
      <c r="AB558" s="370"/>
      <c r="AF558" s="350"/>
      <c r="AG558" s="350"/>
      <c r="AH558" s="354"/>
      <c r="AI558" s="354"/>
      <c r="AJ558" s="354"/>
      <c r="AK558" s="354"/>
      <c r="AL558" s="354"/>
      <c r="AM558" s="354"/>
      <c r="AN558" s="354"/>
      <c r="AO558" s="354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4"/>
      <c r="BH558" s="354"/>
      <c r="BI558" s="354"/>
      <c r="BJ558" s="354"/>
      <c r="BK558" s="354"/>
      <c r="BL558" s="354"/>
      <c r="BM558" s="354"/>
      <c r="BN558" s="354"/>
      <c r="BO558" s="354"/>
      <c r="BP558" s="354"/>
      <c r="BQ558" s="354"/>
      <c r="BR558" s="354"/>
      <c r="BS558" s="354"/>
      <c r="BT558" s="354"/>
      <c r="BU558" s="354"/>
      <c r="BV558" s="354"/>
      <c r="BW558" s="354"/>
      <c r="BX558" s="354"/>
      <c r="BY558" s="354"/>
      <c r="BZ558" s="354"/>
      <c r="CA558" s="354"/>
      <c r="CB558" s="354"/>
      <c r="CC558" s="354"/>
      <c r="CD558" s="354"/>
      <c r="CE558" s="354"/>
      <c r="CF558" s="354"/>
      <c r="CG558" s="354"/>
      <c r="CH558" s="354"/>
      <c r="CI558" s="354"/>
      <c r="CJ558" s="354"/>
      <c r="CK558" s="354"/>
      <c r="CL558" s="354"/>
      <c r="CM558" s="354"/>
      <c r="CN558" s="354"/>
      <c r="CO558" s="354"/>
      <c r="CP558" s="354"/>
      <c r="CQ558" s="354"/>
      <c r="CR558" s="354"/>
      <c r="CS558" s="354"/>
      <c r="CT558" s="354"/>
      <c r="CU558" s="354"/>
      <c r="CV558" s="354"/>
    </row>
    <row r="559" spans="1:100" s="348" customFormat="1" ht="15.75" customHeight="1" x14ac:dyDescent="0.25">
      <c r="A559" s="343"/>
      <c r="B559" s="343"/>
      <c r="C559" s="343"/>
      <c r="D559" s="344"/>
      <c r="E559" s="344"/>
      <c r="F559" s="345"/>
      <c r="G559" s="346"/>
      <c r="H559" s="359"/>
      <c r="I559" s="360"/>
      <c r="J559" s="361"/>
      <c r="K559" s="347"/>
      <c r="L559" s="362"/>
      <c r="M559" s="363"/>
      <c r="O559" s="350"/>
      <c r="P559" s="350"/>
      <c r="Q559" s="350"/>
      <c r="S559" s="350"/>
      <c r="T559" s="350"/>
      <c r="V559" s="350"/>
      <c r="W559" s="350"/>
      <c r="AB559" s="370"/>
      <c r="AF559" s="350"/>
      <c r="AG559" s="350"/>
      <c r="AH559" s="354"/>
      <c r="AI559" s="354"/>
      <c r="AJ559" s="354"/>
      <c r="AK559" s="354"/>
      <c r="AL559" s="354"/>
      <c r="AM559" s="354"/>
      <c r="AN559" s="354"/>
      <c r="AO559" s="354"/>
      <c r="AP559" s="354"/>
      <c r="AQ559" s="354"/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4"/>
      <c r="BH559" s="354"/>
      <c r="BI559" s="354"/>
      <c r="BJ559" s="354"/>
      <c r="BK559" s="354"/>
      <c r="BL559" s="354"/>
      <c r="BM559" s="354"/>
      <c r="BN559" s="354"/>
      <c r="BO559" s="354"/>
      <c r="BP559" s="354"/>
      <c r="BQ559" s="354"/>
      <c r="BR559" s="354"/>
      <c r="BS559" s="354"/>
      <c r="BT559" s="354"/>
      <c r="BU559" s="354"/>
      <c r="BV559" s="354"/>
      <c r="BW559" s="354"/>
      <c r="BX559" s="354"/>
      <c r="BY559" s="354"/>
      <c r="BZ559" s="354"/>
      <c r="CA559" s="354"/>
      <c r="CB559" s="354"/>
      <c r="CC559" s="354"/>
      <c r="CD559" s="354"/>
      <c r="CE559" s="354"/>
      <c r="CF559" s="354"/>
      <c r="CG559" s="354"/>
      <c r="CH559" s="354"/>
      <c r="CI559" s="354"/>
      <c r="CJ559" s="354"/>
      <c r="CK559" s="354"/>
      <c r="CL559" s="354"/>
      <c r="CM559" s="354"/>
      <c r="CN559" s="354"/>
      <c r="CO559" s="354"/>
      <c r="CP559" s="354"/>
      <c r="CQ559" s="354"/>
      <c r="CR559" s="354"/>
      <c r="CS559" s="354"/>
      <c r="CT559" s="354"/>
      <c r="CU559" s="354"/>
      <c r="CV559" s="354"/>
    </row>
    <row r="560" spans="1:100" ht="15.75" customHeight="1" x14ac:dyDescent="0.25">
      <c r="D560" s="344"/>
      <c r="E560" s="344"/>
      <c r="F560" s="345"/>
      <c r="AB560" s="370"/>
    </row>
    <row r="561" spans="1:100" ht="15.75" customHeight="1" x14ac:dyDescent="0.25">
      <c r="D561" s="344"/>
      <c r="E561" s="344"/>
      <c r="F561" s="345"/>
      <c r="AB561" s="370"/>
    </row>
    <row r="562" spans="1:100" ht="15.75" customHeight="1" x14ac:dyDescent="0.25">
      <c r="D562" s="344"/>
      <c r="E562" s="344"/>
      <c r="F562" s="345"/>
      <c r="AB562" s="370"/>
    </row>
    <row r="563" spans="1:100" ht="15.75" customHeight="1" x14ac:dyDescent="0.25">
      <c r="D563" s="344"/>
      <c r="E563" s="344"/>
      <c r="F563" s="345"/>
      <c r="AB563" s="370"/>
    </row>
    <row r="564" spans="1:100" ht="15.75" customHeight="1" x14ac:dyDescent="0.25">
      <c r="D564" s="344"/>
      <c r="E564" s="344"/>
      <c r="F564" s="345"/>
      <c r="AB564" s="370"/>
    </row>
    <row r="565" spans="1:100" ht="15.75" customHeight="1" x14ac:dyDescent="0.25">
      <c r="D565" s="344"/>
      <c r="E565" s="344"/>
      <c r="F565" s="345"/>
      <c r="AB565" s="370"/>
    </row>
    <row r="566" spans="1:100" ht="15.75" customHeight="1" x14ac:dyDescent="0.25">
      <c r="D566" s="344"/>
      <c r="E566" s="344"/>
      <c r="F566" s="345"/>
      <c r="AB566" s="370"/>
    </row>
    <row r="567" spans="1:100" ht="15.75" customHeight="1" x14ac:dyDescent="0.25">
      <c r="D567" s="344"/>
      <c r="E567" s="344"/>
      <c r="F567" s="345"/>
      <c r="AB567" s="370"/>
    </row>
    <row r="568" spans="1:100" ht="15.75" customHeight="1" x14ac:dyDescent="0.25">
      <c r="D568" s="344"/>
      <c r="E568" s="344"/>
      <c r="F568" s="345"/>
      <c r="AB568" s="370"/>
    </row>
    <row r="569" spans="1:100" ht="15.75" customHeight="1" x14ac:dyDescent="0.25">
      <c r="D569" s="344"/>
      <c r="E569" s="344"/>
      <c r="F569" s="345"/>
      <c r="AB569" s="370"/>
    </row>
    <row r="570" spans="1:100" ht="15.75" customHeight="1" x14ac:dyDescent="0.25">
      <c r="D570" s="344"/>
      <c r="E570" s="344"/>
      <c r="F570" s="345"/>
      <c r="AB570" s="370"/>
    </row>
    <row r="571" spans="1:100" ht="15.75" customHeight="1" x14ac:dyDescent="0.25">
      <c r="D571" s="344"/>
      <c r="E571" s="344"/>
      <c r="F571" s="345"/>
      <c r="AB571" s="370"/>
    </row>
    <row r="572" spans="1:100" ht="15.75" customHeight="1" x14ac:dyDescent="0.25">
      <c r="D572" s="344"/>
      <c r="E572" s="344"/>
      <c r="F572" s="345"/>
      <c r="AB572" s="370"/>
    </row>
    <row r="573" spans="1:100" s="373" customFormat="1" ht="15" customHeight="1" x14ac:dyDescent="0.25">
      <c r="A573" s="343"/>
      <c r="B573" s="343"/>
      <c r="C573" s="343"/>
      <c r="D573" s="343"/>
      <c r="E573" s="344"/>
      <c r="F573" s="371"/>
      <c r="G573" s="346"/>
      <c r="H573" s="359"/>
      <c r="I573" s="360"/>
      <c r="J573" s="361"/>
      <c r="K573" s="347"/>
      <c r="L573" s="362"/>
      <c r="M573" s="363"/>
      <c r="N573" s="348"/>
      <c r="O573" s="350"/>
      <c r="P573" s="350"/>
      <c r="Q573" s="350"/>
      <c r="R573" s="348"/>
      <c r="S573" s="350"/>
      <c r="T573" s="350"/>
      <c r="U573" s="348"/>
      <c r="V573" s="350"/>
      <c r="W573" s="350"/>
      <c r="X573" s="348"/>
      <c r="Y573" s="348"/>
      <c r="Z573" s="348"/>
      <c r="AA573" s="348"/>
      <c r="AB573" s="370"/>
      <c r="AC573" s="348"/>
      <c r="AD573" s="348"/>
      <c r="AE573" s="348"/>
      <c r="AF573" s="350"/>
      <c r="AG573" s="350"/>
      <c r="AH573" s="372"/>
      <c r="AI573" s="372"/>
      <c r="AJ573" s="372"/>
      <c r="AK573" s="372"/>
      <c r="AL573" s="372"/>
      <c r="AM573" s="372"/>
      <c r="AN573" s="372"/>
      <c r="AO573" s="372"/>
      <c r="AP573" s="372"/>
      <c r="AQ573" s="372"/>
      <c r="AR573" s="372"/>
      <c r="AS573" s="372"/>
      <c r="AT573" s="372"/>
      <c r="AU573" s="372"/>
      <c r="AV573" s="372"/>
      <c r="AW573" s="372"/>
      <c r="AX573" s="372"/>
      <c r="AY573" s="372"/>
      <c r="AZ573" s="372"/>
      <c r="BA573" s="372"/>
      <c r="BB573" s="372"/>
      <c r="BC573" s="372"/>
      <c r="BD573" s="372"/>
      <c r="BE573" s="372"/>
      <c r="BF573" s="372"/>
      <c r="BG573" s="372"/>
      <c r="BH573" s="372"/>
      <c r="BI573" s="372"/>
      <c r="BJ573" s="372"/>
      <c r="BK573" s="372"/>
      <c r="BL573" s="372"/>
      <c r="BM573" s="372"/>
      <c r="BN573" s="372"/>
      <c r="BO573" s="372"/>
      <c r="BP573" s="372"/>
      <c r="BQ573" s="372"/>
      <c r="BR573" s="372"/>
      <c r="BS573" s="372"/>
      <c r="BT573" s="372"/>
      <c r="BU573" s="372"/>
      <c r="BV573" s="372"/>
      <c r="BW573" s="372"/>
      <c r="BX573" s="372"/>
      <c r="BY573" s="372"/>
      <c r="BZ573" s="372"/>
      <c r="CA573" s="372"/>
      <c r="CB573" s="372"/>
      <c r="CC573" s="372"/>
      <c r="CD573" s="372"/>
      <c r="CE573" s="372"/>
      <c r="CF573" s="372"/>
      <c r="CG573" s="372"/>
      <c r="CH573" s="372"/>
      <c r="CI573" s="372"/>
      <c r="CJ573" s="372"/>
      <c r="CK573" s="372"/>
      <c r="CL573" s="372"/>
      <c r="CM573" s="372"/>
      <c r="CN573" s="372"/>
      <c r="CO573" s="372"/>
      <c r="CP573" s="372"/>
      <c r="CQ573" s="372"/>
      <c r="CR573" s="372"/>
      <c r="CS573" s="372"/>
      <c r="CT573" s="372"/>
      <c r="CU573" s="372"/>
      <c r="CV573" s="372"/>
    </row>
    <row r="574" spans="1:100" s="373" customFormat="1" ht="15" customHeight="1" x14ac:dyDescent="0.25">
      <c r="A574" s="343"/>
      <c r="B574" s="343"/>
      <c r="C574" s="343"/>
      <c r="D574" s="343"/>
      <c r="E574" s="344"/>
      <c r="F574" s="371"/>
      <c r="G574" s="346"/>
      <c r="H574" s="359"/>
      <c r="I574" s="360"/>
      <c r="J574" s="361"/>
      <c r="K574" s="347"/>
      <c r="L574" s="362"/>
      <c r="M574" s="363"/>
      <c r="N574" s="348"/>
      <c r="O574" s="350"/>
      <c r="P574" s="350"/>
      <c r="Q574" s="350"/>
      <c r="R574" s="348"/>
      <c r="S574" s="350"/>
      <c r="T574" s="350"/>
      <c r="U574" s="348"/>
      <c r="V574" s="350"/>
      <c r="W574" s="350"/>
      <c r="X574" s="348"/>
      <c r="Y574" s="348"/>
      <c r="Z574" s="348"/>
      <c r="AA574" s="348"/>
      <c r="AB574" s="370"/>
      <c r="AC574" s="348"/>
      <c r="AD574" s="348"/>
      <c r="AE574" s="348"/>
      <c r="AF574" s="350"/>
      <c r="AG574" s="350"/>
      <c r="AH574" s="372"/>
      <c r="AI574" s="372"/>
      <c r="AJ574" s="372"/>
      <c r="AK574" s="372"/>
      <c r="AL574" s="372"/>
      <c r="AM574" s="372"/>
      <c r="AN574" s="372"/>
      <c r="AO574" s="372"/>
      <c r="AP574" s="372"/>
      <c r="AQ574" s="372"/>
      <c r="AR574" s="372"/>
      <c r="AS574" s="372"/>
      <c r="AT574" s="372"/>
      <c r="AU574" s="372"/>
      <c r="AV574" s="372"/>
      <c r="AW574" s="372"/>
      <c r="AX574" s="372"/>
      <c r="AY574" s="372"/>
      <c r="AZ574" s="372"/>
      <c r="BA574" s="372"/>
      <c r="BB574" s="372"/>
      <c r="BC574" s="372"/>
      <c r="BD574" s="372"/>
      <c r="BE574" s="372"/>
      <c r="BF574" s="372"/>
      <c r="BG574" s="372"/>
      <c r="BH574" s="372"/>
      <c r="BI574" s="372"/>
      <c r="BJ574" s="372"/>
      <c r="BK574" s="372"/>
      <c r="BL574" s="372"/>
      <c r="BM574" s="372"/>
      <c r="BN574" s="372"/>
      <c r="BO574" s="372"/>
      <c r="BP574" s="372"/>
      <c r="BQ574" s="372"/>
      <c r="BR574" s="372"/>
      <c r="BS574" s="372"/>
      <c r="BT574" s="372"/>
      <c r="BU574" s="372"/>
      <c r="BV574" s="372"/>
      <c r="BW574" s="372"/>
      <c r="BX574" s="372"/>
      <c r="BY574" s="372"/>
      <c r="BZ574" s="372"/>
      <c r="CA574" s="372"/>
      <c r="CB574" s="372"/>
      <c r="CC574" s="372"/>
      <c r="CD574" s="372"/>
      <c r="CE574" s="372"/>
      <c r="CF574" s="372"/>
      <c r="CG574" s="372"/>
      <c r="CH574" s="372"/>
      <c r="CI574" s="372"/>
      <c r="CJ574" s="372"/>
      <c r="CK574" s="372"/>
      <c r="CL574" s="372"/>
      <c r="CM574" s="372"/>
      <c r="CN574" s="372"/>
      <c r="CO574" s="372"/>
      <c r="CP574" s="372"/>
      <c r="CQ574" s="372"/>
      <c r="CR574" s="372"/>
      <c r="CS574" s="372"/>
      <c r="CT574" s="372"/>
      <c r="CU574" s="372"/>
      <c r="CV574" s="372"/>
    </row>
    <row r="575" spans="1:100" ht="15" customHeight="1" x14ac:dyDescent="0.25">
      <c r="AB575" s="370"/>
    </row>
    <row r="576" spans="1:100" s="348" customFormat="1" ht="15" customHeight="1" x14ac:dyDescent="0.25">
      <c r="A576" s="343"/>
      <c r="B576" s="343"/>
      <c r="C576" s="343"/>
      <c r="D576" s="343"/>
      <c r="E576" s="354"/>
      <c r="F576" s="371"/>
      <c r="G576" s="346"/>
      <c r="H576" s="359"/>
      <c r="I576" s="360"/>
      <c r="J576" s="361"/>
      <c r="K576" s="347"/>
      <c r="L576" s="362"/>
      <c r="M576" s="363"/>
      <c r="O576" s="350"/>
      <c r="P576" s="350"/>
      <c r="Q576" s="350"/>
      <c r="S576" s="350"/>
      <c r="T576" s="350"/>
      <c r="V576" s="350"/>
      <c r="W576" s="350"/>
      <c r="AB576" s="370"/>
      <c r="AF576" s="350"/>
      <c r="AG576" s="350"/>
      <c r="AH576" s="354"/>
      <c r="AI576" s="354"/>
      <c r="AJ576" s="354"/>
      <c r="AK576" s="354"/>
      <c r="AL576" s="354"/>
      <c r="AM576" s="354"/>
      <c r="AN576" s="354"/>
      <c r="AO576" s="354"/>
      <c r="AP576" s="354"/>
      <c r="AQ576" s="354"/>
      <c r="AR576" s="354"/>
      <c r="AS576" s="354"/>
      <c r="AT576" s="354"/>
      <c r="AU576" s="354"/>
      <c r="AV576" s="354"/>
      <c r="AW576" s="354"/>
      <c r="AX576" s="354"/>
      <c r="AY576" s="354"/>
      <c r="AZ576" s="354"/>
      <c r="BA576" s="354"/>
      <c r="BB576" s="354"/>
      <c r="BC576" s="354"/>
      <c r="BD576" s="354"/>
      <c r="BE576" s="354"/>
      <c r="BF576" s="354"/>
      <c r="BG576" s="354"/>
      <c r="BH576" s="354"/>
      <c r="BI576" s="354"/>
      <c r="BJ576" s="354"/>
      <c r="BK576" s="354"/>
      <c r="BL576" s="354"/>
      <c r="BM576" s="354"/>
      <c r="BN576" s="354"/>
      <c r="BO576" s="354"/>
      <c r="BP576" s="354"/>
      <c r="BQ576" s="354"/>
      <c r="BR576" s="354"/>
      <c r="BS576" s="354"/>
      <c r="BT576" s="354"/>
      <c r="BU576" s="354"/>
      <c r="BV576" s="354"/>
      <c r="BW576" s="354"/>
      <c r="BX576" s="354"/>
      <c r="BY576" s="354"/>
      <c r="BZ576" s="354"/>
      <c r="CA576" s="354"/>
      <c r="CB576" s="354"/>
      <c r="CC576" s="354"/>
      <c r="CD576" s="354"/>
      <c r="CE576" s="354"/>
      <c r="CF576" s="354"/>
      <c r="CG576" s="354"/>
      <c r="CH576" s="354"/>
      <c r="CI576" s="354"/>
      <c r="CJ576" s="354"/>
      <c r="CK576" s="354"/>
      <c r="CL576" s="354"/>
      <c r="CM576" s="354"/>
      <c r="CN576" s="354"/>
      <c r="CO576" s="354"/>
      <c r="CP576" s="354"/>
      <c r="CQ576" s="354"/>
      <c r="CR576" s="354"/>
      <c r="CS576" s="354"/>
      <c r="CT576" s="354"/>
      <c r="CU576" s="354"/>
      <c r="CV576" s="354"/>
    </row>
    <row r="577" spans="1:100" s="348" customFormat="1" ht="15" customHeight="1" x14ac:dyDescent="0.25">
      <c r="A577" s="343"/>
      <c r="B577" s="343"/>
      <c r="C577" s="343"/>
      <c r="D577" s="343"/>
      <c r="E577" s="354"/>
      <c r="F577" s="371"/>
      <c r="G577" s="346"/>
      <c r="H577" s="359"/>
      <c r="I577" s="360"/>
      <c r="J577" s="361"/>
      <c r="K577" s="347"/>
      <c r="L577" s="362"/>
      <c r="M577" s="363"/>
      <c r="O577" s="350"/>
      <c r="P577" s="350"/>
      <c r="Q577" s="350"/>
      <c r="S577" s="350"/>
      <c r="T577" s="350"/>
      <c r="V577" s="350"/>
      <c r="W577" s="350"/>
      <c r="AB577" s="370"/>
      <c r="AF577" s="350"/>
      <c r="AG577" s="350"/>
      <c r="AH577" s="354"/>
      <c r="AI577" s="354"/>
      <c r="AJ577" s="354"/>
      <c r="AK577" s="354"/>
      <c r="AL577" s="354"/>
      <c r="AM577" s="354"/>
      <c r="AN577" s="354"/>
      <c r="AO577" s="354"/>
      <c r="AP577" s="354"/>
      <c r="AQ577" s="354"/>
      <c r="AR577" s="354"/>
      <c r="AS577" s="354"/>
      <c r="AT577" s="354"/>
      <c r="AU577" s="354"/>
      <c r="AV577" s="354"/>
      <c r="AW577" s="354"/>
      <c r="AX577" s="354"/>
      <c r="AY577" s="354"/>
      <c r="AZ577" s="354"/>
      <c r="BA577" s="354"/>
      <c r="BB577" s="354"/>
      <c r="BC577" s="354"/>
      <c r="BD577" s="354"/>
      <c r="BE577" s="354"/>
      <c r="BF577" s="354"/>
      <c r="BG577" s="354"/>
      <c r="BH577" s="354"/>
      <c r="BI577" s="354"/>
      <c r="BJ577" s="354"/>
      <c r="BK577" s="354"/>
      <c r="BL577" s="354"/>
      <c r="BM577" s="354"/>
      <c r="BN577" s="354"/>
      <c r="BO577" s="354"/>
      <c r="BP577" s="354"/>
      <c r="BQ577" s="354"/>
      <c r="BR577" s="354"/>
      <c r="BS577" s="354"/>
      <c r="BT577" s="354"/>
      <c r="BU577" s="354"/>
      <c r="BV577" s="354"/>
      <c r="BW577" s="354"/>
      <c r="BX577" s="354"/>
      <c r="BY577" s="354"/>
      <c r="BZ577" s="354"/>
      <c r="CA577" s="354"/>
      <c r="CB577" s="354"/>
      <c r="CC577" s="354"/>
      <c r="CD577" s="354"/>
      <c r="CE577" s="354"/>
      <c r="CF577" s="354"/>
      <c r="CG577" s="354"/>
      <c r="CH577" s="354"/>
      <c r="CI577" s="354"/>
      <c r="CJ577" s="354"/>
      <c r="CK577" s="354"/>
      <c r="CL577" s="354"/>
      <c r="CM577" s="354"/>
      <c r="CN577" s="354"/>
      <c r="CO577" s="354"/>
      <c r="CP577" s="354"/>
      <c r="CQ577" s="354"/>
      <c r="CR577" s="354"/>
      <c r="CS577" s="354"/>
      <c r="CT577" s="354"/>
      <c r="CU577" s="354"/>
      <c r="CV577" s="354"/>
    </row>
    <row r="578" spans="1:100" s="348" customFormat="1" ht="15" customHeight="1" x14ac:dyDescent="0.25">
      <c r="A578" s="343"/>
      <c r="B578" s="343"/>
      <c r="C578" s="343"/>
      <c r="D578" s="343"/>
      <c r="E578" s="354"/>
      <c r="F578" s="371"/>
      <c r="G578" s="346"/>
      <c r="H578" s="359"/>
      <c r="I578" s="360"/>
      <c r="J578" s="361"/>
      <c r="K578" s="347"/>
      <c r="L578" s="362"/>
      <c r="M578" s="363"/>
      <c r="O578" s="350"/>
      <c r="P578" s="350"/>
      <c r="Q578" s="350"/>
      <c r="S578" s="350"/>
      <c r="T578" s="350"/>
      <c r="V578" s="350"/>
      <c r="W578" s="350"/>
      <c r="AB578" s="370"/>
      <c r="AF578" s="350"/>
      <c r="AG578" s="350"/>
      <c r="AH578" s="354"/>
      <c r="AI578" s="354"/>
      <c r="AJ578" s="354"/>
      <c r="AK578" s="354"/>
      <c r="AL578" s="354"/>
      <c r="AM578" s="354"/>
      <c r="AN578" s="354"/>
      <c r="AO578" s="354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4"/>
      <c r="BH578" s="354"/>
      <c r="BI578" s="354"/>
      <c r="BJ578" s="354"/>
      <c r="BK578" s="354"/>
      <c r="BL578" s="354"/>
      <c r="BM578" s="354"/>
      <c r="BN578" s="354"/>
      <c r="BO578" s="354"/>
      <c r="BP578" s="354"/>
      <c r="BQ578" s="354"/>
      <c r="BR578" s="354"/>
      <c r="BS578" s="354"/>
      <c r="BT578" s="354"/>
      <c r="BU578" s="354"/>
      <c r="BV578" s="354"/>
      <c r="BW578" s="354"/>
      <c r="BX578" s="354"/>
      <c r="BY578" s="354"/>
      <c r="BZ578" s="354"/>
      <c r="CA578" s="354"/>
      <c r="CB578" s="354"/>
      <c r="CC578" s="354"/>
      <c r="CD578" s="354"/>
      <c r="CE578" s="354"/>
      <c r="CF578" s="354"/>
      <c r="CG578" s="354"/>
      <c r="CH578" s="354"/>
      <c r="CI578" s="354"/>
      <c r="CJ578" s="354"/>
      <c r="CK578" s="354"/>
      <c r="CL578" s="354"/>
      <c r="CM578" s="354"/>
      <c r="CN578" s="354"/>
      <c r="CO578" s="354"/>
      <c r="CP578" s="354"/>
      <c r="CQ578" s="354"/>
      <c r="CR578" s="354"/>
      <c r="CS578" s="354"/>
      <c r="CT578" s="354"/>
      <c r="CU578" s="354"/>
      <c r="CV578" s="354"/>
    </row>
    <row r="579" spans="1:100" s="348" customFormat="1" ht="15" customHeight="1" x14ac:dyDescent="0.25">
      <c r="A579" s="343"/>
      <c r="B579" s="343"/>
      <c r="C579" s="343"/>
      <c r="D579" s="343"/>
      <c r="E579" s="354"/>
      <c r="F579" s="371"/>
      <c r="G579" s="346"/>
      <c r="H579" s="359"/>
      <c r="I579" s="360"/>
      <c r="J579" s="361"/>
      <c r="K579" s="347"/>
      <c r="L579" s="362"/>
      <c r="M579" s="363"/>
      <c r="O579" s="350"/>
      <c r="P579" s="350"/>
      <c r="Q579" s="350"/>
      <c r="S579" s="350"/>
      <c r="T579" s="350"/>
      <c r="V579" s="350"/>
      <c r="W579" s="350"/>
      <c r="AB579" s="370"/>
      <c r="AF579" s="350"/>
      <c r="AG579" s="350"/>
      <c r="AH579" s="354"/>
      <c r="AI579" s="354"/>
      <c r="AJ579" s="354"/>
      <c r="AK579" s="354"/>
      <c r="AL579" s="354"/>
      <c r="AM579" s="354"/>
      <c r="AN579" s="354"/>
      <c r="AO579" s="354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4"/>
      <c r="BH579" s="354"/>
      <c r="BI579" s="354"/>
      <c r="BJ579" s="354"/>
      <c r="BK579" s="354"/>
      <c r="BL579" s="354"/>
      <c r="BM579" s="354"/>
      <c r="BN579" s="354"/>
      <c r="BO579" s="354"/>
      <c r="BP579" s="354"/>
      <c r="BQ579" s="354"/>
      <c r="BR579" s="354"/>
      <c r="BS579" s="354"/>
      <c r="BT579" s="354"/>
      <c r="BU579" s="354"/>
      <c r="BV579" s="354"/>
      <c r="BW579" s="354"/>
      <c r="BX579" s="354"/>
      <c r="BY579" s="354"/>
      <c r="BZ579" s="354"/>
      <c r="CA579" s="354"/>
      <c r="CB579" s="354"/>
      <c r="CC579" s="354"/>
      <c r="CD579" s="354"/>
      <c r="CE579" s="354"/>
      <c r="CF579" s="354"/>
      <c r="CG579" s="354"/>
      <c r="CH579" s="354"/>
      <c r="CI579" s="354"/>
      <c r="CJ579" s="354"/>
      <c r="CK579" s="354"/>
      <c r="CL579" s="354"/>
      <c r="CM579" s="354"/>
      <c r="CN579" s="354"/>
      <c r="CO579" s="354"/>
      <c r="CP579" s="354"/>
      <c r="CQ579" s="354"/>
      <c r="CR579" s="354"/>
      <c r="CS579" s="354"/>
      <c r="CT579" s="354"/>
      <c r="CU579" s="354"/>
      <c r="CV579" s="354"/>
    </row>
    <row r="580" spans="1:100" s="348" customFormat="1" ht="15" customHeight="1" x14ac:dyDescent="0.25">
      <c r="A580" s="343"/>
      <c r="B580" s="343"/>
      <c r="C580" s="343"/>
      <c r="D580" s="343"/>
      <c r="E580" s="354"/>
      <c r="F580" s="371"/>
      <c r="G580" s="346"/>
      <c r="H580" s="359"/>
      <c r="I580" s="360"/>
      <c r="J580" s="361"/>
      <c r="K580" s="347"/>
      <c r="L580" s="362"/>
      <c r="M580" s="363"/>
      <c r="O580" s="350"/>
      <c r="P580" s="350"/>
      <c r="Q580" s="350"/>
      <c r="S580" s="350"/>
      <c r="T580" s="350"/>
      <c r="V580" s="350"/>
      <c r="W580" s="350"/>
      <c r="AB580" s="370"/>
      <c r="AF580" s="350"/>
      <c r="AG580" s="350"/>
      <c r="AH580" s="354"/>
      <c r="AI580" s="354"/>
      <c r="AJ580" s="354"/>
      <c r="AK580" s="354"/>
      <c r="AL580" s="354"/>
      <c r="AM580" s="354"/>
      <c r="AN580" s="354"/>
      <c r="AO580" s="354"/>
      <c r="AP580" s="354"/>
      <c r="AQ580" s="354"/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4"/>
      <c r="BH580" s="354"/>
      <c r="BI580" s="354"/>
      <c r="BJ580" s="354"/>
      <c r="BK580" s="354"/>
      <c r="BL580" s="354"/>
      <c r="BM580" s="354"/>
      <c r="BN580" s="354"/>
      <c r="BO580" s="354"/>
      <c r="BP580" s="354"/>
      <c r="BQ580" s="354"/>
      <c r="BR580" s="354"/>
      <c r="BS580" s="354"/>
      <c r="BT580" s="354"/>
      <c r="BU580" s="354"/>
      <c r="BV580" s="354"/>
      <c r="BW580" s="354"/>
      <c r="BX580" s="354"/>
      <c r="BY580" s="354"/>
      <c r="BZ580" s="354"/>
      <c r="CA580" s="354"/>
      <c r="CB580" s="354"/>
      <c r="CC580" s="354"/>
      <c r="CD580" s="354"/>
      <c r="CE580" s="354"/>
      <c r="CF580" s="354"/>
      <c r="CG580" s="354"/>
      <c r="CH580" s="354"/>
      <c r="CI580" s="354"/>
      <c r="CJ580" s="354"/>
      <c r="CK580" s="354"/>
      <c r="CL580" s="354"/>
      <c r="CM580" s="354"/>
      <c r="CN580" s="354"/>
      <c r="CO580" s="354"/>
      <c r="CP580" s="354"/>
      <c r="CQ580" s="354"/>
      <c r="CR580" s="354"/>
      <c r="CS580" s="354"/>
      <c r="CT580" s="354"/>
      <c r="CU580" s="354"/>
      <c r="CV580" s="354"/>
    </row>
    <row r="581" spans="1:100" s="348" customFormat="1" ht="15" customHeight="1" x14ac:dyDescent="0.25">
      <c r="A581" s="343"/>
      <c r="B581" s="343"/>
      <c r="C581" s="343"/>
      <c r="D581" s="343"/>
      <c r="E581" s="354"/>
      <c r="F581" s="371"/>
      <c r="G581" s="346"/>
      <c r="H581" s="359"/>
      <c r="I581" s="360"/>
      <c r="J581" s="361"/>
      <c r="K581" s="347"/>
      <c r="L581" s="362"/>
      <c r="M581" s="363"/>
      <c r="O581" s="350"/>
      <c r="P581" s="350"/>
      <c r="Q581" s="350"/>
      <c r="S581" s="350"/>
      <c r="T581" s="350"/>
      <c r="V581" s="350"/>
      <c r="W581" s="350"/>
      <c r="AB581" s="370"/>
      <c r="AF581" s="350"/>
      <c r="AG581" s="350"/>
      <c r="AH581" s="354"/>
      <c r="AI581" s="354"/>
      <c r="AJ581" s="354"/>
      <c r="AK581" s="354"/>
      <c r="AL581" s="354"/>
      <c r="AM581" s="354"/>
      <c r="AN581" s="354"/>
      <c r="AO581" s="354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4"/>
      <c r="BH581" s="354"/>
      <c r="BI581" s="354"/>
      <c r="BJ581" s="354"/>
      <c r="BK581" s="354"/>
      <c r="BL581" s="354"/>
      <c r="BM581" s="354"/>
      <c r="BN581" s="354"/>
      <c r="BO581" s="354"/>
      <c r="BP581" s="354"/>
      <c r="BQ581" s="354"/>
      <c r="BR581" s="354"/>
      <c r="BS581" s="354"/>
      <c r="BT581" s="354"/>
      <c r="BU581" s="354"/>
      <c r="BV581" s="354"/>
      <c r="BW581" s="354"/>
      <c r="BX581" s="354"/>
      <c r="BY581" s="354"/>
      <c r="BZ581" s="354"/>
      <c r="CA581" s="354"/>
      <c r="CB581" s="354"/>
      <c r="CC581" s="354"/>
      <c r="CD581" s="354"/>
      <c r="CE581" s="354"/>
      <c r="CF581" s="354"/>
      <c r="CG581" s="354"/>
      <c r="CH581" s="354"/>
      <c r="CI581" s="354"/>
      <c r="CJ581" s="354"/>
      <c r="CK581" s="354"/>
      <c r="CL581" s="354"/>
      <c r="CM581" s="354"/>
      <c r="CN581" s="354"/>
      <c r="CO581" s="354"/>
      <c r="CP581" s="354"/>
      <c r="CQ581" s="354"/>
      <c r="CR581" s="354"/>
      <c r="CS581" s="354"/>
      <c r="CT581" s="354"/>
      <c r="CU581" s="354"/>
      <c r="CV581" s="354"/>
    </row>
    <row r="582" spans="1:100" s="348" customFormat="1" ht="15" customHeight="1" x14ac:dyDescent="0.25">
      <c r="A582" s="343"/>
      <c r="B582" s="343"/>
      <c r="C582" s="343"/>
      <c r="D582" s="343"/>
      <c r="E582" s="354"/>
      <c r="F582" s="371"/>
      <c r="G582" s="346"/>
      <c r="H582" s="359"/>
      <c r="I582" s="360"/>
      <c r="J582" s="361"/>
      <c r="K582" s="347"/>
      <c r="L582" s="362"/>
      <c r="M582" s="363"/>
      <c r="O582" s="350"/>
      <c r="P582" s="350"/>
      <c r="Q582" s="350"/>
      <c r="S582" s="350"/>
      <c r="T582" s="350"/>
      <c r="V582" s="350"/>
      <c r="W582" s="350"/>
      <c r="AB582" s="370"/>
      <c r="AF582" s="350"/>
      <c r="AG582" s="350"/>
      <c r="AH582" s="354"/>
      <c r="AI582" s="354"/>
      <c r="AJ582" s="354"/>
      <c r="AK582" s="354"/>
      <c r="AL582" s="354"/>
      <c r="AM582" s="354"/>
      <c r="AN582" s="354"/>
      <c r="AO582" s="354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4"/>
      <c r="BH582" s="354"/>
      <c r="BI582" s="354"/>
      <c r="BJ582" s="354"/>
      <c r="BK582" s="354"/>
      <c r="BL582" s="354"/>
      <c r="BM582" s="354"/>
      <c r="BN582" s="354"/>
      <c r="BO582" s="354"/>
      <c r="BP582" s="354"/>
      <c r="BQ582" s="354"/>
      <c r="BR582" s="354"/>
      <c r="BS582" s="354"/>
      <c r="BT582" s="354"/>
      <c r="BU582" s="354"/>
      <c r="BV582" s="354"/>
      <c r="BW582" s="354"/>
      <c r="BX582" s="354"/>
      <c r="BY582" s="354"/>
      <c r="BZ582" s="354"/>
      <c r="CA582" s="354"/>
      <c r="CB582" s="354"/>
      <c r="CC582" s="354"/>
      <c r="CD582" s="354"/>
      <c r="CE582" s="354"/>
      <c r="CF582" s="354"/>
      <c r="CG582" s="354"/>
      <c r="CH582" s="354"/>
      <c r="CI582" s="354"/>
      <c r="CJ582" s="354"/>
      <c r="CK582" s="354"/>
      <c r="CL582" s="354"/>
      <c r="CM582" s="354"/>
      <c r="CN582" s="354"/>
      <c r="CO582" s="354"/>
      <c r="CP582" s="354"/>
      <c r="CQ582" s="354"/>
      <c r="CR582" s="354"/>
      <c r="CS582" s="354"/>
      <c r="CT582" s="354"/>
      <c r="CU582" s="354"/>
      <c r="CV582" s="354"/>
    </row>
    <row r="583" spans="1:100" s="348" customFormat="1" ht="15" customHeight="1" x14ac:dyDescent="0.25">
      <c r="A583" s="343"/>
      <c r="B583" s="343"/>
      <c r="C583" s="343"/>
      <c r="D583" s="343"/>
      <c r="E583" s="354"/>
      <c r="F583" s="371"/>
      <c r="G583" s="346"/>
      <c r="H583" s="359"/>
      <c r="I583" s="360"/>
      <c r="J583" s="361"/>
      <c r="K583" s="347"/>
      <c r="L583" s="362"/>
      <c r="M583" s="363"/>
      <c r="O583" s="350"/>
      <c r="P583" s="350"/>
      <c r="Q583" s="350"/>
      <c r="S583" s="350"/>
      <c r="T583" s="350"/>
      <c r="V583" s="350"/>
      <c r="W583" s="350"/>
      <c r="AB583" s="370"/>
      <c r="AF583" s="350"/>
      <c r="AG583" s="350"/>
      <c r="AH583" s="354"/>
      <c r="AI583" s="354"/>
      <c r="AJ583" s="354"/>
      <c r="AK583" s="354"/>
      <c r="AL583" s="354"/>
      <c r="AM583" s="354"/>
      <c r="AN583" s="354"/>
      <c r="AO583" s="354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4"/>
      <c r="BH583" s="354"/>
      <c r="BI583" s="354"/>
      <c r="BJ583" s="354"/>
      <c r="BK583" s="354"/>
      <c r="BL583" s="354"/>
      <c r="BM583" s="354"/>
      <c r="BN583" s="354"/>
      <c r="BO583" s="354"/>
      <c r="BP583" s="354"/>
      <c r="BQ583" s="354"/>
      <c r="BR583" s="354"/>
      <c r="BS583" s="354"/>
      <c r="BT583" s="354"/>
      <c r="BU583" s="354"/>
      <c r="BV583" s="354"/>
      <c r="BW583" s="354"/>
      <c r="BX583" s="354"/>
      <c r="BY583" s="354"/>
      <c r="BZ583" s="354"/>
      <c r="CA583" s="354"/>
      <c r="CB583" s="354"/>
      <c r="CC583" s="354"/>
      <c r="CD583" s="354"/>
      <c r="CE583" s="354"/>
      <c r="CF583" s="354"/>
      <c r="CG583" s="354"/>
      <c r="CH583" s="354"/>
      <c r="CI583" s="354"/>
      <c r="CJ583" s="354"/>
      <c r="CK583" s="354"/>
      <c r="CL583" s="354"/>
      <c r="CM583" s="354"/>
      <c r="CN583" s="354"/>
      <c r="CO583" s="354"/>
      <c r="CP583" s="354"/>
      <c r="CQ583" s="354"/>
      <c r="CR583" s="354"/>
      <c r="CS583" s="354"/>
      <c r="CT583" s="354"/>
      <c r="CU583" s="354"/>
      <c r="CV583" s="354"/>
    </row>
    <row r="584" spans="1:100" s="348" customFormat="1" ht="15" customHeight="1" x14ac:dyDescent="0.25">
      <c r="A584" s="343"/>
      <c r="B584" s="343"/>
      <c r="C584" s="343"/>
      <c r="D584" s="343"/>
      <c r="E584" s="354"/>
      <c r="F584" s="371"/>
      <c r="G584" s="346"/>
      <c r="H584" s="359"/>
      <c r="I584" s="360"/>
      <c r="J584" s="361"/>
      <c r="K584" s="347"/>
      <c r="L584" s="362"/>
      <c r="M584" s="363"/>
      <c r="O584" s="350"/>
      <c r="P584" s="350"/>
      <c r="Q584" s="350"/>
      <c r="S584" s="350"/>
      <c r="T584" s="350"/>
      <c r="V584" s="350"/>
      <c r="W584" s="350"/>
      <c r="AB584" s="370"/>
      <c r="AF584" s="350"/>
      <c r="AG584" s="350"/>
      <c r="AH584" s="354"/>
      <c r="AI584" s="354"/>
      <c r="AJ584" s="354"/>
      <c r="AK584" s="354"/>
      <c r="AL584" s="354"/>
      <c r="AM584" s="354"/>
      <c r="AN584" s="354"/>
      <c r="AO584" s="354"/>
      <c r="AP584" s="354"/>
      <c r="AQ584" s="354"/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4"/>
      <c r="BH584" s="354"/>
      <c r="BI584" s="354"/>
      <c r="BJ584" s="354"/>
      <c r="BK584" s="354"/>
      <c r="BL584" s="354"/>
      <c r="BM584" s="354"/>
      <c r="BN584" s="354"/>
      <c r="BO584" s="354"/>
      <c r="BP584" s="354"/>
      <c r="BQ584" s="354"/>
      <c r="BR584" s="354"/>
      <c r="BS584" s="354"/>
      <c r="BT584" s="354"/>
      <c r="BU584" s="354"/>
      <c r="BV584" s="354"/>
      <c r="BW584" s="354"/>
      <c r="BX584" s="354"/>
      <c r="BY584" s="354"/>
      <c r="BZ584" s="354"/>
      <c r="CA584" s="354"/>
      <c r="CB584" s="354"/>
      <c r="CC584" s="354"/>
      <c r="CD584" s="354"/>
      <c r="CE584" s="354"/>
      <c r="CF584" s="354"/>
      <c r="CG584" s="354"/>
      <c r="CH584" s="354"/>
      <c r="CI584" s="354"/>
      <c r="CJ584" s="354"/>
      <c r="CK584" s="354"/>
      <c r="CL584" s="354"/>
      <c r="CM584" s="354"/>
      <c r="CN584" s="354"/>
      <c r="CO584" s="354"/>
      <c r="CP584" s="354"/>
      <c r="CQ584" s="354"/>
      <c r="CR584" s="354"/>
      <c r="CS584" s="354"/>
      <c r="CT584" s="354"/>
      <c r="CU584" s="354"/>
      <c r="CV584" s="354"/>
    </row>
    <row r="585" spans="1:100" s="348" customFormat="1" ht="15" customHeight="1" x14ac:dyDescent="0.25">
      <c r="A585" s="343"/>
      <c r="B585" s="343"/>
      <c r="C585" s="343"/>
      <c r="D585" s="343"/>
      <c r="E585" s="354"/>
      <c r="F585" s="371"/>
      <c r="G585" s="346"/>
      <c r="H585" s="359"/>
      <c r="I585" s="360"/>
      <c r="J585" s="361"/>
      <c r="K585" s="347"/>
      <c r="L585" s="362"/>
      <c r="M585" s="363"/>
      <c r="O585" s="350"/>
      <c r="P585" s="350"/>
      <c r="Q585" s="350"/>
      <c r="S585" s="350"/>
      <c r="T585" s="350"/>
      <c r="V585" s="350"/>
      <c r="W585" s="350"/>
      <c r="AB585" s="370"/>
      <c r="AF585" s="350"/>
      <c r="AG585" s="350"/>
      <c r="AH585" s="354"/>
      <c r="AI585" s="354"/>
      <c r="AJ585" s="354"/>
      <c r="AK585" s="354"/>
      <c r="AL585" s="354"/>
      <c r="AM585" s="354"/>
      <c r="AN585" s="354"/>
      <c r="AO585" s="354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4"/>
      <c r="BH585" s="354"/>
      <c r="BI585" s="354"/>
      <c r="BJ585" s="354"/>
      <c r="BK585" s="354"/>
      <c r="BL585" s="354"/>
      <c r="BM585" s="354"/>
      <c r="BN585" s="354"/>
      <c r="BO585" s="354"/>
      <c r="BP585" s="354"/>
      <c r="BQ585" s="354"/>
      <c r="BR585" s="354"/>
      <c r="BS585" s="354"/>
      <c r="BT585" s="354"/>
      <c r="BU585" s="354"/>
      <c r="BV585" s="354"/>
      <c r="BW585" s="354"/>
      <c r="BX585" s="354"/>
      <c r="BY585" s="354"/>
      <c r="BZ585" s="354"/>
      <c r="CA585" s="354"/>
      <c r="CB585" s="354"/>
      <c r="CC585" s="354"/>
      <c r="CD585" s="354"/>
      <c r="CE585" s="354"/>
      <c r="CF585" s="354"/>
      <c r="CG585" s="354"/>
      <c r="CH585" s="354"/>
      <c r="CI585" s="354"/>
      <c r="CJ585" s="354"/>
      <c r="CK585" s="354"/>
      <c r="CL585" s="354"/>
      <c r="CM585" s="354"/>
      <c r="CN585" s="354"/>
      <c r="CO585" s="354"/>
      <c r="CP585" s="354"/>
      <c r="CQ585" s="354"/>
      <c r="CR585" s="354"/>
      <c r="CS585" s="354"/>
      <c r="CT585" s="354"/>
      <c r="CU585" s="354"/>
      <c r="CV585" s="354"/>
    </row>
    <row r="586" spans="1:100" s="348" customFormat="1" ht="15" customHeight="1" x14ac:dyDescent="0.25">
      <c r="A586" s="343"/>
      <c r="B586" s="343"/>
      <c r="C586" s="343"/>
      <c r="D586" s="343"/>
      <c r="E586" s="354"/>
      <c r="F586" s="371"/>
      <c r="G586" s="346"/>
      <c r="H586" s="359"/>
      <c r="I586" s="360"/>
      <c r="J586" s="361"/>
      <c r="K586" s="347"/>
      <c r="L586" s="362"/>
      <c r="M586" s="363"/>
      <c r="O586" s="350"/>
      <c r="P586" s="350"/>
      <c r="Q586" s="350"/>
      <c r="S586" s="350"/>
      <c r="T586" s="350"/>
      <c r="V586" s="350"/>
      <c r="W586" s="350"/>
      <c r="AB586" s="370"/>
      <c r="AF586" s="350"/>
      <c r="AG586" s="350"/>
      <c r="AH586" s="354"/>
      <c r="AI586" s="354"/>
      <c r="AJ586" s="354"/>
      <c r="AK586" s="354"/>
      <c r="AL586" s="354"/>
      <c r="AM586" s="354"/>
      <c r="AN586" s="354"/>
      <c r="AO586" s="354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4"/>
      <c r="BH586" s="354"/>
      <c r="BI586" s="354"/>
      <c r="BJ586" s="354"/>
      <c r="BK586" s="354"/>
      <c r="BL586" s="354"/>
      <c r="BM586" s="354"/>
      <c r="BN586" s="354"/>
      <c r="BO586" s="354"/>
      <c r="BP586" s="354"/>
      <c r="BQ586" s="354"/>
      <c r="BR586" s="354"/>
      <c r="BS586" s="354"/>
      <c r="BT586" s="354"/>
      <c r="BU586" s="354"/>
      <c r="BV586" s="354"/>
      <c r="BW586" s="354"/>
      <c r="BX586" s="354"/>
      <c r="BY586" s="354"/>
      <c r="BZ586" s="354"/>
      <c r="CA586" s="354"/>
      <c r="CB586" s="354"/>
      <c r="CC586" s="354"/>
      <c r="CD586" s="354"/>
      <c r="CE586" s="354"/>
      <c r="CF586" s="354"/>
      <c r="CG586" s="354"/>
      <c r="CH586" s="354"/>
      <c r="CI586" s="354"/>
      <c r="CJ586" s="354"/>
      <c r="CK586" s="354"/>
      <c r="CL586" s="354"/>
      <c r="CM586" s="354"/>
      <c r="CN586" s="354"/>
      <c r="CO586" s="354"/>
      <c r="CP586" s="354"/>
      <c r="CQ586" s="354"/>
      <c r="CR586" s="354"/>
      <c r="CS586" s="354"/>
      <c r="CT586" s="354"/>
      <c r="CU586" s="354"/>
      <c r="CV586" s="354"/>
    </row>
    <row r="587" spans="1:100" s="348" customFormat="1" ht="15" customHeight="1" x14ac:dyDescent="0.25">
      <c r="A587" s="343"/>
      <c r="B587" s="343"/>
      <c r="C587" s="343"/>
      <c r="D587" s="343"/>
      <c r="E587" s="354"/>
      <c r="F587" s="371"/>
      <c r="G587" s="346"/>
      <c r="H587" s="359"/>
      <c r="I587" s="360"/>
      <c r="J587" s="361"/>
      <c r="K587" s="347"/>
      <c r="L587" s="362"/>
      <c r="M587" s="363"/>
      <c r="O587" s="350"/>
      <c r="P587" s="350"/>
      <c r="Q587" s="350"/>
      <c r="S587" s="350"/>
      <c r="T587" s="350"/>
      <c r="V587" s="350"/>
      <c r="W587" s="350"/>
      <c r="AB587" s="370"/>
      <c r="AF587" s="350"/>
      <c r="AG587" s="350"/>
      <c r="AH587" s="354"/>
      <c r="AI587" s="354"/>
      <c r="AJ587" s="354"/>
      <c r="AK587" s="354"/>
      <c r="AL587" s="354"/>
      <c r="AM587" s="354"/>
      <c r="AN587" s="354"/>
      <c r="AO587" s="354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4"/>
      <c r="BH587" s="354"/>
      <c r="BI587" s="354"/>
      <c r="BJ587" s="354"/>
      <c r="BK587" s="354"/>
      <c r="BL587" s="354"/>
      <c r="BM587" s="354"/>
      <c r="BN587" s="354"/>
      <c r="BO587" s="354"/>
      <c r="BP587" s="354"/>
      <c r="BQ587" s="354"/>
      <c r="BR587" s="354"/>
      <c r="BS587" s="354"/>
      <c r="BT587" s="354"/>
      <c r="BU587" s="354"/>
      <c r="BV587" s="354"/>
      <c r="BW587" s="354"/>
      <c r="BX587" s="354"/>
      <c r="BY587" s="354"/>
      <c r="BZ587" s="354"/>
      <c r="CA587" s="354"/>
      <c r="CB587" s="354"/>
      <c r="CC587" s="354"/>
      <c r="CD587" s="354"/>
      <c r="CE587" s="354"/>
      <c r="CF587" s="354"/>
      <c r="CG587" s="354"/>
      <c r="CH587" s="354"/>
      <c r="CI587" s="354"/>
      <c r="CJ587" s="354"/>
      <c r="CK587" s="354"/>
      <c r="CL587" s="354"/>
      <c r="CM587" s="354"/>
      <c r="CN587" s="354"/>
      <c r="CO587" s="354"/>
      <c r="CP587" s="354"/>
      <c r="CQ587" s="354"/>
      <c r="CR587" s="354"/>
      <c r="CS587" s="354"/>
      <c r="CT587" s="354"/>
      <c r="CU587" s="354"/>
      <c r="CV587" s="354"/>
    </row>
    <row r="588" spans="1:100" s="348" customFormat="1" ht="15" customHeight="1" x14ac:dyDescent="0.25">
      <c r="A588" s="343"/>
      <c r="B588" s="343"/>
      <c r="C588" s="343"/>
      <c r="D588" s="343"/>
      <c r="E588" s="354"/>
      <c r="F588" s="371"/>
      <c r="G588" s="346"/>
      <c r="H588" s="359"/>
      <c r="I588" s="360"/>
      <c r="J588" s="361"/>
      <c r="K588" s="347"/>
      <c r="L588" s="362"/>
      <c r="M588" s="363"/>
      <c r="O588" s="350"/>
      <c r="P588" s="350"/>
      <c r="Q588" s="350"/>
      <c r="S588" s="350"/>
      <c r="T588" s="350"/>
      <c r="V588" s="350"/>
      <c r="W588" s="350"/>
      <c r="AB588" s="370"/>
      <c r="AF588" s="350"/>
      <c r="AG588" s="350"/>
      <c r="AH588" s="354"/>
      <c r="AI588" s="354"/>
      <c r="AJ588" s="354"/>
      <c r="AK588" s="354"/>
      <c r="AL588" s="354"/>
      <c r="AM588" s="354"/>
      <c r="AN588" s="354"/>
      <c r="AO588" s="354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4"/>
      <c r="BH588" s="354"/>
      <c r="BI588" s="354"/>
      <c r="BJ588" s="354"/>
      <c r="BK588" s="354"/>
      <c r="BL588" s="354"/>
      <c r="BM588" s="354"/>
      <c r="BN588" s="354"/>
      <c r="BO588" s="354"/>
      <c r="BP588" s="354"/>
      <c r="BQ588" s="354"/>
      <c r="BR588" s="354"/>
      <c r="BS588" s="354"/>
      <c r="BT588" s="354"/>
      <c r="BU588" s="354"/>
      <c r="BV588" s="354"/>
      <c r="BW588" s="354"/>
      <c r="BX588" s="354"/>
      <c r="BY588" s="354"/>
      <c r="BZ588" s="354"/>
      <c r="CA588" s="354"/>
      <c r="CB588" s="354"/>
      <c r="CC588" s="354"/>
      <c r="CD588" s="354"/>
      <c r="CE588" s="354"/>
      <c r="CF588" s="354"/>
      <c r="CG588" s="354"/>
      <c r="CH588" s="354"/>
      <c r="CI588" s="354"/>
      <c r="CJ588" s="354"/>
      <c r="CK588" s="354"/>
      <c r="CL588" s="354"/>
      <c r="CM588" s="354"/>
      <c r="CN588" s="354"/>
      <c r="CO588" s="354"/>
      <c r="CP588" s="354"/>
      <c r="CQ588" s="354"/>
      <c r="CR588" s="354"/>
      <c r="CS588" s="354"/>
      <c r="CT588" s="354"/>
      <c r="CU588" s="354"/>
      <c r="CV588" s="354"/>
    </row>
    <row r="589" spans="1:100" s="348" customFormat="1" ht="15" customHeight="1" x14ac:dyDescent="0.25">
      <c r="A589" s="343"/>
      <c r="B589" s="343"/>
      <c r="C589" s="343"/>
      <c r="D589" s="343"/>
      <c r="E589" s="354"/>
      <c r="F589" s="371"/>
      <c r="G589" s="346"/>
      <c r="H589" s="359"/>
      <c r="I589" s="360"/>
      <c r="J589" s="361"/>
      <c r="K589" s="347"/>
      <c r="L589" s="362"/>
      <c r="M589" s="363"/>
      <c r="O589" s="350"/>
      <c r="P589" s="350"/>
      <c r="Q589" s="350"/>
      <c r="S589" s="350"/>
      <c r="T589" s="350"/>
      <c r="V589" s="350"/>
      <c r="W589" s="350"/>
      <c r="AB589" s="370"/>
      <c r="AF589" s="350"/>
      <c r="AG589" s="350"/>
      <c r="AH589" s="354"/>
      <c r="AI589" s="354"/>
      <c r="AJ589" s="354"/>
      <c r="AK589" s="354"/>
      <c r="AL589" s="354"/>
      <c r="AM589" s="354"/>
      <c r="AN589" s="354"/>
      <c r="AO589" s="354"/>
      <c r="AP589" s="354"/>
      <c r="AQ589" s="354"/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4"/>
      <c r="BH589" s="354"/>
      <c r="BI589" s="354"/>
      <c r="BJ589" s="354"/>
      <c r="BK589" s="354"/>
      <c r="BL589" s="354"/>
      <c r="BM589" s="354"/>
      <c r="BN589" s="354"/>
      <c r="BO589" s="354"/>
      <c r="BP589" s="354"/>
      <c r="BQ589" s="354"/>
      <c r="BR589" s="354"/>
      <c r="BS589" s="354"/>
      <c r="BT589" s="354"/>
      <c r="BU589" s="354"/>
      <c r="BV589" s="354"/>
      <c r="BW589" s="354"/>
      <c r="BX589" s="354"/>
      <c r="BY589" s="354"/>
      <c r="BZ589" s="354"/>
      <c r="CA589" s="354"/>
      <c r="CB589" s="354"/>
      <c r="CC589" s="354"/>
      <c r="CD589" s="354"/>
      <c r="CE589" s="354"/>
      <c r="CF589" s="354"/>
      <c r="CG589" s="354"/>
      <c r="CH589" s="354"/>
      <c r="CI589" s="354"/>
      <c r="CJ589" s="354"/>
      <c r="CK589" s="354"/>
      <c r="CL589" s="354"/>
      <c r="CM589" s="354"/>
      <c r="CN589" s="354"/>
      <c r="CO589" s="354"/>
      <c r="CP589" s="354"/>
      <c r="CQ589" s="354"/>
      <c r="CR589" s="354"/>
      <c r="CS589" s="354"/>
      <c r="CT589" s="354"/>
      <c r="CU589" s="354"/>
      <c r="CV589" s="354"/>
    </row>
    <row r="590" spans="1:100" s="348" customFormat="1" ht="15" customHeight="1" x14ac:dyDescent="0.25">
      <c r="A590" s="343"/>
      <c r="B590" s="343"/>
      <c r="C590" s="343"/>
      <c r="D590" s="343"/>
      <c r="E590" s="354"/>
      <c r="F590" s="371"/>
      <c r="G590" s="346"/>
      <c r="H590" s="359"/>
      <c r="I590" s="360"/>
      <c r="J590" s="361"/>
      <c r="K590" s="347"/>
      <c r="L590" s="362"/>
      <c r="M590" s="363"/>
      <c r="O590" s="350"/>
      <c r="P590" s="350"/>
      <c r="Q590" s="350"/>
      <c r="S590" s="350"/>
      <c r="T590" s="350"/>
      <c r="V590" s="350"/>
      <c r="W590" s="350"/>
      <c r="AB590" s="370"/>
      <c r="AF590" s="350"/>
      <c r="AG590" s="350"/>
      <c r="AH590" s="354"/>
      <c r="AI590" s="354"/>
      <c r="AJ590" s="354"/>
      <c r="AK590" s="354"/>
      <c r="AL590" s="354"/>
      <c r="AM590" s="354"/>
      <c r="AN590" s="354"/>
      <c r="AO590" s="354"/>
      <c r="AP590" s="354"/>
      <c r="AQ590" s="354"/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/>
      <c r="BB590" s="354"/>
      <c r="BC590" s="354"/>
      <c r="BD590" s="354"/>
      <c r="BE590" s="354"/>
      <c r="BF590" s="354"/>
      <c r="BG590" s="354"/>
      <c r="BH590" s="354"/>
      <c r="BI590" s="354"/>
      <c r="BJ590" s="354"/>
      <c r="BK590" s="354"/>
      <c r="BL590" s="354"/>
      <c r="BM590" s="354"/>
      <c r="BN590" s="354"/>
      <c r="BO590" s="354"/>
      <c r="BP590" s="354"/>
      <c r="BQ590" s="354"/>
      <c r="BR590" s="354"/>
      <c r="BS590" s="354"/>
      <c r="BT590" s="354"/>
      <c r="BU590" s="354"/>
      <c r="BV590" s="354"/>
      <c r="BW590" s="354"/>
      <c r="BX590" s="354"/>
      <c r="BY590" s="354"/>
      <c r="BZ590" s="354"/>
      <c r="CA590" s="354"/>
      <c r="CB590" s="354"/>
      <c r="CC590" s="354"/>
      <c r="CD590" s="354"/>
      <c r="CE590" s="354"/>
      <c r="CF590" s="354"/>
      <c r="CG590" s="354"/>
      <c r="CH590" s="354"/>
      <c r="CI590" s="354"/>
      <c r="CJ590" s="354"/>
      <c r="CK590" s="354"/>
      <c r="CL590" s="354"/>
      <c r="CM590" s="354"/>
      <c r="CN590" s="354"/>
      <c r="CO590" s="354"/>
      <c r="CP590" s="354"/>
      <c r="CQ590" s="354"/>
      <c r="CR590" s="354"/>
      <c r="CS590" s="354"/>
      <c r="CT590" s="354"/>
      <c r="CU590" s="354"/>
      <c r="CV590" s="354"/>
    </row>
    <row r="591" spans="1:100" s="348" customFormat="1" ht="15" customHeight="1" x14ac:dyDescent="0.25">
      <c r="A591" s="343"/>
      <c r="B591" s="343"/>
      <c r="C591" s="343"/>
      <c r="D591" s="343"/>
      <c r="E591" s="354"/>
      <c r="F591" s="371"/>
      <c r="G591" s="346"/>
      <c r="H591" s="359"/>
      <c r="I591" s="360"/>
      <c r="J591" s="361"/>
      <c r="K591" s="347"/>
      <c r="L591" s="362"/>
      <c r="M591" s="363"/>
      <c r="O591" s="350"/>
      <c r="P591" s="350"/>
      <c r="Q591" s="350"/>
      <c r="S591" s="350"/>
      <c r="T591" s="350"/>
      <c r="V591" s="350"/>
      <c r="W591" s="350"/>
      <c r="AB591" s="370"/>
      <c r="AF591" s="350"/>
      <c r="AG591" s="350"/>
      <c r="AH591" s="354"/>
      <c r="AI591" s="354"/>
      <c r="AJ591" s="354"/>
      <c r="AK591" s="354"/>
      <c r="AL591" s="354"/>
      <c r="AM591" s="354"/>
      <c r="AN591" s="354"/>
      <c r="AO591" s="354"/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4"/>
      <c r="BH591" s="354"/>
      <c r="BI591" s="354"/>
      <c r="BJ591" s="354"/>
      <c r="BK591" s="354"/>
      <c r="BL591" s="354"/>
      <c r="BM591" s="354"/>
      <c r="BN591" s="354"/>
      <c r="BO591" s="354"/>
      <c r="BP591" s="354"/>
      <c r="BQ591" s="354"/>
      <c r="BR591" s="354"/>
      <c r="BS591" s="354"/>
      <c r="BT591" s="354"/>
      <c r="BU591" s="354"/>
      <c r="BV591" s="354"/>
      <c r="BW591" s="354"/>
      <c r="BX591" s="354"/>
      <c r="BY591" s="354"/>
      <c r="BZ591" s="354"/>
      <c r="CA591" s="354"/>
      <c r="CB591" s="354"/>
      <c r="CC591" s="354"/>
      <c r="CD591" s="354"/>
      <c r="CE591" s="354"/>
      <c r="CF591" s="354"/>
      <c r="CG591" s="354"/>
      <c r="CH591" s="354"/>
      <c r="CI591" s="354"/>
      <c r="CJ591" s="354"/>
      <c r="CK591" s="354"/>
      <c r="CL591" s="354"/>
      <c r="CM591" s="354"/>
      <c r="CN591" s="354"/>
      <c r="CO591" s="354"/>
      <c r="CP591" s="354"/>
      <c r="CQ591" s="354"/>
      <c r="CR591" s="354"/>
      <c r="CS591" s="354"/>
      <c r="CT591" s="354"/>
      <c r="CU591" s="354"/>
      <c r="CV591" s="354"/>
    </row>
    <row r="592" spans="1:100" s="348" customFormat="1" ht="15" customHeight="1" x14ac:dyDescent="0.25">
      <c r="A592" s="343"/>
      <c r="B592" s="343"/>
      <c r="C592" s="343"/>
      <c r="D592" s="343"/>
      <c r="E592" s="354"/>
      <c r="F592" s="371"/>
      <c r="G592" s="346"/>
      <c r="H592" s="359"/>
      <c r="I592" s="360"/>
      <c r="J592" s="361"/>
      <c r="K592" s="347"/>
      <c r="L592" s="362"/>
      <c r="M592" s="363"/>
      <c r="O592" s="350"/>
      <c r="P592" s="350"/>
      <c r="Q592" s="350"/>
      <c r="S592" s="350"/>
      <c r="T592" s="350"/>
      <c r="V592" s="350"/>
      <c r="W592" s="350"/>
      <c r="AB592" s="370"/>
      <c r="AF592" s="350"/>
      <c r="AG592" s="350"/>
      <c r="AH592" s="354"/>
      <c r="AI592" s="354"/>
      <c r="AJ592" s="354"/>
      <c r="AK592" s="354"/>
      <c r="AL592" s="354"/>
      <c r="AM592" s="354"/>
      <c r="AN592" s="354"/>
      <c r="AO592" s="354"/>
      <c r="AP592" s="354"/>
      <c r="AQ592" s="354"/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4"/>
      <c r="BH592" s="354"/>
      <c r="BI592" s="354"/>
      <c r="BJ592" s="354"/>
      <c r="BK592" s="354"/>
      <c r="BL592" s="354"/>
      <c r="BM592" s="354"/>
      <c r="BN592" s="354"/>
      <c r="BO592" s="354"/>
      <c r="BP592" s="354"/>
      <c r="BQ592" s="354"/>
      <c r="BR592" s="354"/>
      <c r="BS592" s="354"/>
      <c r="BT592" s="354"/>
      <c r="BU592" s="354"/>
      <c r="BV592" s="354"/>
      <c r="BW592" s="354"/>
      <c r="BX592" s="354"/>
      <c r="BY592" s="354"/>
      <c r="BZ592" s="354"/>
      <c r="CA592" s="354"/>
      <c r="CB592" s="354"/>
      <c r="CC592" s="354"/>
      <c r="CD592" s="354"/>
      <c r="CE592" s="354"/>
      <c r="CF592" s="354"/>
      <c r="CG592" s="354"/>
      <c r="CH592" s="354"/>
      <c r="CI592" s="354"/>
      <c r="CJ592" s="354"/>
      <c r="CK592" s="354"/>
      <c r="CL592" s="354"/>
      <c r="CM592" s="354"/>
      <c r="CN592" s="354"/>
      <c r="CO592" s="354"/>
      <c r="CP592" s="354"/>
      <c r="CQ592" s="354"/>
      <c r="CR592" s="354"/>
      <c r="CS592" s="354"/>
      <c r="CT592" s="354"/>
      <c r="CU592" s="354"/>
      <c r="CV592" s="354"/>
    </row>
    <row r="593" spans="1:100" s="348" customFormat="1" ht="15" customHeight="1" x14ac:dyDescent="0.25">
      <c r="A593" s="343"/>
      <c r="B593" s="343"/>
      <c r="C593" s="343"/>
      <c r="D593" s="343"/>
      <c r="E593" s="354"/>
      <c r="F593" s="371"/>
      <c r="G593" s="346"/>
      <c r="H593" s="359"/>
      <c r="I593" s="360"/>
      <c r="J593" s="361"/>
      <c r="K593" s="347"/>
      <c r="L593" s="362"/>
      <c r="M593" s="363"/>
      <c r="O593" s="350"/>
      <c r="P593" s="350"/>
      <c r="Q593" s="350"/>
      <c r="S593" s="350"/>
      <c r="T593" s="350"/>
      <c r="V593" s="350"/>
      <c r="W593" s="350"/>
      <c r="AB593" s="370"/>
      <c r="AF593" s="350"/>
      <c r="AG593" s="350"/>
      <c r="AH593" s="354"/>
      <c r="AI593" s="354"/>
      <c r="AJ593" s="354"/>
      <c r="AK593" s="354"/>
      <c r="AL593" s="354"/>
      <c r="AM593" s="354"/>
      <c r="AN593" s="354"/>
      <c r="AO593" s="354"/>
      <c r="AP593" s="354"/>
      <c r="AQ593" s="354"/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4"/>
      <c r="BH593" s="354"/>
      <c r="BI593" s="354"/>
      <c r="BJ593" s="354"/>
      <c r="BK593" s="354"/>
      <c r="BL593" s="354"/>
      <c r="BM593" s="354"/>
      <c r="BN593" s="354"/>
      <c r="BO593" s="354"/>
      <c r="BP593" s="354"/>
      <c r="BQ593" s="354"/>
      <c r="BR593" s="354"/>
      <c r="BS593" s="354"/>
      <c r="BT593" s="354"/>
      <c r="BU593" s="354"/>
      <c r="BV593" s="354"/>
      <c r="BW593" s="354"/>
      <c r="BX593" s="354"/>
      <c r="BY593" s="354"/>
      <c r="BZ593" s="354"/>
      <c r="CA593" s="354"/>
      <c r="CB593" s="354"/>
      <c r="CC593" s="354"/>
      <c r="CD593" s="354"/>
      <c r="CE593" s="354"/>
      <c r="CF593" s="354"/>
      <c r="CG593" s="354"/>
      <c r="CH593" s="354"/>
      <c r="CI593" s="354"/>
      <c r="CJ593" s="354"/>
      <c r="CK593" s="354"/>
      <c r="CL593" s="354"/>
      <c r="CM593" s="354"/>
      <c r="CN593" s="354"/>
      <c r="CO593" s="354"/>
      <c r="CP593" s="354"/>
      <c r="CQ593" s="354"/>
      <c r="CR593" s="354"/>
      <c r="CS593" s="354"/>
      <c r="CT593" s="354"/>
      <c r="CU593" s="354"/>
      <c r="CV593" s="354"/>
    </row>
    <row r="594" spans="1:100" s="348" customFormat="1" ht="15" customHeight="1" x14ac:dyDescent="0.25">
      <c r="A594" s="343"/>
      <c r="B594" s="343"/>
      <c r="C594" s="343"/>
      <c r="D594" s="343"/>
      <c r="E594" s="354"/>
      <c r="F594" s="371"/>
      <c r="G594" s="346"/>
      <c r="H594" s="359"/>
      <c r="I594" s="360"/>
      <c r="J594" s="361"/>
      <c r="K594" s="347"/>
      <c r="L594" s="362"/>
      <c r="M594" s="363"/>
      <c r="O594" s="350"/>
      <c r="P594" s="350"/>
      <c r="Q594" s="350"/>
      <c r="S594" s="350"/>
      <c r="T594" s="350"/>
      <c r="V594" s="350"/>
      <c r="W594" s="350"/>
      <c r="AB594" s="370"/>
      <c r="AF594" s="350"/>
      <c r="AG594" s="350"/>
      <c r="AH594" s="354"/>
      <c r="AI594" s="354"/>
      <c r="AJ594" s="354"/>
      <c r="AK594" s="354"/>
      <c r="AL594" s="354"/>
      <c r="AM594" s="354"/>
      <c r="AN594" s="354"/>
      <c r="AO594" s="354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4"/>
      <c r="BH594" s="354"/>
      <c r="BI594" s="354"/>
      <c r="BJ594" s="354"/>
      <c r="BK594" s="354"/>
      <c r="BL594" s="354"/>
      <c r="BM594" s="354"/>
      <c r="BN594" s="354"/>
      <c r="BO594" s="354"/>
      <c r="BP594" s="354"/>
      <c r="BQ594" s="354"/>
      <c r="BR594" s="354"/>
      <c r="BS594" s="354"/>
      <c r="BT594" s="354"/>
      <c r="BU594" s="354"/>
      <c r="BV594" s="354"/>
      <c r="BW594" s="354"/>
      <c r="BX594" s="354"/>
      <c r="BY594" s="354"/>
      <c r="BZ594" s="354"/>
      <c r="CA594" s="354"/>
      <c r="CB594" s="354"/>
      <c r="CC594" s="354"/>
      <c r="CD594" s="354"/>
      <c r="CE594" s="354"/>
      <c r="CF594" s="354"/>
      <c r="CG594" s="354"/>
      <c r="CH594" s="354"/>
      <c r="CI594" s="354"/>
      <c r="CJ594" s="354"/>
      <c r="CK594" s="354"/>
      <c r="CL594" s="354"/>
      <c r="CM594" s="354"/>
      <c r="CN594" s="354"/>
      <c r="CO594" s="354"/>
      <c r="CP594" s="354"/>
      <c r="CQ594" s="354"/>
      <c r="CR594" s="354"/>
      <c r="CS594" s="354"/>
      <c r="CT594" s="354"/>
      <c r="CU594" s="354"/>
      <c r="CV594" s="354"/>
    </row>
    <row r="595" spans="1:100" s="348" customFormat="1" ht="15" customHeight="1" x14ac:dyDescent="0.25">
      <c r="A595" s="343"/>
      <c r="B595" s="343"/>
      <c r="C595" s="343"/>
      <c r="D595" s="343"/>
      <c r="E595" s="354"/>
      <c r="F595" s="371"/>
      <c r="G595" s="346"/>
      <c r="H595" s="359"/>
      <c r="I595" s="360"/>
      <c r="J595" s="361"/>
      <c r="K595" s="347"/>
      <c r="L595" s="362"/>
      <c r="M595" s="363"/>
      <c r="O595" s="350"/>
      <c r="P595" s="350"/>
      <c r="Q595" s="350"/>
      <c r="S595" s="350"/>
      <c r="T595" s="350"/>
      <c r="V595" s="350"/>
      <c r="W595" s="350"/>
      <c r="AB595" s="370"/>
      <c r="AF595" s="350"/>
      <c r="AG595" s="350"/>
      <c r="AH595" s="354"/>
      <c r="AI595" s="354"/>
      <c r="AJ595" s="354"/>
      <c r="AK595" s="354"/>
      <c r="AL595" s="354"/>
      <c r="AM595" s="354"/>
      <c r="AN595" s="354"/>
      <c r="AO595" s="354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/>
      <c r="BD595" s="354"/>
      <c r="BE595" s="354"/>
      <c r="BF595" s="354"/>
      <c r="BG595" s="354"/>
      <c r="BH595" s="354"/>
      <c r="BI595" s="354"/>
      <c r="BJ595" s="354"/>
      <c r="BK595" s="354"/>
      <c r="BL595" s="354"/>
      <c r="BM595" s="354"/>
      <c r="BN595" s="354"/>
      <c r="BO595" s="354"/>
      <c r="BP595" s="354"/>
      <c r="BQ595" s="354"/>
      <c r="BR595" s="354"/>
      <c r="BS595" s="354"/>
      <c r="BT595" s="354"/>
      <c r="BU595" s="354"/>
      <c r="BV595" s="354"/>
      <c r="BW595" s="354"/>
      <c r="BX595" s="354"/>
      <c r="BY595" s="354"/>
      <c r="BZ595" s="354"/>
      <c r="CA595" s="354"/>
      <c r="CB595" s="354"/>
      <c r="CC595" s="354"/>
      <c r="CD595" s="354"/>
      <c r="CE595" s="354"/>
      <c r="CF595" s="354"/>
      <c r="CG595" s="354"/>
      <c r="CH595" s="354"/>
      <c r="CI595" s="354"/>
      <c r="CJ595" s="354"/>
      <c r="CK595" s="354"/>
      <c r="CL595" s="354"/>
      <c r="CM595" s="354"/>
      <c r="CN595" s="354"/>
      <c r="CO595" s="354"/>
      <c r="CP595" s="354"/>
      <c r="CQ595" s="354"/>
      <c r="CR595" s="354"/>
      <c r="CS595" s="354"/>
      <c r="CT595" s="354"/>
      <c r="CU595" s="354"/>
      <c r="CV595" s="354"/>
    </row>
    <row r="596" spans="1:100" s="348" customFormat="1" ht="15" customHeight="1" x14ac:dyDescent="0.25">
      <c r="A596" s="343"/>
      <c r="B596" s="343"/>
      <c r="C596" s="343"/>
      <c r="D596" s="343"/>
      <c r="E596" s="354"/>
      <c r="F596" s="371"/>
      <c r="G596" s="346"/>
      <c r="H596" s="359"/>
      <c r="I596" s="360"/>
      <c r="J596" s="361"/>
      <c r="K596" s="347"/>
      <c r="L596" s="362"/>
      <c r="M596" s="363"/>
      <c r="O596" s="350"/>
      <c r="P596" s="350"/>
      <c r="Q596" s="350"/>
      <c r="S596" s="350"/>
      <c r="T596" s="350"/>
      <c r="V596" s="350"/>
      <c r="W596" s="350"/>
      <c r="AB596" s="370"/>
      <c r="AF596" s="350"/>
      <c r="AG596" s="350"/>
      <c r="AH596" s="354"/>
      <c r="AI596" s="354"/>
      <c r="AJ596" s="354"/>
      <c r="AK596" s="354"/>
      <c r="AL596" s="354"/>
      <c r="AM596" s="354"/>
      <c r="AN596" s="354"/>
      <c r="AO596" s="354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4"/>
      <c r="BH596" s="354"/>
      <c r="BI596" s="354"/>
      <c r="BJ596" s="354"/>
      <c r="BK596" s="354"/>
      <c r="BL596" s="354"/>
      <c r="BM596" s="354"/>
      <c r="BN596" s="354"/>
      <c r="BO596" s="354"/>
      <c r="BP596" s="354"/>
      <c r="BQ596" s="354"/>
      <c r="BR596" s="354"/>
      <c r="BS596" s="354"/>
      <c r="BT596" s="354"/>
      <c r="BU596" s="354"/>
      <c r="BV596" s="354"/>
      <c r="BW596" s="354"/>
      <c r="BX596" s="354"/>
      <c r="BY596" s="354"/>
      <c r="BZ596" s="354"/>
      <c r="CA596" s="354"/>
      <c r="CB596" s="354"/>
      <c r="CC596" s="354"/>
      <c r="CD596" s="354"/>
      <c r="CE596" s="354"/>
      <c r="CF596" s="354"/>
      <c r="CG596" s="354"/>
      <c r="CH596" s="354"/>
      <c r="CI596" s="354"/>
      <c r="CJ596" s="354"/>
      <c r="CK596" s="354"/>
      <c r="CL596" s="354"/>
      <c r="CM596" s="354"/>
      <c r="CN596" s="354"/>
      <c r="CO596" s="354"/>
      <c r="CP596" s="354"/>
      <c r="CQ596" s="354"/>
      <c r="CR596" s="354"/>
      <c r="CS596" s="354"/>
      <c r="CT596" s="354"/>
      <c r="CU596" s="354"/>
      <c r="CV596" s="354"/>
    </row>
    <row r="597" spans="1:100" s="348" customFormat="1" ht="15" customHeight="1" x14ac:dyDescent="0.25">
      <c r="A597" s="343"/>
      <c r="B597" s="343"/>
      <c r="C597" s="343"/>
      <c r="D597" s="343"/>
      <c r="E597" s="354"/>
      <c r="F597" s="371"/>
      <c r="G597" s="346"/>
      <c r="H597" s="359"/>
      <c r="I597" s="360"/>
      <c r="J597" s="361"/>
      <c r="K597" s="347"/>
      <c r="L597" s="362"/>
      <c r="M597" s="363"/>
      <c r="O597" s="350"/>
      <c r="P597" s="350"/>
      <c r="Q597" s="350"/>
      <c r="S597" s="350"/>
      <c r="T597" s="350"/>
      <c r="V597" s="350"/>
      <c r="W597" s="350"/>
      <c r="AB597" s="370"/>
      <c r="AF597" s="350"/>
      <c r="AG597" s="350"/>
      <c r="AH597" s="354"/>
      <c r="AI597" s="354"/>
      <c r="AJ597" s="354"/>
      <c r="AK597" s="354"/>
      <c r="AL597" s="354"/>
      <c r="AM597" s="354"/>
      <c r="AN597" s="354"/>
      <c r="AO597" s="354"/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4"/>
      <c r="BH597" s="354"/>
      <c r="BI597" s="354"/>
      <c r="BJ597" s="354"/>
      <c r="BK597" s="354"/>
      <c r="BL597" s="354"/>
      <c r="BM597" s="354"/>
      <c r="BN597" s="354"/>
      <c r="BO597" s="354"/>
      <c r="BP597" s="354"/>
      <c r="BQ597" s="354"/>
      <c r="BR597" s="354"/>
      <c r="BS597" s="354"/>
      <c r="BT597" s="354"/>
      <c r="BU597" s="354"/>
      <c r="BV597" s="354"/>
      <c r="BW597" s="354"/>
      <c r="BX597" s="354"/>
      <c r="BY597" s="354"/>
      <c r="BZ597" s="354"/>
      <c r="CA597" s="354"/>
      <c r="CB597" s="354"/>
      <c r="CC597" s="354"/>
      <c r="CD597" s="354"/>
      <c r="CE597" s="354"/>
      <c r="CF597" s="354"/>
      <c r="CG597" s="354"/>
      <c r="CH597" s="354"/>
      <c r="CI597" s="354"/>
      <c r="CJ597" s="354"/>
      <c r="CK597" s="354"/>
      <c r="CL597" s="354"/>
      <c r="CM597" s="354"/>
      <c r="CN597" s="354"/>
      <c r="CO597" s="354"/>
      <c r="CP597" s="354"/>
      <c r="CQ597" s="354"/>
      <c r="CR597" s="354"/>
      <c r="CS597" s="354"/>
      <c r="CT597" s="354"/>
      <c r="CU597" s="354"/>
      <c r="CV597" s="354"/>
    </row>
    <row r="598" spans="1:100" s="348" customFormat="1" ht="15" customHeight="1" x14ac:dyDescent="0.25">
      <c r="A598" s="343"/>
      <c r="B598" s="343"/>
      <c r="C598" s="343"/>
      <c r="D598" s="343"/>
      <c r="E598" s="354"/>
      <c r="F598" s="371"/>
      <c r="G598" s="346"/>
      <c r="H598" s="359"/>
      <c r="I598" s="360"/>
      <c r="J598" s="361"/>
      <c r="K598" s="347"/>
      <c r="L598" s="362"/>
      <c r="M598" s="363"/>
      <c r="O598" s="350"/>
      <c r="P598" s="350"/>
      <c r="Q598" s="350"/>
      <c r="S598" s="350"/>
      <c r="T598" s="350"/>
      <c r="V598" s="350"/>
      <c r="W598" s="350"/>
      <c r="AB598" s="370"/>
      <c r="AF598" s="350"/>
      <c r="AG598" s="350"/>
      <c r="AH598" s="354"/>
      <c r="AI598" s="354"/>
      <c r="AJ598" s="354"/>
      <c r="AK598" s="354"/>
      <c r="AL598" s="354"/>
      <c r="AM598" s="354"/>
      <c r="AN598" s="354"/>
      <c r="AO598" s="354"/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/>
      <c r="BD598" s="354"/>
      <c r="BE598" s="354"/>
      <c r="BF598" s="354"/>
      <c r="BG598" s="354"/>
      <c r="BH598" s="354"/>
      <c r="BI598" s="354"/>
      <c r="BJ598" s="354"/>
      <c r="BK598" s="354"/>
      <c r="BL598" s="354"/>
      <c r="BM598" s="354"/>
      <c r="BN598" s="354"/>
      <c r="BO598" s="354"/>
      <c r="BP598" s="354"/>
      <c r="BQ598" s="354"/>
      <c r="BR598" s="354"/>
      <c r="BS598" s="354"/>
      <c r="BT598" s="354"/>
      <c r="BU598" s="354"/>
      <c r="BV598" s="354"/>
      <c r="BW598" s="354"/>
      <c r="BX598" s="354"/>
      <c r="BY598" s="354"/>
      <c r="BZ598" s="354"/>
      <c r="CA598" s="354"/>
      <c r="CB598" s="354"/>
      <c r="CC598" s="354"/>
      <c r="CD598" s="354"/>
      <c r="CE598" s="354"/>
      <c r="CF598" s="354"/>
      <c r="CG598" s="354"/>
      <c r="CH598" s="354"/>
      <c r="CI598" s="354"/>
      <c r="CJ598" s="354"/>
      <c r="CK598" s="354"/>
      <c r="CL598" s="354"/>
      <c r="CM598" s="354"/>
      <c r="CN598" s="354"/>
      <c r="CO598" s="354"/>
      <c r="CP598" s="354"/>
      <c r="CQ598" s="354"/>
      <c r="CR598" s="354"/>
      <c r="CS598" s="354"/>
      <c r="CT598" s="354"/>
      <c r="CU598" s="354"/>
      <c r="CV598" s="354"/>
    </row>
    <row r="599" spans="1:100" s="348" customFormat="1" ht="15" customHeight="1" x14ac:dyDescent="0.25">
      <c r="A599" s="343"/>
      <c r="B599" s="343"/>
      <c r="C599" s="343"/>
      <c r="D599" s="343"/>
      <c r="E599" s="354"/>
      <c r="F599" s="371"/>
      <c r="G599" s="346"/>
      <c r="H599" s="359"/>
      <c r="I599" s="360"/>
      <c r="J599" s="361"/>
      <c r="K599" s="347"/>
      <c r="L599" s="362"/>
      <c r="M599" s="363"/>
      <c r="O599" s="350"/>
      <c r="P599" s="350"/>
      <c r="Q599" s="350"/>
      <c r="S599" s="350"/>
      <c r="T599" s="350"/>
      <c r="V599" s="350"/>
      <c r="W599" s="350"/>
      <c r="AB599" s="370"/>
      <c r="AF599" s="350"/>
      <c r="AG599" s="350"/>
      <c r="AH599" s="354"/>
      <c r="AI599" s="354"/>
      <c r="AJ599" s="354"/>
      <c r="AK599" s="354"/>
      <c r="AL599" s="354"/>
      <c r="AM599" s="354"/>
      <c r="AN599" s="354"/>
      <c r="AO599" s="354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4"/>
      <c r="BH599" s="354"/>
      <c r="BI599" s="354"/>
      <c r="BJ599" s="354"/>
      <c r="BK599" s="354"/>
      <c r="BL599" s="354"/>
      <c r="BM599" s="354"/>
      <c r="BN599" s="354"/>
      <c r="BO599" s="354"/>
      <c r="BP599" s="354"/>
      <c r="BQ599" s="354"/>
      <c r="BR599" s="354"/>
      <c r="BS599" s="354"/>
      <c r="BT599" s="354"/>
      <c r="BU599" s="354"/>
      <c r="BV599" s="354"/>
      <c r="BW599" s="354"/>
      <c r="BX599" s="354"/>
      <c r="BY599" s="354"/>
      <c r="BZ599" s="354"/>
      <c r="CA599" s="354"/>
      <c r="CB599" s="354"/>
      <c r="CC599" s="354"/>
      <c r="CD599" s="354"/>
      <c r="CE599" s="354"/>
      <c r="CF599" s="354"/>
      <c r="CG599" s="354"/>
      <c r="CH599" s="354"/>
      <c r="CI599" s="354"/>
      <c r="CJ599" s="354"/>
      <c r="CK599" s="354"/>
      <c r="CL599" s="354"/>
      <c r="CM599" s="354"/>
      <c r="CN599" s="354"/>
      <c r="CO599" s="354"/>
      <c r="CP599" s="354"/>
      <c r="CQ599" s="354"/>
      <c r="CR599" s="354"/>
      <c r="CS599" s="354"/>
      <c r="CT599" s="354"/>
      <c r="CU599" s="354"/>
      <c r="CV599" s="354"/>
    </row>
    <row r="600" spans="1:100" s="348" customFormat="1" ht="15" customHeight="1" x14ac:dyDescent="0.25">
      <c r="A600" s="343"/>
      <c r="B600" s="343"/>
      <c r="C600" s="343"/>
      <c r="D600" s="343"/>
      <c r="E600" s="354"/>
      <c r="F600" s="371"/>
      <c r="G600" s="346"/>
      <c r="H600" s="359"/>
      <c r="I600" s="360"/>
      <c r="J600" s="361"/>
      <c r="K600" s="347"/>
      <c r="L600" s="362"/>
      <c r="M600" s="363"/>
      <c r="O600" s="350"/>
      <c r="P600" s="350"/>
      <c r="Q600" s="350"/>
      <c r="S600" s="350"/>
      <c r="T600" s="350"/>
      <c r="V600" s="350"/>
      <c r="W600" s="350"/>
      <c r="AB600" s="370"/>
      <c r="AF600" s="350"/>
      <c r="AG600" s="350"/>
      <c r="AH600" s="354"/>
      <c r="AI600" s="354"/>
      <c r="AJ600" s="354"/>
      <c r="AK600" s="354"/>
      <c r="AL600" s="354"/>
      <c r="AM600" s="354"/>
      <c r="AN600" s="354"/>
      <c r="AO600" s="354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4"/>
      <c r="BH600" s="354"/>
      <c r="BI600" s="354"/>
      <c r="BJ600" s="354"/>
      <c r="BK600" s="354"/>
      <c r="BL600" s="354"/>
      <c r="BM600" s="354"/>
      <c r="BN600" s="354"/>
      <c r="BO600" s="354"/>
      <c r="BP600" s="354"/>
      <c r="BQ600" s="354"/>
      <c r="BR600" s="354"/>
      <c r="BS600" s="354"/>
      <c r="BT600" s="354"/>
      <c r="BU600" s="354"/>
      <c r="BV600" s="354"/>
      <c r="BW600" s="354"/>
      <c r="BX600" s="354"/>
      <c r="BY600" s="354"/>
      <c r="BZ600" s="354"/>
      <c r="CA600" s="354"/>
      <c r="CB600" s="354"/>
      <c r="CC600" s="354"/>
      <c r="CD600" s="354"/>
      <c r="CE600" s="354"/>
      <c r="CF600" s="354"/>
      <c r="CG600" s="354"/>
      <c r="CH600" s="354"/>
      <c r="CI600" s="354"/>
      <c r="CJ600" s="354"/>
      <c r="CK600" s="354"/>
      <c r="CL600" s="354"/>
      <c r="CM600" s="354"/>
      <c r="CN600" s="354"/>
      <c r="CO600" s="354"/>
      <c r="CP600" s="354"/>
      <c r="CQ600" s="354"/>
      <c r="CR600" s="354"/>
      <c r="CS600" s="354"/>
      <c r="CT600" s="354"/>
      <c r="CU600" s="354"/>
      <c r="CV600" s="354"/>
    </row>
    <row r="601" spans="1:100" s="348" customFormat="1" ht="15" customHeight="1" x14ac:dyDescent="0.25">
      <c r="A601" s="343"/>
      <c r="B601" s="343"/>
      <c r="C601" s="343"/>
      <c r="D601" s="343"/>
      <c r="E601" s="354"/>
      <c r="F601" s="371"/>
      <c r="G601" s="346"/>
      <c r="H601" s="359"/>
      <c r="I601" s="360"/>
      <c r="J601" s="361"/>
      <c r="K601" s="347"/>
      <c r="L601" s="362"/>
      <c r="M601" s="363"/>
      <c r="O601" s="350"/>
      <c r="P601" s="350"/>
      <c r="Q601" s="350"/>
      <c r="S601" s="350"/>
      <c r="T601" s="350"/>
      <c r="V601" s="350"/>
      <c r="W601" s="350"/>
      <c r="AB601" s="370"/>
      <c r="AF601" s="350"/>
      <c r="AG601" s="350"/>
      <c r="AH601" s="354"/>
      <c r="AI601" s="354"/>
      <c r="AJ601" s="354"/>
      <c r="AK601" s="354"/>
      <c r="AL601" s="354"/>
      <c r="AM601" s="354"/>
      <c r="AN601" s="354"/>
      <c r="AO601" s="354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4"/>
      <c r="BH601" s="354"/>
      <c r="BI601" s="354"/>
      <c r="BJ601" s="354"/>
      <c r="BK601" s="354"/>
      <c r="BL601" s="354"/>
      <c r="BM601" s="354"/>
      <c r="BN601" s="354"/>
      <c r="BO601" s="354"/>
      <c r="BP601" s="354"/>
      <c r="BQ601" s="354"/>
      <c r="BR601" s="354"/>
      <c r="BS601" s="354"/>
      <c r="BT601" s="354"/>
      <c r="BU601" s="354"/>
      <c r="BV601" s="354"/>
      <c r="BW601" s="354"/>
      <c r="BX601" s="354"/>
      <c r="BY601" s="354"/>
      <c r="BZ601" s="354"/>
      <c r="CA601" s="354"/>
      <c r="CB601" s="354"/>
      <c r="CC601" s="354"/>
      <c r="CD601" s="354"/>
      <c r="CE601" s="354"/>
      <c r="CF601" s="354"/>
      <c r="CG601" s="354"/>
      <c r="CH601" s="354"/>
      <c r="CI601" s="354"/>
      <c r="CJ601" s="354"/>
      <c r="CK601" s="354"/>
      <c r="CL601" s="354"/>
      <c r="CM601" s="354"/>
      <c r="CN601" s="354"/>
      <c r="CO601" s="354"/>
      <c r="CP601" s="354"/>
      <c r="CQ601" s="354"/>
      <c r="CR601" s="354"/>
      <c r="CS601" s="354"/>
      <c r="CT601" s="354"/>
      <c r="CU601" s="354"/>
      <c r="CV601" s="354"/>
    </row>
    <row r="602" spans="1:100" s="348" customFormat="1" ht="15" customHeight="1" x14ac:dyDescent="0.25">
      <c r="A602" s="343"/>
      <c r="B602" s="343"/>
      <c r="C602" s="343"/>
      <c r="D602" s="343"/>
      <c r="E602" s="354"/>
      <c r="F602" s="371"/>
      <c r="G602" s="346"/>
      <c r="H602" s="359"/>
      <c r="I602" s="360"/>
      <c r="J602" s="361"/>
      <c r="K602" s="347"/>
      <c r="L602" s="362"/>
      <c r="M602" s="363"/>
      <c r="O602" s="350"/>
      <c r="P602" s="350"/>
      <c r="Q602" s="350"/>
      <c r="S602" s="350"/>
      <c r="T602" s="350"/>
      <c r="V602" s="350"/>
      <c r="W602" s="350"/>
      <c r="AB602" s="370"/>
      <c r="AF602" s="350"/>
      <c r="AG602" s="350"/>
      <c r="AH602" s="354"/>
      <c r="AI602" s="354"/>
      <c r="AJ602" s="354"/>
      <c r="AK602" s="354"/>
      <c r="AL602" s="354"/>
      <c r="AM602" s="354"/>
      <c r="AN602" s="354"/>
      <c r="AO602" s="354"/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4"/>
      <c r="BH602" s="354"/>
      <c r="BI602" s="354"/>
      <c r="BJ602" s="354"/>
      <c r="BK602" s="354"/>
      <c r="BL602" s="354"/>
      <c r="BM602" s="354"/>
      <c r="BN602" s="354"/>
      <c r="BO602" s="354"/>
      <c r="BP602" s="354"/>
      <c r="BQ602" s="354"/>
      <c r="BR602" s="354"/>
      <c r="BS602" s="354"/>
      <c r="BT602" s="354"/>
      <c r="BU602" s="354"/>
      <c r="BV602" s="354"/>
      <c r="BW602" s="354"/>
      <c r="BX602" s="354"/>
      <c r="BY602" s="354"/>
      <c r="BZ602" s="354"/>
      <c r="CA602" s="354"/>
      <c r="CB602" s="354"/>
      <c r="CC602" s="354"/>
      <c r="CD602" s="354"/>
      <c r="CE602" s="354"/>
      <c r="CF602" s="354"/>
      <c r="CG602" s="354"/>
      <c r="CH602" s="354"/>
      <c r="CI602" s="354"/>
      <c r="CJ602" s="354"/>
      <c r="CK602" s="354"/>
      <c r="CL602" s="354"/>
      <c r="CM602" s="354"/>
      <c r="CN602" s="354"/>
      <c r="CO602" s="354"/>
      <c r="CP602" s="354"/>
      <c r="CQ602" s="354"/>
      <c r="CR602" s="354"/>
      <c r="CS602" s="354"/>
      <c r="CT602" s="354"/>
      <c r="CU602" s="354"/>
      <c r="CV602" s="354"/>
    </row>
    <row r="603" spans="1:100" s="348" customFormat="1" ht="15" customHeight="1" x14ac:dyDescent="0.25">
      <c r="A603" s="343"/>
      <c r="B603" s="343"/>
      <c r="C603" s="343"/>
      <c r="D603" s="343"/>
      <c r="E603" s="354"/>
      <c r="F603" s="371"/>
      <c r="G603" s="346"/>
      <c r="H603" s="359"/>
      <c r="I603" s="360"/>
      <c r="J603" s="361"/>
      <c r="K603" s="347"/>
      <c r="L603" s="362"/>
      <c r="M603" s="363"/>
      <c r="O603" s="350"/>
      <c r="P603" s="350"/>
      <c r="Q603" s="350"/>
      <c r="S603" s="350"/>
      <c r="T603" s="350"/>
      <c r="V603" s="350"/>
      <c r="W603" s="350"/>
      <c r="AB603" s="370"/>
      <c r="AF603" s="350"/>
      <c r="AG603" s="350"/>
      <c r="AH603" s="354"/>
      <c r="AI603" s="354"/>
      <c r="AJ603" s="354"/>
      <c r="AK603" s="354"/>
      <c r="AL603" s="354"/>
      <c r="AM603" s="354"/>
      <c r="AN603" s="354"/>
      <c r="AO603" s="354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4"/>
      <c r="BH603" s="354"/>
      <c r="BI603" s="354"/>
      <c r="BJ603" s="354"/>
      <c r="BK603" s="354"/>
      <c r="BL603" s="354"/>
      <c r="BM603" s="354"/>
      <c r="BN603" s="354"/>
      <c r="BO603" s="354"/>
      <c r="BP603" s="354"/>
      <c r="BQ603" s="354"/>
      <c r="BR603" s="354"/>
      <c r="BS603" s="354"/>
      <c r="BT603" s="354"/>
      <c r="BU603" s="354"/>
      <c r="BV603" s="354"/>
      <c r="BW603" s="354"/>
      <c r="BX603" s="354"/>
      <c r="BY603" s="354"/>
      <c r="BZ603" s="354"/>
      <c r="CA603" s="354"/>
      <c r="CB603" s="354"/>
      <c r="CC603" s="354"/>
      <c r="CD603" s="354"/>
      <c r="CE603" s="354"/>
      <c r="CF603" s="354"/>
      <c r="CG603" s="354"/>
      <c r="CH603" s="354"/>
      <c r="CI603" s="354"/>
      <c r="CJ603" s="354"/>
      <c r="CK603" s="354"/>
      <c r="CL603" s="354"/>
      <c r="CM603" s="354"/>
      <c r="CN603" s="354"/>
      <c r="CO603" s="354"/>
      <c r="CP603" s="354"/>
      <c r="CQ603" s="354"/>
      <c r="CR603" s="354"/>
      <c r="CS603" s="354"/>
      <c r="CT603" s="354"/>
      <c r="CU603" s="354"/>
      <c r="CV603" s="354"/>
    </row>
    <row r="604" spans="1:100" s="348" customFormat="1" ht="15" customHeight="1" x14ac:dyDescent="0.25">
      <c r="A604" s="343"/>
      <c r="B604" s="343"/>
      <c r="C604" s="343"/>
      <c r="D604" s="343"/>
      <c r="E604" s="354"/>
      <c r="F604" s="371"/>
      <c r="G604" s="346"/>
      <c r="H604" s="359"/>
      <c r="I604" s="360"/>
      <c r="J604" s="361"/>
      <c r="K604" s="347"/>
      <c r="L604" s="362"/>
      <c r="M604" s="363"/>
      <c r="O604" s="350"/>
      <c r="P604" s="350"/>
      <c r="Q604" s="350"/>
      <c r="S604" s="350"/>
      <c r="T604" s="350"/>
      <c r="V604" s="350"/>
      <c r="W604" s="350"/>
      <c r="AB604" s="370"/>
      <c r="AF604" s="350"/>
      <c r="AG604" s="350"/>
      <c r="AH604" s="354"/>
      <c r="AI604" s="354"/>
      <c r="AJ604" s="354"/>
      <c r="AK604" s="354"/>
      <c r="AL604" s="354"/>
      <c r="AM604" s="354"/>
      <c r="AN604" s="354"/>
      <c r="AO604" s="354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4"/>
      <c r="BH604" s="354"/>
      <c r="BI604" s="354"/>
      <c r="BJ604" s="354"/>
      <c r="BK604" s="354"/>
      <c r="BL604" s="354"/>
      <c r="BM604" s="354"/>
      <c r="BN604" s="354"/>
      <c r="BO604" s="354"/>
      <c r="BP604" s="354"/>
      <c r="BQ604" s="354"/>
      <c r="BR604" s="354"/>
      <c r="BS604" s="354"/>
      <c r="BT604" s="354"/>
      <c r="BU604" s="354"/>
      <c r="BV604" s="354"/>
      <c r="BW604" s="354"/>
      <c r="BX604" s="354"/>
      <c r="BY604" s="354"/>
      <c r="BZ604" s="354"/>
      <c r="CA604" s="354"/>
      <c r="CB604" s="354"/>
      <c r="CC604" s="354"/>
      <c r="CD604" s="354"/>
      <c r="CE604" s="354"/>
      <c r="CF604" s="354"/>
      <c r="CG604" s="354"/>
      <c r="CH604" s="354"/>
      <c r="CI604" s="354"/>
      <c r="CJ604" s="354"/>
      <c r="CK604" s="354"/>
      <c r="CL604" s="354"/>
      <c r="CM604" s="354"/>
      <c r="CN604" s="354"/>
      <c r="CO604" s="354"/>
      <c r="CP604" s="354"/>
      <c r="CQ604" s="354"/>
      <c r="CR604" s="354"/>
      <c r="CS604" s="354"/>
      <c r="CT604" s="354"/>
      <c r="CU604" s="354"/>
      <c r="CV604" s="354"/>
    </row>
    <row r="605" spans="1:100" s="348" customFormat="1" ht="15" customHeight="1" x14ac:dyDescent="0.25">
      <c r="A605" s="343"/>
      <c r="B605" s="343"/>
      <c r="C605" s="343"/>
      <c r="D605" s="343"/>
      <c r="E605" s="354"/>
      <c r="F605" s="371"/>
      <c r="G605" s="346"/>
      <c r="H605" s="359"/>
      <c r="I605" s="360"/>
      <c r="J605" s="361"/>
      <c r="K605" s="347"/>
      <c r="L605" s="362"/>
      <c r="M605" s="363"/>
      <c r="O605" s="350"/>
      <c r="P605" s="350"/>
      <c r="Q605" s="350"/>
      <c r="S605" s="350"/>
      <c r="T605" s="350"/>
      <c r="V605" s="350"/>
      <c r="W605" s="350"/>
      <c r="AB605" s="370"/>
      <c r="AF605" s="350"/>
      <c r="AG605" s="350"/>
      <c r="AH605" s="354"/>
      <c r="AI605" s="354"/>
      <c r="AJ605" s="354"/>
      <c r="AK605" s="354"/>
      <c r="AL605" s="354"/>
      <c r="AM605" s="354"/>
      <c r="AN605" s="354"/>
      <c r="AO605" s="354"/>
      <c r="AP605" s="354"/>
      <c r="AQ605" s="354"/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4"/>
      <c r="BH605" s="354"/>
      <c r="BI605" s="354"/>
      <c r="BJ605" s="354"/>
      <c r="BK605" s="354"/>
      <c r="BL605" s="354"/>
      <c r="BM605" s="354"/>
      <c r="BN605" s="354"/>
      <c r="BO605" s="354"/>
      <c r="BP605" s="354"/>
      <c r="BQ605" s="354"/>
      <c r="BR605" s="354"/>
      <c r="BS605" s="354"/>
      <c r="BT605" s="354"/>
      <c r="BU605" s="354"/>
      <c r="BV605" s="354"/>
      <c r="BW605" s="354"/>
      <c r="BX605" s="354"/>
      <c r="BY605" s="354"/>
      <c r="BZ605" s="354"/>
      <c r="CA605" s="354"/>
      <c r="CB605" s="354"/>
      <c r="CC605" s="354"/>
      <c r="CD605" s="354"/>
      <c r="CE605" s="354"/>
      <c r="CF605" s="354"/>
      <c r="CG605" s="354"/>
      <c r="CH605" s="354"/>
      <c r="CI605" s="354"/>
      <c r="CJ605" s="354"/>
      <c r="CK605" s="354"/>
      <c r="CL605" s="354"/>
      <c r="CM605" s="354"/>
      <c r="CN605" s="354"/>
      <c r="CO605" s="354"/>
      <c r="CP605" s="354"/>
      <c r="CQ605" s="354"/>
      <c r="CR605" s="354"/>
      <c r="CS605" s="354"/>
      <c r="CT605" s="354"/>
      <c r="CU605" s="354"/>
      <c r="CV605" s="354"/>
    </row>
    <row r="606" spans="1:100" s="348" customFormat="1" ht="15" customHeight="1" x14ac:dyDescent="0.25">
      <c r="A606" s="343"/>
      <c r="B606" s="343"/>
      <c r="C606" s="343"/>
      <c r="D606" s="343"/>
      <c r="E606" s="354"/>
      <c r="F606" s="371"/>
      <c r="G606" s="346"/>
      <c r="H606" s="359"/>
      <c r="I606" s="360"/>
      <c r="J606" s="361"/>
      <c r="K606" s="347"/>
      <c r="L606" s="362"/>
      <c r="M606" s="363"/>
      <c r="O606" s="350"/>
      <c r="P606" s="350"/>
      <c r="Q606" s="350"/>
      <c r="S606" s="350"/>
      <c r="T606" s="350"/>
      <c r="V606" s="350"/>
      <c r="W606" s="350"/>
      <c r="AB606" s="370"/>
      <c r="AF606" s="350"/>
      <c r="AG606" s="350"/>
      <c r="AH606" s="354"/>
      <c r="AI606" s="354"/>
      <c r="AJ606" s="354"/>
      <c r="AK606" s="354"/>
      <c r="AL606" s="354"/>
      <c r="AM606" s="354"/>
      <c r="AN606" s="354"/>
      <c r="AO606" s="354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4"/>
      <c r="BH606" s="354"/>
      <c r="BI606" s="354"/>
      <c r="BJ606" s="354"/>
      <c r="BK606" s="354"/>
      <c r="BL606" s="354"/>
      <c r="BM606" s="354"/>
      <c r="BN606" s="354"/>
      <c r="BO606" s="354"/>
      <c r="BP606" s="354"/>
      <c r="BQ606" s="354"/>
      <c r="BR606" s="354"/>
      <c r="BS606" s="354"/>
      <c r="BT606" s="354"/>
      <c r="BU606" s="354"/>
      <c r="BV606" s="354"/>
      <c r="BW606" s="354"/>
      <c r="BX606" s="354"/>
      <c r="BY606" s="354"/>
      <c r="BZ606" s="354"/>
      <c r="CA606" s="354"/>
      <c r="CB606" s="354"/>
      <c r="CC606" s="354"/>
      <c r="CD606" s="354"/>
      <c r="CE606" s="354"/>
      <c r="CF606" s="354"/>
      <c r="CG606" s="354"/>
      <c r="CH606" s="354"/>
      <c r="CI606" s="354"/>
      <c r="CJ606" s="354"/>
      <c r="CK606" s="354"/>
      <c r="CL606" s="354"/>
      <c r="CM606" s="354"/>
      <c r="CN606" s="354"/>
      <c r="CO606" s="354"/>
      <c r="CP606" s="354"/>
      <c r="CQ606" s="354"/>
      <c r="CR606" s="354"/>
      <c r="CS606" s="354"/>
      <c r="CT606" s="354"/>
      <c r="CU606" s="354"/>
      <c r="CV606" s="354"/>
    </row>
    <row r="607" spans="1:100" s="348" customFormat="1" ht="15" customHeight="1" x14ac:dyDescent="0.25">
      <c r="A607" s="343"/>
      <c r="B607" s="343"/>
      <c r="C607" s="343"/>
      <c r="D607" s="343"/>
      <c r="E607" s="354"/>
      <c r="F607" s="371"/>
      <c r="G607" s="346"/>
      <c r="H607" s="359"/>
      <c r="I607" s="360"/>
      <c r="J607" s="361"/>
      <c r="K607" s="347"/>
      <c r="L607" s="362"/>
      <c r="M607" s="363"/>
      <c r="O607" s="350"/>
      <c r="P607" s="350"/>
      <c r="Q607" s="350"/>
      <c r="S607" s="350"/>
      <c r="T607" s="350"/>
      <c r="V607" s="350"/>
      <c r="W607" s="350"/>
      <c r="AB607" s="370"/>
      <c r="AF607" s="350"/>
      <c r="AG607" s="350"/>
      <c r="AH607" s="354"/>
      <c r="AI607" s="354"/>
      <c r="AJ607" s="354"/>
      <c r="AK607" s="354"/>
      <c r="AL607" s="354"/>
      <c r="AM607" s="354"/>
      <c r="AN607" s="354"/>
      <c r="AO607" s="354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4"/>
      <c r="BH607" s="354"/>
      <c r="BI607" s="354"/>
      <c r="BJ607" s="354"/>
      <c r="BK607" s="354"/>
      <c r="BL607" s="354"/>
      <c r="BM607" s="354"/>
      <c r="BN607" s="354"/>
      <c r="BO607" s="354"/>
      <c r="BP607" s="354"/>
      <c r="BQ607" s="354"/>
      <c r="BR607" s="354"/>
      <c r="BS607" s="354"/>
      <c r="BT607" s="354"/>
      <c r="BU607" s="354"/>
      <c r="BV607" s="354"/>
      <c r="BW607" s="354"/>
      <c r="BX607" s="354"/>
      <c r="BY607" s="354"/>
      <c r="BZ607" s="354"/>
      <c r="CA607" s="354"/>
      <c r="CB607" s="354"/>
      <c r="CC607" s="354"/>
      <c r="CD607" s="354"/>
      <c r="CE607" s="354"/>
      <c r="CF607" s="354"/>
      <c r="CG607" s="354"/>
      <c r="CH607" s="354"/>
      <c r="CI607" s="354"/>
      <c r="CJ607" s="354"/>
      <c r="CK607" s="354"/>
      <c r="CL607" s="354"/>
      <c r="CM607" s="354"/>
      <c r="CN607" s="354"/>
      <c r="CO607" s="354"/>
      <c r="CP607" s="354"/>
      <c r="CQ607" s="354"/>
      <c r="CR607" s="354"/>
      <c r="CS607" s="354"/>
      <c r="CT607" s="354"/>
      <c r="CU607" s="354"/>
      <c r="CV607" s="354"/>
    </row>
    <row r="608" spans="1:100" s="348" customFormat="1" ht="15" customHeight="1" x14ac:dyDescent="0.25">
      <c r="A608" s="343"/>
      <c r="B608" s="343"/>
      <c r="C608" s="343"/>
      <c r="D608" s="343"/>
      <c r="E608" s="354"/>
      <c r="F608" s="371"/>
      <c r="G608" s="346"/>
      <c r="H608" s="359"/>
      <c r="I608" s="360"/>
      <c r="J608" s="361"/>
      <c r="K608" s="347"/>
      <c r="L608" s="362"/>
      <c r="M608" s="363"/>
      <c r="O608" s="350"/>
      <c r="P608" s="350"/>
      <c r="Q608" s="350"/>
      <c r="S608" s="350"/>
      <c r="T608" s="350"/>
      <c r="V608" s="350"/>
      <c r="W608" s="350"/>
      <c r="AB608" s="370"/>
      <c r="AF608" s="350"/>
      <c r="AG608" s="350"/>
      <c r="AH608" s="354"/>
      <c r="AI608" s="354"/>
      <c r="AJ608" s="354"/>
      <c r="AK608" s="354"/>
      <c r="AL608" s="354"/>
      <c r="AM608" s="354"/>
      <c r="AN608" s="354"/>
      <c r="AO608" s="354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/>
      <c r="BF608" s="354"/>
      <c r="BG608" s="354"/>
      <c r="BH608" s="354"/>
      <c r="BI608" s="354"/>
      <c r="BJ608" s="354"/>
      <c r="BK608" s="354"/>
      <c r="BL608" s="354"/>
      <c r="BM608" s="354"/>
      <c r="BN608" s="354"/>
      <c r="BO608" s="354"/>
      <c r="BP608" s="354"/>
      <c r="BQ608" s="354"/>
      <c r="BR608" s="354"/>
      <c r="BS608" s="354"/>
      <c r="BT608" s="354"/>
      <c r="BU608" s="354"/>
      <c r="BV608" s="354"/>
      <c r="BW608" s="354"/>
      <c r="BX608" s="354"/>
      <c r="BY608" s="354"/>
      <c r="BZ608" s="354"/>
      <c r="CA608" s="354"/>
      <c r="CB608" s="354"/>
      <c r="CC608" s="354"/>
      <c r="CD608" s="354"/>
      <c r="CE608" s="354"/>
      <c r="CF608" s="354"/>
      <c r="CG608" s="354"/>
      <c r="CH608" s="354"/>
      <c r="CI608" s="354"/>
      <c r="CJ608" s="354"/>
      <c r="CK608" s="354"/>
      <c r="CL608" s="354"/>
      <c r="CM608" s="354"/>
      <c r="CN608" s="354"/>
      <c r="CO608" s="354"/>
      <c r="CP608" s="354"/>
      <c r="CQ608" s="354"/>
      <c r="CR608" s="354"/>
      <c r="CS608" s="354"/>
      <c r="CT608" s="354"/>
      <c r="CU608" s="354"/>
      <c r="CV608" s="354"/>
    </row>
    <row r="609" spans="1:100" s="348" customFormat="1" ht="15" customHeight="1" x14ac:dyDescent="0.25">
      <c r="A609" s="343"/>
      <c r="B609" s="343"/>
      <c r="C609" s="343"/>
      <c r="D609" s="343"/>
      <c r="E609" s="354"/>
      <c r="F609" s="371"/>
      <c r="G609" s="346"/>
      <c r="H609" s="359"/>
      <c r="I609" s="360"/>
      <c r="J609" s="361"/>
      <c r="K609" s="347"/>
      <c r="L609" s="362"/>
      <c r="M609" s="363"/>
      <c r="O609" s="350"/>
      <c r="P609" s="350"/>
      <c r="Q609" s="350"/>
      <c r="S609" s="350"/>
      <c r="T609" s="350"/>
      <c r="V609" s="350"/>
      <c r="W609" s="350"/>
      <c r="AB609" s="370"/>
      <c r="AF609" s="350"/>
      <c r="AG609" s="350"/>
      <c r="AH609" s="354"/>
      <c r="AI609" s="354"/>
      <c r="AJ609" s="354"/>
      <c r="AK609" s="354"/>
      <c r="AL609" s="354"/>
      <c r="AM609" s="354"/>
      <c r="AN609" s="354"/>
      <c r="AO609" s="354"/>
      <c r="AP609" s="354"/>
      <c r="AQ609" s="354"/>
      <c r="AR609" s="354"/>
      <c r="AS609" s="354"/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4"/>
      <c r="BH609" s="354"/>
      <c r="BI609" s="354"/>
      <c r="BJ609" s="354"/>
      <c r="BK609" s="354"/>
      <c r="BL609" s="354"/>
      <c r="BM609" s="354"/>
      <c r="BN609" s="354"/>
      <c r="BO609" s="354"/>
      <c r="BP609" s="354"/>
      <c r="BQ609" s="354"/>
      <c r="BR609" s="354"/>
      <c r="BS609" s="354"/>
      <c r="BT609" s="354"/>
      <c r="BU609" s="354"/>
      <c r="BV609" s="354"/>
      <c r="BW609" s="354"/>
      <c r="BX609" s="354"/>
      <c r="BY609" s="354"/>
      <c r="BZ609" s="354"/>
      <c r="CA609" s="354"/>
      <c r="CB609" s="354"/>
      <c r="CC609" s="354"/>
      <c r="CD609" s="354"/>
      <c r="CE609" s="354"/>
      <c r="CF609" s="354"/>
      <c r="CG609" s="354"/>
      <c r="CH609" s="354"/>
      <c r="CI609" s="354"/>
      <c r="CJ609" s="354"/>
      <c r="CK609" s="354"/>
      <c r="CL609" s="354"/>
      <c r="CM609" s="354"/>
      <c r="CN609" s="354"/>
      <c r="CO609" s="354"/>
      <c r="CP609" s="354"/>
      <c r="CQ609" s="354"/>
      <c r="CR609" s="354"/>
      <c r="CS609" s="354"/>
      <c r="CT609" s="354"/>
      <c r="CU609" s="354"/>
      <c r="CV609" s="354"/>
    </row>
    <row r="610" spans="1:100" s="348" customFormat="1" ht="15" customHeight="1" x14ac:dyDescent="0.25">
      <c r="A610" s="343"/>
      <c r="B610" s="343"/>
      <c r="C610" s="343"/>
      <c r="D610" s="343"/>
      <c r="E610" s="354"/>
      <c r="F610" s="371"/>
      <c r="G610" s="346"/>
      <c r="H610" s="359"/>
      <c r="I610" s="360"/>
      <c r="J610" s="361"/>
      <c r="K610" s="347"/>
      <c r="L610" s="362"/>
      <c r="M610" s="363"/>
      <c r="O610" s="350"/>
      <c r="P610" s="350"/>
      <c r="Q610" s="350"/>
      <c r="S610" s="350"/>
      <c r="T610" s="350"/>
      <c r="V610" s="350"/>
      <c r="W610" s="350"/>
      <c r="AB610" s="370"/>
      <c r="AF610" s="350"/>
      <c r="AG610" s="350"/>
      <c r="AH610" s="354"/>
      <c r="AI610" s="354"/>
      <c r="AJ610" s="354"/>
      <c r="AK610" s="354"/>
      <c r="AL610" s="354"/>
      <c r="AM610" s="354"/>
      <c r="AN610" s="354"/>
      <c r="AO610" s="354"/>
      <c r="AP610" s="354"/>
      <c r="AQ610" s="354"/>
      <c r="AR610" s="354"/>
      <c r="AS610" s="354"/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4"/>
      <c r="BH610" s="354"/>
      <c r="BI610" s="354"/>
      <c r="BJ610" s="354"/>
      <c r="BK610" s="354"/>
      <c r="BL610" s="354"/>
      <c r="BM610" s="354"/>
      <c r="BN610" s="354"/>
      <c r="BO610" s="354"/>
      <c r="BP610" s="354"/>
      <c r="BQ610" s="354"/>
      <c r="BR610" s="354"/>
      <c r="BS610" s="354"/>
      <c r="BT610" s="354"/>
      <c r="BU610" s="354"/>
      <c r="BV610" s="354"/>
      <c r="BW610" s="354"/>
      <c r="BX610" s="354"/>
      <c r="BY610" s="354"/>
      <c r="BZ610" s="354"/>
      <c r="CA610" s="354"/>
      <c r="CB610" s="354"/>
      <c r="CC610" s="354"/>
      <c r="CD610" s="354"/>
      <c r="CE610" s="354"/>
      <c r="CF610" s="354"/>
      <c r="CG610" s="354"/>
      <c r="CH610" s="354"/>
      <c r="CI610" s="354"/>
      <c r="CJ610" s="354"/>
      <c r="CK610" s="354"/>
      <c r="CL610" s="354"/>
      <c r="CM610" s="354"/>
      <c r="CN610" s="354"/>
      <c r="CO610" s="354"/>
      <c r="CP610" s="354"/>
      <c r="CQ610" s="354"/>
      <c r="CR610" s="354"/>
      <c r="CS610" s="354"/>
      <c r="CT610" s="354"/>
      <c r="CU610" s="354"/>
      <c r="CV610" s="354"/>
    </row>
    <row r="611" spans="1:100" s="348" customFormat="1" ht="15" customHeight="1" x14ac:dyDescent="0.25">
      <c r="A611" s="343"/>
      <c r="B611" s="343"/>
      <c r="C611" s="343"/>
      <c r="D611" s="343"/>
      <c r="E611" s="354"/>
      <c r="F611" s="371"/>
      <c r="G611" s="346"/>
      <c r="H611" s="359"/>
      <c r="I611" s="360"/>
      <c r="J611" s="361"/>
      <c r="K611" s="347"/>
      <c r="L611" s="362"/>
      <c r="M611" s="363"/>
      <c r="O611" s="350"/>
      <c r="P611" s="350"/>
      <c r="Q611" s="350"/>
      <c r="S611" s="350"/>
      <c r="T611" s="350"/>
      <c r="V611" s="350"/>
      <c r="W611" s="350"/>
      <c r="AB611" s="370"/>
      <c r="AF611" s="350"/>
      <c r="AG611" s="350"/>
      <c r="AH611" s="354"/>
      <c r="AI611" s="354"/>
      <c r="AJ611" s="354"/>
      <c r="AK611" s="354"/>
      <c r="AL611" s="354"/>
      <c r="AM611" s="354"/>
      <c r="AN611" s="354"/>
      <c r="AO611" s="354"/>
      <c r="AP611" s="354"/>
      <c r="AQ611" s="354"/>
      <c r="AR611" s="354"/>
      <c r="AS611" s="354"/>
      <c r="AT611" s="354"/>
      <c r="AU611" s="354"/>
      <c r="AV611" s="354"/>
      <c r="AW611" s="354"/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4"/>
      <c r="BH611" s="354"/>
      <c r="BI611" s="354"/>
      <c r="BJ611" s="354"/>
      <c r="BK611" s="354"/>
      <c r="BL611" s="354"/>
      <c r="BM611" s="354"/>
      <c r="BN611" s="354"/>
      <c r="BO611" s="354"/>
      <c r="BP611" s="354"/>
      <c r="BQ611" s="354"/>
      <c r="BR611" s="354"/>
      <c r="BS611" s="354"/>
      <c r="BT611" s="354"/>
      <c r="BU611" s="354"/>
      <c r="BV611" s="354"/>
      <c r="BW611" s="354"/>
      <c r="BX611" s="354"/>
      <c r="BY611" s="354"/>
      <c r="BZ611" s="354"/>
      <c r="CA611" s="354"/>
      <c r="CB611" s="354"/>
      <c r="CC611" s="354"/>
      <c r="CD611" s="354"/>
      <c r="CE611" s="354"/>
      <c r="CF611" s="354"/>
      <c r="CG611" s="354"/>
      <c r="CH611" s="354"/>
      <c r="CI611" s="354"/>
      <c r="CJ611" s="354"/>
      <c r="CK611" s="354"/>
      <c r="CL611" s="354"/>
      <c r="CM611" s="354"/>
      <c r="CN611" s="354"/>
      <c r="CO611" s="354"/>
      <c r="CP611" s="354"/>
      <c r="CQ611" s="354"/>
      <c r="CR611" s="354"/>
      <c r="CS611" s="354"/>
      <c r="CT611" s="354"/>
      <c r="CU611" s="354"/>
      <c r="CV611" s="354"/>
    </row>
    <row r="612" spans="1:100" s="348" customFormat="1" ht="15" customHeight="1" x14ac:dyDescent="0.25">
      <c r="A612" s="343"/>
      <c r="B612" s="343"/>
      <c r="C612" s="343"/>
      <c r="D612" s="343"/>
      <c r="E612" s="354"/>
      <c r="F612" s="371"/>
      <c r="G612" s="346"/>
      <c r="H612" s="359"/>
      <c r="I612" s="360"/>
      <c r="J612" s="361"/>
      <c r="K612" s="347"/>
      <c r="L612" s="362"/>
      <c r="M612" s="363"/>
      <c r="O612" s="350"/>
      <c r="P612" s="350"/>
      <c r="Q612" s="350"/>
      <c r="S612" s="350"/>
      <c r="T612" s="350"/>
      <c r="V612" s="350"/>
      <c r="W612" s="350"/>
      <c r="AB612" s="370"/>
      <c r="AF612" s="350"/>
      <c r="AG612" s="350"/>
      <c r="AH612" s="354"/>
      <c r="AI612" s="354"/>
      <c r="AJ612" s="354"/>
      <c r="AK612" s="354"/>
      <c r="AL612" s="354"/>
      <c r="AM612" s="354"/>
      <c r="AN612" s="354"/>
      <c r="AO612" s="354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4"/>
      <c r="BH612" s="354"/>
      <c r="BI612" s="354"/>
      <c r="BJ612" s="354"/>
      <c r="BK612" s="354"/>
      <c r="BL612" s="354"/>
      <c r="BM612" s="354"/>
      <c r="BN612" s="354"/>
      <c r="BO612" s="354"/>
      <c r="BP612" s="354"/>
      <c r="BQ612" s="354"/>
      <c r="BR612" s="354"/>
      <c r="BS612" s="354"/>
      <c r="BT612" s="354"/>
      <c r="BU612" s="354"/>
      <c r="BV612" s="354"/>
      <c r="BW612" s="354"/>
      <c r="BX612" s="354"/>
      <c r="BY612" s="354"/>
      <c r="BZ612" s="354"/>
      <c r="CA612" s="354"/>
      <c r="CB612" s="354"/>
      <c r="CC612" s="354"/>
      <c r="CD612" s="354"/>
      <c r="CE612" s="354"/>
      <c r="CF612" s="354"/>
      <c r="CG612" s="354"/>
      <c r="CH612" s="354"/>
      <c r="CI612" s="354"/>
      <c r="CJ612" s="354"/>
      <c r="CK612" s="354"/>
      <c r="CL612" s="354"/>
      <c r="CM612" s="354"/>
      <c r="CN612" s="354"/>
      <c r="CO612" s="354"/>
      <c r="CP612" s="354"/>
      <c r="CQ612" s="354"/>
      <c r="CR612" s="354"/>
      <c r="CS612" s="354"/>
      <c r="CT612" s="354"/>
      <c r="CU612" s="354"/>
      <c r="CV612" s="354"/>
    </row>
    <row r="613" spans="1:100" s="348" customFormat="1" ht="15" customHeight="1" x14ac:dyDescent="0.25">
      <c r="A613" s="343"/>
      <c r="B613" s="343"/>
      <c r="C613" s="343"/>
      <c r="D613" s="343"/>
      <c r="E613" s="354"/>
      <c r="F613" s="371"/>
      <c r="G613" s="346"/>
      <c r="H613" s="359"/>
      <c r="I613" s="360"/>
      <c r="J613" s="361"/>
      <c r="K613" s="347"/>
      <c r="L613" s="362"/>
      <c r="M613" s="363"/>
      <c r="O613" s="350"/>
      <c r="P613" s="350"/>
      <c r="Q613" s="350"/>
      <c r="S613" s="350"/>
      <c r="T613" s="350"/>
      <c r="V613" s="350"/>
      <c r="W613" s="350"/>
      <c r="AB613" s="370"/>
      <c r="AF613" s="350"/>
      <c r="AG613" s="350"/>
      <c r="AH613" s="354"/>
      <c r="AI613" s="354"/>
      <c r="AJ613" s="354"/>
      <c r="AK613" s="354"/>
      <c r="AL613" s="354"/>
      <c r="AM613" s="354"/>
      <c r="AN613" s="354"/>
      <c r="AO613" s="354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4"/>
      <c r="BH613" s="354"/>
      <c r="BI613" s="354"/>
      <c r="BJ613" s="354"/>
      <c r="BK613" s="354"/>
      <c r="BL613" s="354"/>
      <c r="BM613" s="354"/>
      <c r="BN613" s="354"/>
      <c r="BO613" s="354"/>
      <c r="BP613" s="354"/>
      <c r="BQ613" s="354"/>
      <c r="BR613" s="354"/>
      <c r="BS613" s="354"/>
      <c r="BT613" s="354"/>
      <c r="BU613" s="354"/>
      <c r="BV613" s="354"/>
      <c r="BW613" s="354"/>
      <c r="BX613" s="354"/>
      <c r="BY613" s="354"/>
      <c r="BZ613" s="354"/>
      <c r="CA613" s="354"/>
      <c r="CB613" s="354"/>
      <c r="CC613" s="354"/>
      <c r="CD613" s="354"/>
      <c r="CE613" s="354"/>
      <c r="CF613" s="354"/>
      <c r="CG613" s="354"/>
      <c r="CH613" s="354"/>
      <c r="CI613" s="354"/>
      <c r="CJ613" s="354"/>
      <c r="CK613" s="354"/>
      <c r="CL613" s="354"/>
      <c r="CM613" s="354"/>
      <c r="CN613" s="354"/>
      <c r="CO613" s="354"/>
      <c r="CP613" s="354"/>
      <c r="CQ613" s="354"/>
      <c r="CR613" s="354"/>
      <c r="CS613" s="354"/>
      <c r="CT613" s="354"/>
      <c r="CU613" s="354"/>
      <c r="CV613" s="354"/>
    </row>
    <row r="614" spans="1:100" s="348" customFormat="1" ht="15" customHeight="1" x14ac:dyDescent="0.25">
      <c r="A614" s="343"/>
      <c r="B614" s="343"/>
      <c r="C614" s="343"/>
      <c r="D614" s="343"/>
      <c r="E614" s="354"/>
      <c r="F614" s="371"/>
      <c r="G614" s="346"/>
      <c r="H614" s="359"/>
      <c r="I614" s="360"/>
      <c r="J614" s="361"/>
      <c r="K614" s="347"/>
      <c r="L614" s="362"/>
      <c r="M614" s="363"/>
      <c r="O614" s="350"/>
      <c r="P614" s="350"/>
      <c r="Q614" s="350"/>
      <c r="S614" s="350"/>
      <c r="T614" s="350"/>
      <c r="V614" s="350"/>
      <c r="W614" s="350"/>
      <c r="AB614" s="370"/>
      <c r="AF614" s="350"/>
      <c r="AG614" s="350"/>
      <c r="AH614" s="354"/>
      <c r="AI614" s="354"/>
      <c r="AJ614" s="354"/>
      <c r="AK614" s="354"/>
      <c r="AL614" s="354"/>
      <c r="AM614" s="354"/>
      <c r="AN614" s="354"/>
      <c r="AO614" s="354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4"/>
      <c r="BH614" s="354"/>
      <c r="BI614" s="354"/>
      <c r="BJ614" s="354"/>
      <c r="BK614" s="354"/>
      <c r="BL614" s="354"/>
      <c r="BM614" s="354"/>
      <c r="BN614" s="354"/>
      <c r="BO614" s="354"/>
      <c r="BP614" s="354"/>
      <c r="BQ614" s="354"/>
      <c r="BR614" s="354"/>
      <c r="BS614" s="354"/>
      <c r="BT614" s="354"/>
      <c r="BU614" s="354"/>
      <c r="BV614" s="354"/>
      <c r="BW614" s="354"/>
      <c r="BX614" s="354"/>
      <c r="BY614" s="354"/>
      <c r="BZ614" s="354"/>
      <c r="CA614" s="354"/>
      <c r="CB614" s="354"/>
      <c r="CC614" s="354"/>
      <c r="CD614" s="354"/>
      <c r="CE614" s="354"/>
      <c r="CF614" s="354"/>
      <c r="CG614" s="354"/>
      <c r="CH614" s="354"/>
      <c r="CI614" s="354"/>
      <c r="CJ614" s="354"/>
      <c r="CK614" s="354"/>
      <c r="CL614" s="354"/>
      <c r="CM614" s="354"/>
      <c r="CN614" s="354"/>
      <c r="CO614" s="354"/>
      <c r="CP614" s="354"/>
      <c r="CQ614" s="354"/>
      <c r="CR614" s="354"/>
      <c r="CS614" s="354"/>
      <c r="CT614" s="354"/>
      <c r="CU614" s="354"/>
      <c r="CV614" s="354"/>
    </row>
    <row r="615" spans="1:100" s="348" customFormat="1" ht="15" customHeight="1" x14ac:dyDescent="0.25">
      <c r="A615" s="343"/>
      <c r="B615" s="343"/>
      <c r="C615" s="343"/>
      <c r="D615" s="343"/>
      <c r="E615" s="354"/>
      <c r="F615" s="371"/>
      <c r="G615" s="346"/>
      <c r="H615" s="359"/>
      <c r="I615" s="360"/>
      <c r="J615" s="361"/>
      <c r="K615" s="347"/>
      <c r="L615" s="362"/>
      <c r="M615" s="363"/>
      <c r="O615" s="350"/>
      <c r="P615" s="350"/>
      <c r="Q615" s="350"/>
      <c r="S615" s="350"/>
      <c r="T615" s="350"/>
      <c r="V615" s="350"/>
      <c r="W615" s="350"/>
      <c r="AB615" s="370"/>
      <c r="AF615" s="350"/>
      <c r="AG615" s="350"/>
      <c r="AH615" s="354"/>
      <c r="AI615" s="354"/>
      <c r="AJ615" s="354"/>
      <c r="AK615" s="354"/>
      <c r="AL615" s="354"/>
      <c r="AM615" s="354"/>
      <c r="AN615" s="354"/>
      <c r="AO615" s="354"/>
      <c r="AP615" s="354"/>
      <c r="AQ615" s="354"/>
      <c r="AR615" s="354"/>
      <c r="AS615" s="354"/>
      <c r="AT615" s="354"/>
      <c r="AU615" s="354"/>
      <c r="AV615" s="354"/>
      <c r="AW615" s="354"/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4"/>
      <c r="BH615" s="354"/>
      <c r="BI615" s="354"/>
      <c r="BJ615" s="354"/>
      <c r="BK615" s="354"/>
      <c r="BL615" s="354"/>
      <c r="BM615" s="354"/>
      <c r="BN615" s="354"/>
      <c r="BO615" s="354"/>
      <c r="BP615" s="354"/>
      <c r="BQ615" s="354"/>
      <c r="BR615" s="354"/>
      <c r="BS615" s="354"/>
      <c r="BT615" s="354"/>
      <c r="BU615" s="354"/>
      <c r="BV615" s="354"/>
      <c r="BW615" s="354"/>
      <c r="BX615" s="354"/>
      <c r="BY615" s="354"/>
      <c r="BZ615" s="354"/>
      <c r="CA615" s="354"/>
      <c r="CB615" s="354"/>
      <c r="CC615" s="354"/>
      <c r="CD615" s="354"/>
      <c r="CE615" s="354"/>
      <c r="CF615" s="354"/>
      <c r="CG615" s="354"/>
      <c r="CH615" s="354"/>
      <c r="CI615" s="354"/>
      <c r="CJ615" s="354"/>
      <c r="CK615" s="354"/>
      <c r="CL615" s="354"/>
      <c r="CM615" s="354"/>
      <c r="CN615" s="354"/>
      <c r="CO615" s="354"/>
      <c r="CP615" s="354"/>
      <c r="CQ615" s="354"/>
      <c r="CR615" s="354"/>
      <c r="CS615" s="354"/>
      <c r="CT615" s="354"/>
      <c r="CU615" s="354"/>
      <c r="CV615" s="354"/>
    </row>
    <row r="616" spans="1:100" s="348" customFormat="1" ht="15" customHeight="1" x14ac:dyDescent="0.25">
      <c r="A616" s="343"/>
      <c r="B616" s="343"/>
      <c r="C616" s="343"/>
      <c r="D616" s="343"/>
      <c r="E616" s="354"/>
      <c r="F616" s="371"/>
      <c r="G616" s="346"/>
      <c r="H616" s="359"/>
      <c r="I616" s="360"/>
      <c r="J616" s="361"/>
      <c r="K616" s="347"/>
      <c r="L616" s="362"/>
      <c r="M616" s="363"/>
      <c r="O616" s="350"/>
      <c r="P616" s="350"/>
      <c r="Q616" s="350"/>
      <c r="S616" s="350"/>
      <c r="T616" s="350"/>
      <c r="V616" s="350"/>
      <c r="W616" s="350"/>
      <c r="AB616" s="370"/>
      <c r="AF616" s="350"/>
      <c r="AG616" s="350"/>
      <c r="AH616" s="354"/>
      <c r="AI616" s="354"/>
      <c r="AJ616" s="354"/>
      <c r="AK616" s="354"/>
      <c r="AL616" s="354"/>
      <c r="AM616" s="354"/>
      <c r="AN616" s="354"/>
      <c r="AO616" s="354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/>
      <c r="BF616" s="354"/>
      <c r="BG616" s="354"/>
      <c r="BH616" s="354"/>
      <c r="BI616" s="354"/>
      <c r="BJ616" s="354"/>
      <c r="BK616" s="354"/>
      <c r="BL616" s="354"/>
      <c r="BM616" s="354"/>
      <c r="BN616" s="354"/>
      <c r="BO616" s="354"/>
      <c r="BP616" s="354"/>
      <c r="BQ616" s="354"/>
      <c r="BR616" s="354"/>
      <c r="BS616" s="354"/>
      <c r="BT616" s="354"/>
      <c r="BU616" s="354"/>
      <c r="BV616" s="354"/>
      <c r="BW616" s="354"/>
      <c r="BX616" s="354"/>
      <c r="BY616" s="354"/>
      <c r="BZ616" s="354"/>
      <c r="CA616" s="354"/>
      <c r="CB616" s="354"/>
      <c r="CC616" s="354"/>
      <c r="CD616" s="354"/>
      <c r="CE616" s="354"/>
      <c r="CF616" s="354"/>
      <c r="CG616" s="354"/>
      <c r="CH616" s="354"/>
      <c r="CI616" s="354"/>
      <c r="CJ616" s="354"/>
      <c r="CK616" s="354"/>
      <c r="CL616" s="354"/>
      <c r="CM616" s="354"/>
      <c r="CN616" s="354"/>
      <c r="CO616" s="354"/>
      <c r="CP616" s="354"/>
      <c r="CQ616" s="354"/>
      <c r="CR616" s="354"/>
      <c r="CS616" s="354"/>
      <c r="CT616" s="354"/>
      <c r="CU616" s="354"/>
      <c r="CV616" s="354"/>
    </row>
    <row r="617" spans="1:100" s="348" customFormat="1" ht="15" customHeight="1" x14ac:dyDescent="0.25">
      <c r="A617" s="343"/>
      <c r="B617" s="343"/>
      <c r="C617" s="343"/>
      <c r="D617" s="343"/>
      <c r="E617" s="354"/>
      <c r="F617" s="371"/>
      <c r="G617" s="346"/>
      <c r="H617" s="359"/>
      <c r="I617" s="360"/>
      <c r="J617" s="361"/>
      <c r="K617" s="347"/>
      <c r="L617" s="362"/>
      <c r="M617" s="363"/>
      <c r="O617" s="350"/>
      <c r="P617" s="350"/>
      <c r="Q617" s="350"/>
      <c r="S617" s="350"/>
      <c r="T617" s="350"/>
      <c r="V617" s="350"/>
      <c r="W617" s="350"/>
      <c r="AB617" s="370"/>
      <c r="AF617" s="350"/>
      <c r="AG617" s="350"/>
      <c r="AH617" s="354"/>
      <c r="AI617" s="354"/>
      <c r="AJ617" s="354"/>
      <c r="AK617" s="354"/>
      <c r="AL617" s="354"/>
      <c r="AM617" s="354"/>
      <c r="AN617" s="354"/>
      <c r="AO617" s="354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/>
      <c r="BF617" s="354"/>
      <c r="BG617" s="354"/>
      <c r="BH617" s="354"/>
      <c r="BI617" s="354"/>
      <c r="BJ617" s="354"/>
      <c r="BK617" s="354"/>
      <c r="BL617" s="354"/>
      <c r="BM617" s="354"/>
      <c r="BN617" s="354"/>
      <c r="BO617" s="354"/>
      <c r="BP617" s="354"/>
      <c r="BQ617" s="354"/>
      <c r="BR617" s="354"/>
      <c r="BS617" s="354"/>
      <c r="BT617" s="354"/>
      <c r="BU617" s="354"/>
      <c r="BV617" s="354"/>
      <c r="BW617" s="354"/>
      <c r="BX617" s="354"/>
      <c r="BY617" s="354"/>
      <c r="BZ617" s="354"/>
      <c r="CA617" s="354"/>
      <c r="CB617" s="354"/>
      <c r="CC617" s="354"/>
      <c r="CD617" s="354"/>
      <c r="CE617" s="354"/>
      <c r="CF617" s="354"/>
      <c r="CG617" s="354"/>
      <c r="CH617" s="354"/>
      <c r="CI617" s="354"/>
      <c r="CJ617" s="354"/>
      <c r="CK617" s="354"/>
      <c r="CL617" s="354"/>
      <c r="CM617" s="354"/>
      <c r="CN617" s="354"/>
      <c r="CO617" s="354"/>
      <c r="CP617" s="354"/>
      <c r="CQ617" s="354"/>
      <c r="CR617" s="354"/>
      <c r="CS617" s="354"/>
      <c r="CT617" s="354"/>
      <c r="CU617" s="354"/>
      <c r="CV617" s="354"/>
    </row>
    <row r="618" spans="1:100" s="348" customFormat="1" ht="15" customHeight="1" x14ac:dyDescent="0.25">
      <c r="A618" s="343"/>
      <c r="B618" s="343"/>
      <c r="C618" s="343"/>
      <c r="D618" s="343"/>
      <c r="E618" s="354"/>
      <c r="F618" s="371"/>
      <c r="G618" s="346"/>
      <c r="H618" s="359"/>
      <c r="I618" s="360"/>
      <c r="J618" s="361"/>
      <c r="K618" s="347"/>
      <c r="L618" s="362"/>
      <c r="M618" s="363"/>
      <c r="O618" s="350"/>
      <c r="P618" s="350"/>
      <c r="Q618" s="350"/>
      <c r="S618" s="350"/>
      <c r="T618" s="350"/>
      <c r="V618" s="350"/>
      <c r="W618" s="350"/>
      <c r="AB618" s="370"/>
      <c r="AF618" s="350"/>
      <c r="AG618" s="350"/>
      <c r="AH618" s="354"/>
      <c r="AI618" s="354"/>
      <c r="AJ618" s="354"/>
      <c r="AK618" s="354"/>
      <c r="AL618" s="354"/>
      <c r="AM618" s="354"/>
      <c r="AN618" s="354"/>
      <c r="AO618" s="354"/>
      <c r="AP618" s="354"/>
      <c r="AQ618" s="354"/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4"/>
      <c r="BH618" s="354"/>
      <c r="BI618" s="354"/>
      <c r="BJ618" s="354"/>
      <c r="BK618" s="354"/>
      <c r="BL618" s="354"/>
      <c r="BM618" s="354"/>
      <c r="BN618" s="354"/>
      <c r="BO618" s="354"/>
      <c r="BP618" s="354"/>
      <c r="BQ618" s="354"/>
      <c r="BR618" s="354"/>
      <c r="BS618" s="354"/>
      <c r="BT618" s="354"/>
      <c r="BU618" s="354"/>
      <c r="BV618" s="354"/>
      <c r="BW618" s="354"/>
      <c r="BX618" s="354"/>
      <c r="BY618" s="354"/>
      <c r="BZ618" s="354"/>
      <c r="CA618" s="354"/>
      <c r="CB618" s="354"/>
      <c r="CC618" s="354"/>
      <c r="CD618" s="354"/>
      <c r="CE618" s="354"/>
      <c r="CF618" s="354"/>
      <c r="CG618" s="354"/>
      <c r="CH618" s="354"/>
      <c r="CI618" s="354"/>
      <c r="CJ618" s="354"/>
      <c r="CK618" s="354"/>
      <c r="CL618" s="354"/>
      <c r="CM618" s="354"/>
      <c r="CN618" s="354"/>
      <c r="CO618" s="354"/>
      <c r="CP618" s="354"/>
      <c r="CQ618" s="354"/>
      <c r="CR618" s="354"/>
      <c r="CS618" s="354"/>
      <c r="CT618" s="354"/>
      <c r="CU618" s="354"/>
      <c r="CV618" s="354"/>
    </row>
    <row r="619" spans="1:100" s="348" customFormat="1" ht="15" customHeight="1" x14ac:dyDescent="0.25">
      <c r="A619" s="343"/>
      <c r="B619" s="343"/>
      <c r="C619" s="343"/>
      <c r="D619" s="343"/>
      <c r="E619" s="354"/>
      <c r="F619" s="371"/>
      <c r="G619" s="346"/>
      <c r="H619" s="359"/>
      <c r="I619" s="360"/>
      <c r="J619" s="361"/>
      <c r="K619" s="347"/>
      <c r="L619" s="362"/>
      <c r="M619" s="363"/>
      <c r="O619" s="350"/>
      <c r="P619" s="350"/>
      <c r="Q619" s="350"/>
      <c r="S619" s="350"/>
      <c r="T619" s="350"/>
      <c r="V619" s="350"/>
      <c r="W619" s="350"/>
      <c r="AB619" s="370"/>
      <c r="AF619" s="350"/>
      <c r="AG619" s="350"/>
      <c r="AH619" s="354"/>
      <c r="AI619" s="354"/>
      <c r="AJ619" s="354"/>
      <c r="AK619" s="354"/>
      <c r="AL619" s="354"/>
      <c r="AM619" s="354"/>
      <c r="AN619" s="354"/>
      <c r="AO619" s="354"/>
      <c r="AP619" s="354"/>
      <c r="AQ619" s="354"/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4"/>
      <c r="BH619" s="354"/>
      <c r="BI619" s="354"/>
      <c r="BJ619" s="354"/>
      <c r="BK619" s="354"/>
      <c r="BL619" s="354"/>
      <c r="BM619" s="354"/>
      <c r="BN619" s="354"/>
      <c r="BO619" s="354"/>
      <c r="BP619" s="354"/>
      <c r="BQ619" s="354"/>
      <c r="BR619" s="354"/>
      <c r="BS619" s="354"/>
      <c r="BT619" s="354"/>
      <c r="BU619" s="354"/>
      <c r="BV619" s="354"/>
      <c r="BW619" s="354"/>
      <c r="BX619" s="354"/>
      <c r="BY619" s="354"/>
      <c r="BZ619" s="354"/>
      <c r="CA619" s="354"/>
      <c r="CB619" s="354"/>
      <c r="CC619" s="354"/>
      <c r="CD619" s="354"/>
      <c r="CE619" s="354"/>
      <c r="CF619" s="354"/>
      <c r="CG619" s="354"/>
      <c r="CH619" s="354"/>
      <c r="CI619" s="354"/>
      <c r="CJ619" s="354"/>
      <c r="CK619" s="354"/>
      <c r="CL619" s="354"/>
      <c r="CM619" s="354"/>
      <c r="CN619" s="354"/>
      <c r="CO619" s="354"/>
      <c r="CP619" s="354"/>
      <c r="CQ619" s="354"/>
      <c r="CR619" s="354"/>
      <c r="CS619" s="354"/>
      <c r="CT619" s="354"/>
      <c r="CU619" s="354"/>
      <c r="CV619" s="354"/>
    </row>
    <row r="620" spans="1:100" s="348" customFormat="1" ht="15" customHeight="1" x14ac:dyDescent="0.25">
      <c r="A620" s="343"/>
      <c r="B620" s="343"/>
      <c r="C620" s="343"/>
      <c r="D620" s="343"/>
      <c r="E620" s="354"/>
      <c r="F620" s="371"/>
      <c r="G620" s="346"/>
      <c r="H620" s="359"/>
      <c r="I620" s="360"/>
      <c r="J620" s="361"/>
      <c r="K620" s="347"/>
      <c r="L620" s="362"/>
      <c r="M620" s="363"/>
      <c r="O620" s="350"/>
      <c r="P620" s="350"/>
      <c r="Q620" s="350"/>
      <c r="S620" s="350"/>
      <c r="T620" s="350"/>
      <c r="V620" s="350"/>
      <c r="W620" s="350"/>
      <c r="AB620" s="370"/>
      <c r="AF620" s="350"/>
      <c r="AG620" s="350"/>
      <c r="AH620" s="354"/>
      <c r="AI620" s="354"/>
      <c r="AJ620" s="354"/>
      <c r="AK620" s="354"/>
      <c r="AL620" s="354"/>
      <c r="AM620" s="354"/>
      <c r="AN620" s="354"/>
      <c r="AO620" s="354"/>
      <c r="AP620" s="354"/>
      <c r="AQ620" s="354"/>
      <c r="AR620" s="354"/>
      <c r="AS620" s="354"/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4"/>
      <c r="BH620" s="354"/>
      <c r="BI620" s="354"/>
      <c r="BJ620" s="354"/>
      <c r="BK620" s="354"/>
      <c r="BL620" s="354"/>
      <c r="BM620" s="354"/>
      <c r="BN620" s="354"/>
      <c r="BO620" s="354"/>
      <c r="BP620" s="354"/>
      <c r="BQ620" s="354"/>
      <c r="BR620" s="354"/>
      <c r="BS620" s="354"/>
      <c r="BT620" s="354"/>
      <c r="BU620" s="354"/>
      <c r="BV620" s="354"/>
      <c r="BW620" s="354"/>
      <c r="BX620" s="354"/>
      <c r="BY620" s="354"/>
      <c r="BZ620" s="354"/>
      <c r="CA620" s="354"/>
      <c r="CB620" s="354"/>
      <c r="CC620" s="354"/>
      <c r="CD620" s="354"/>
      <c r="CE620" s="354"/>
      <c r="CF620" s="354"/>
      <c r="CG620" s="354"/>
      <c r="CH620" s="354"/>
      <c r="CI620" s="354"/>
      <c r="CJ620" s="354"/>
      <c r="CK620" s="354"/>
      <c r="CL620" s="354"/>
      <c r="CM620" s="354"/>
      <c r="CN620" s="354"/>
      <c r="CO620" s="354"/>
      <c r="CP620" s="354"/>
      <c r="CQ620" s="354"/>
      <c r="CR620" s="354"/>
      <c r="CS620" s="354"/>
      <c r="CT620" s="354"/>
      <c r="CU620" s="354"/>
      <c r="CV620" s="354"/>
    </row>
    <row r="621" spans="1:100" s="348" customFormat="1" ht="15" customHeight="1" x14ac:dyDescent="0.25">
      <c r="A621" s="343"/>
      <c r="B621" s="343"/>
      <c r="C621" s="343"/>
      <c r="D621" s="343"/>
      <c r="E621" s="354"/>
      <c r="F621" s="371"/>
      <c r="G621" s="346"/>
      <c r="H621" s="359"/>
      <c r="I621" s="360"/>
      <c r="J621" s="361"/>
      <c r="K621" s="347"/>
      <c r="L621" s="362"/>
      <c r="M621" s="363"/>
      <c r="O621" s="350"/>
      <c r="P621" s="350"/>
      <c r="Q621" s="350"/>
      <c r="S621" s="350"/>
      <c r="T621" s="350"/>
      <c r="V621" s="350"/>
      <c r="W621" s="350"/>
      <c r="AB621" s="370"/>
      <c r="AF621" s="350"/>
      <c r="AG621" s="350"/>
      <c r="AH621" s="354"/>
      <c r="AI621" s="354"/>
      <c r="AJ621" s="354"/>
      <c r="AK621" s="354"/>
      <c r="AL621" s="354"/>
      <c r="AM621" s="354"/>
      <c r="AN621" s="354"/>
      <c r="AO621" s="354"/>
      <c r="AP621" s="354"/>
      <c r="AQ621" s="354"/>
      <c r="AR621" s="354"/>
      <c r="AS621" s="354"/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4"/>
      <c r="BH621" s="354"/>
      <c r="BI621" s="354"/>
      <c r="BJ621" s="354"/>
      <c r="BK621" s="354"/>
      <c r="BL621" s="354"/>
      <c r="BM621" s="354"/>
      <c r="BN621" s="354"/>
      <c r="BO621" s="354"/>
      <c r="BP621" s="354"/>
      <c r="BQ621" s="354"/>
      <c r="BR621" s="354"/>
      <c r="BS621" s="354"/>
      <c r="BT621" s="354"/>
      <c r="BU621" s="354"/>
      <c r="BV621" s="354"/>
      <c r="BW621" s="354"/>
      <c r="BX621" s="354"/>
      <c r="BY621" s="354"/>
      <c r="BZ621" s="354"/>
      <c r="CA621" s="354"/>
      <c r="CB621" s="354"/>
      <c r="CC621" s="354"/>
      <c r="CD621" s="354"/>
      <c r="CE621" s="354"/>
      <c r="CF621" s="354"/>
      <c r="CG621" s="354"/>
      <c r="CH621" s="354"/>
      <c r="CI621" s="354"/>
      <c r="CJ621" s="354"/>
      <c r="CK621" s="354"/>
      <c r="CL621" s="354"/>
      <c r="CM621" s="354"/>
      <c r="CN621" s="354"/>
      <c r="CO621" s="354"/>
      <c r="CP621" s="354"/>
      <c r="CQ621" s="354"/>
      <c r="CR621" s="354"/>
      <c r="CS621" s="354"/>
      <c r="CT621" s="354"/>
      <c r="CU621" s="354"/>
      <c r="CV621" s="354"/>
    </row>
    <row r="622" spans="1:100" s="348" customFormat="1" ht="15" customHeight="1" x14ac:dyDescent="0.25">
      <c r="A622" s="343"/>
      <c r="B622" s="343"/>
      <c r="C622" s="343"/>
      <c r="D622" s="343"/>
      <c r="E622" s="354"/>
      <c r="F622" s="371"/>
      <c r="G622" s="346"/>
      <c r="H622" s="359"/>
      <c r="I622" s="360"/>
      <c r="J622" s="361"/>
      <c r="K622" s="347"/>
      <c r="L622" s="362"/>
      <c r="M622" s="363"/>
      <c r="O622" s="350"/>
      <c r="P622" s="350"/>
      <c r="Q622" s="350"/>
      <c r="S622" s="350"/>
      <c r="T622" s="350"/>
      <c r="V622" s="350"/>
      <c r="W622" s="350"/>
      <c r="AB622" s="370"/>
      <c r="AF622" s="350"/>
      <c r="AG622" s="350"/>
      <c r="AH622" s="354"/>
      <c r="AI622" s="354"/>
      <c r="AJ622" s="354"/>
      <c r="AK622" s="354"/>
      <c r="AL622" s="354"/>
      <c r="AM622" s="354"/>
      <c r="AN622" s="354"/>
      <c r="AO622" s="354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4"/>
      <c r="BH622" s="354"/>
      <c r="BI622" s="354"/>
      <c r="BJ622" s="354"/>
      <c r="BK622" s="354"/>
      <c r="BL622" s="354"/>
      <c r="BM622" s="354"/>
      <c r="BN622" s="354"/>
      <c r="BO622" s="354"/>
      <c r="BP622" s="354"/>
      <c r="BQ622" s="354"/>
      <c r="BR622" s="354"/>
      <c r="BS622" s="354"/>
      <c r="BT622" s="354"/>
      <c r="BU622" s="354"/>
      <c r="BV622" s="354"/>
      <c r="BW622" s="354"/>
      <c r="BX622" s="354"/>
      <c r="BY622" s="354"/>
      <c r="BZ622" s="354"/>
      <c r="CA622" s="354"/>
      <c r="CB622" s="354"/>
      <c r="CC622" s="354"/>
      <c r="CD622" s="354"/>
      <c r="CE622" s="354"/>
      <c r="CF622" s="354"/>
      <c r="CG622" s="354"/>
      <c r="CH622" s="354"/>
      <c r="CI622" s="354"/>
      <c r="CJ622" s="354"/>
      <c r="CK622" s="354"/>
      <c r="CL622" s="354"/>
      <c r="CM622" s="354"/>
      <c r="CN622" s="354"/>
      <c r="CO622" s="354"/>
      <c r="CP622" s="354"/>
      <c r="CQ622" s="354"/>
      <c r="CR622" s="354"/>
      <c r="CS622" s="354"/>
      <c r="CT622" s="354"/>
      <c r="CU622" s="354"/>
      <c r="CV622" s="354"/>
    </row>
    <row r="623" spans="1:100" s="348" customFormat="1" ht="15" customHeight="1" x14ac:dyDescent="0.25">
      <c r="A623" s="343"/>
      <c r="B623" s="343"/>
      <c r="C623" s="343"/>
      <c r="D623" s="343"/>
      <c r="E623" s="354"/>
      <c r="F623" s="371"/>
      <c r="G623" s="346"/>
      <c r="H623" s="359"/>
      <c r="I623" s="360"/>
      <c r="J623" s="361"/>
      <c r="K623" s="347"/>
      <c r="L623" s="362"/>
      <c r="M623" s="363"/>
      <c r="O623" s="350"/>
      <c r="P623" s="350"/>
      <c r="Q623" s="350"/>
      <c r="S623" s="350"/>
      <c r="T623" s="350"/>
      <c r="V623" s="350"/>
      <c r="W623" s="350"/>
      <c r="AB623" s="370"/>
      <c r="AF623" s="350"/>
      <c r="AG623" s="350"/>
      <c r="AH623" s="354"/>
      <c r="AI623" s="354"/>
      <c r="AJ623" s="354"/>
      <c r="AK623" s="354"/>
      <c r="AL623" s="354"/>
      <c r="AM623" s="354"/>
      <c r="AN623" s="354"/>
      <c r="AO623" s="354"/>
      <c r="AP623" s="354"/>
      <c r="AQ623" s="354"/>
      <c r="AR623" s="354"/>
      <c r="AS623" s="354"/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4"/>
      <c r="BH623" s="354"/>
      <c r="BI623" s="354"/>
      <c r="BJ623" s="354"/>
      <c r="BK623" s="354"/>
      <c r="BL623" s="354"/>
      <c r="BM623" s="354"/>
      <c r="BN623" s="354"/>
      <c r="BO623" s="354"/>
      <c r="BP623" s="354"/>
      <c r="BQ623" s="354"/>
      <c r="BR623" s="354"/>
      <c r="BS623" s="354"/>
      <c r="BT623" s="354"/>
      <c r="BU623" s="354"/>
      <c r="BV623" s="354"/>
      <c r="BW623" s="354"/>
      <c r="BX623" s="354"/>
      <c r="BY623" s="354"/>
      <c r="BZ623" s="354"/>
      <c r="CA623" s="354"/>
      <c r="CB623" s="354"/>
      <c r="CC623" s="354"/>
      <c r="CD623" s="354"/>
      <c r="CE623" s="354"/>
      <c r="CF623" s="354"/>
      <c r="CG623" s="354"/>
      <c r="CH623" s="354"/>
      <c r="CI623" s="354"/>
      <c r="CJ623" s="354"/>
      <c r="CK623" s="354"/>
      <c r="CL623" s="354"/>
      <c r="CM623" s="354"/>
      <c r="CN623" s="354"/>
      <c r="CO623" s="354"/>
      <c r="CP623" s="354"/>
      <c r="CQ623" s="354"/>
      <c r="CR623" s="354"/>
      <c r="CS623" s="354"/>
      <c r="CT623" s="354"/>
      <c r="CU623" s="354"/>
      <c r="CV623" s="354"/>
    </row>
    <row r="624" spans="1:100" s="348" customFormat="1" ht="15" customHeight="1" x14ac:dyDescent="0.25">
      <c r="A624" s="343"/>
      <c r="B624" s="343"/>
      <c r="C624" s="343"/>
      <c r="D624" s="343"/>
      <c r="E624" s="354"/>
      <c r="F624" s="371"/>
      <c r="G624" s="346"/>
      <c r="H624" s="359"/>
      <c r="I624" s="360"/>
      <c r="J624" s="361"/>
      <c r="K624" s="347"/>
      <c r="L624" s="362"/>
      <c r="M624" s="363"/>
      <c r="O624" s="350"/>
      <c r="P624" s="350"/>
      <c r="Q624" s="350"/>
      <c r="S624" s="350"/>
      <c r="T624" s="350"/>
      <c r="V624" s="350"/>
      <c r="W624" s="350"/>
      <c r="AB624" s="370"/>
      <c r="AF624" s="350"/>
      <c r="AG624" s="350"/>
      <c r="AH624" s="354"/>
      <c r="AI624" s="354"/>
      <c r="AJ624" s="354"/>
      <c r="AK624" s="354"/>
      <c r="AL624" s="354"/>
      <c r="AM624" s="354"/>
      <c r="AN624" s="354"/>
      <c r="AO624" s="354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4"/>
      <c r="BH624" s="354"/>
      <c r="BI624" s="354"/>
      <c r="BJ624" s="354"/>
      <c r="BK624" s="354"/>
      <c r="BL624" s="354"/>
      <c r="BM624" s="354"/>
      <c r="BN624" s="354"/>
      <c r="BO624" s="354"/>
      <c r="BP624" s="354"/>
      <c r="BQ624" s="354"/>
      <c r="BR624" s="354"/>
      <c r="BS624" s="354"/>
      <c r="BT624" s="354"/>
      <c r="BU624" s="354"/>
      <c r="BV624" s="354"/>
      <c r="BW624" s="354"/>
      <c r="BX624" s="354"/>
      <c r="BY624" s="354"/>
      <c r="BZ624" s="354"/>
      <c r="CA624" s="354"/>
      <c r="CB624" s="354"/>
      <c r="CC624" s="354"/>
      <c r="CD624" s="354"/>
      <c r="CE624" s="354"/>
      <c r="CF624" s="354"/>
      <c r="CG624" s="354"/>
      <c r="CH624" s="354"/>
      <c r="CI624" s="354"/>
      <c r="CJ624" s="354"/>
      <c r="CK624" s="354"/>
      <c r="CL624" s="354"/>
      <c r="CM624" s="354"/>
      <c r="CN624" s="354"/>
      <c r="CO624" s="354"/>
      <c r="CP624" s="354"/>
      <c r="CQ624" s="354"/>
      <c r="CR624" s="354"/>
      <c r="CS624" s="354"/>
      <c r="CT624" s="354"/>
      <c r="CU624" s="354"/>
      <c r="CV624" s="354"/>
    </row>
    <row r="625" spans="1:100" s="348" customFormat="1" ht="15" customHeight="1" x14ac:dyDescent="0.25">
      <c r="A625" s="343"/>
      <c r="B625" s="343"/>
      <c r="C625" s="343"/>
      <c r="D625" s="343"/>
      <c r="E625" s="354"/>
      <c r="F625" s="371"/>
      <c r="G625" s="346"/>
      <c r="H625" s="359"/>
      <c r="I625" s="360"/>
      <c r="J625" s="361"/>
      <c r="K625" s="347"/>
      <c r="L625" s="362"/>
      <c r="M625" s="363"/>
      <c r="O625" s="350"/>
      <c r="P625" s="350"/>
      <c r="Q625" s="350"/>
      <c r="S625" s="350"/>
      <c r="T625" s="350"/>
      <c r="V625" s="350"/>
      <c r="W625" s="350"/>
      <c r="AB625" s="370"/>
      <c r="AF625" s="350"/>
      <c r="AG625" s="350"/>
      <c r="AH625" s="354"/>
      <c r="AI625" s="354"/>
      <c r="AJ625" s="354"/>
      <c r="AK625" s="354"/>
      <c r="AL625" s="354"/>
      <c r="AM625" s="354"/>
      <c r="AN625" s="354"/>
      <c r="AO625" s="354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4"/>
      <c r="BH625" s="354"/>
      <c r="BI625" s="354"/>
      <c r="BJ625" s="354"/>
      <c r="BK625" s="354"/>
      <c r="BL625" s="354"/>
      <c r="BM625" s="354"/>
      <c r="BN625" s="354"/>
      <c r="BO625" s="354"/>
      <c r="BP625" s="354"/>
      <c r="BQ625" s="354"/>
      <c r="BR625" s="354"/>
      <c r="BS625" s="354"/>
      <c r="BT625" s="354"/>
      <c r="BU625" s="354"/>
      <c r="BV625" s="354"/>
      <c r="BW625" s="354"/>
      <c r="BX625" s="354"/>
      <c r="BY625" s="354"/>
      <c r="BZ625" s="354"/>
      <c r="CA625" s="354"/>
      <c r="CB625" s="354"/>
      <c r="CC625" s="354"/>
      <c r="CD625" s="354"/>
      <c r="CE625" s="354"/>
      <c r="CF625" s="354"/>
      <c r="CG625" s="354"/>
      <c r="CH625" s="354"/>
      <c r="CI625" s="354"/>
      <c r="CJ625" s="354"/>
      <c r="CK625" s="354"/>
      <c r="CL625" s="354"/>
      <c r="CM625" s="354"/>
      <c r="CN625" s="354"/>
      <c r="CO625" s="354"/>
      <c r="CP625" s="354"/>
      <c r="CQ625" s="354"/>
      <c r="CR625" s="354"/>
      <c r="CS625" s="354"/>
      <c r="CT625" s="354"/>
      <c r="CU625" s="354"/>
      <c r="CV625" s="354"/>
    </row>
    <row r="626" spans="1:100" s="348" customFormat="1" ht="15" customHeight="1" x14ac:dyDescent="0.25">
      <c r="A626" s="343"/>
      <c r="B626" s="343"/>
      <c r="C626" s="343"/>
      <c r="D626" s="343"/>
      <c r="E626" s="354"/>
      <c r="F626" s="371"/>
      <c r="G626" s="346"/>
      <c r="H626" s="359"/>
      <c r="I626" s="360"/>
      <c r="J626" s="361"/>
      <c r="K626" s="347"/>
      <c r="L626" s="362"/>
      <c r="M626" s="363"/>
      <c r="O626" s="350"/>
      <c r="P626" s="350"/>
      <c r="Q626" s="350"/>
      <c r="S626" s="350"/>
      <c r="T626" s="350"/>
      <c r="V626" s="350"/>
      <c r="W626" s="350"/>
      <c r="AB626" s="370"/>
      <c r="AF626" s="350"/>
      <c r="AG626" s="350"/>
      <c r="AH626" s="354"/>
      <c r="AI626" s="354"/>
      <c r="AJ626" s="354"/>
      <c r="AK626" s="354"/>
      <c r="AL626" s="354"/>
      <c r="AM626" s="354"/>
      <c r="AN626" s="354"/>
      <c r="AO626" s="354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4"/>
      <c r="BH626" s="354"/>
      <c r="BI626" s="354"/>
      <c r="BJ626" s="354"/>
      <c r="BK626" s="354"/>
      <c r="BL626" s="354"/>
      <c r="BM626" s="354"/>
      <c r="BN626" s="354"/>
      <c r="BO626" s="354"/>
      <c r="BP626" s="354"/>
      <c r="BQ626" s="354"/>
      <c r="BR626" s="354"/>
      <c r="BS626" s="354"/>
      <c r="BT626" s="354"/>
      <c r="BU626" s="354"/>
      <c r="BV626" s="354"/>
      <c r="BW626" s="354"/>
      <c r="BX626" s="354"/>
      <c r="BY626" s="354"/>
      <c r="BZ626" s="354"/>
      <c r="CA626" s="354"/>
      <c r="CB626" s="354"/>
      <c r="CC626" s="354"/>
      <c r="CD626" s="354"/>
      <c r="CE626" s="354"/>
      <c r="CF626" s="354"/>
      <c r="CG626" s="354"/>
      <c r="CH626" s="354"/>
      <c r="CI626" s="354"/>
      <c r="CJ626" s="354"/>
      <c r="CK626" s="354"/>
      <c r="CL626" s="354"/>
      <c r="CM626" s="354"/>
      <c r="CN626" s="354"/>
      <c r="CO626" s="354"/>
      <c r="CP626" s="354"/>
      <c r="CQ626" s="354"/>
      <c r="CR626" s="354"/>
      <c r="CS626" s="354"/>
      <c r="CT626" s="354"/>
      <c r="CU626" s="354"/>
      <c r="CV626" s="354"/>
    </row>
    <row r="627" spans="1:100" s="348" customFormat="1" ht="15" customHeight="1" x14ac:dyDescent="0.25">
      <c r="A627" s="343"/>
      <c r="B627" s="343"/>
      <c r="C627" s="343"/>
      <c r="D627" s="343"/>
      <c r="E627" s="354"/>
      <c r="F627" s="371"/>
      <c r="G627" s="346"/>
      <c r="H627" s="359"/>
      <c r="I627" s="360"/>
      <c r="J627" s="361"/>
      <c r="K627" s="347"/>
      <c r="L627" s="362"/>
      <c r="M627" s="363"/>
      <c r="O627" s="350"/>
      <c r="P627" s="350"/>
      <c r="Q627" s="350"/>
      <c r="S627" s="350"/>
      <c r="T627" s="350"/>
      <c r="V627" s="350"/>
      <c r="W627" s="350"/>
      <c r="AB627" s="370"/>
      <c r="AF627" s="350"/>
      <c r="AG627" s="350"/>
      <c r="AH627" s="354"/>
      <c r="AI627" s="354"/>
      <c r="AJ627" s="354"/>
      <c r="AK627" s="354"/>
      <c r="AL627" s="354"/>
      <c r="AM627" s="354"/>
      <c r="AN627" s="354"/>
      <c r="AO627" s="354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4"/>
      <c r="BH627" s="354"/>
      <c r="BI627" s="354"/>
      <c r="BJ627" s="354"/>
      <c r="BK627" s="354"/>
      <c r="BL627" s="354"/>
      <c r="BM627" s="354"/>
      <c r="BN627" s="354"/>
      <c r="BO627" s="354"/>
      <c r="BP627" s="354"/>
      <c r="BQ627" s="354"/>
      <c r="BR627" s="354"/>
      <c r="BS627" s="354"/>
      <c r="BT627" s="354"/>
      <c r="BU627" s="354"/>
      <c r="BV627" s="354"/>
      <c r="BW627" s="354"/>
      <c r="BX627" s="354"/>
      <c r="BY627" s="354"/>
      <c r="BZ627" s="354"/>
      <c r="CA627" s="354"/>
      <c r="CB627" s="354"/>
      <c r="CC627" s="354"/>
      <c r="CD627" s="354"/>
      <c r="CE627" s="354"/>
      <c r="CF627" s="354"/>
      <c r="CG627" s="354"/>
      <c r="CH627" s="354"/>
      <c r="CI627" s="354"/>
      <c r="CJ627" s="354"/>
      <c r="CK627" s="354"/>
      <c r="CL627" s="354"/>
      <c r="CM627" s="354"/>
      <c r="CN627" s="354"/>
      <c r="CO627" s="354"/>
      <c r="CP627" s="354"/>
      <c r="CQ627" s="354"/>
      <c r="CR627" s="354"/>
      <c r="CS627" s="354"/>
      <c r="CT627" s="354"/>
      <c r="CU627" s="354"/>
      <c r="CV627" s="354"/>
    </row>
    <row r="628" spans="1:100" s="348" customFormat="1" ht="15" customHeight="1" x14ac:dyDescent="0.25">
      <c r="A628" s="343"/>
      <c r="B628" s="343"/>
      <c r="C628" s="343"/>
      <c r="D628" s="343"/>
      <c r="E628" s="354"/>
      <c r="F628" s="371"/>
      <c r="G628" s="346"/>
      <c r="H628" s="359"/>
      <c r="I628" s="360"/>
      <c r="J628" s="361"/>
      <c r="K628" s="347"/>
      <c r="L628" s="362"/>
      <c r="M628" s="363"/>
      <c r="O628" s="350"/>
      <c r="P628" s="350"/>
      <c r="Q628" s="350"/>
      <c r="S628" s="350"/>
      <c r="T628" s="350"/>
      <c r="V628" s="350"/>
      <c r="W628" s="350"/>
      <c r="AB628" s="370"/>
      <c r="AF628" s="350"/>
      <c r="AG628" s="350"/>
      <c r="AH628" s="354"/>
      <c r="AI628" s="354"/>
      <c r="AJ628" s="354"/>
      <c r="AK628" s="354"/>
      <c r="AL628" s="354"/>
      <c r="AM628" s="354"/>
      <c r="AN628" s="354"/>
      <c r="AO628" s="354"/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4"/>
      <c r="BH628" s="354"/>
      <c r="BI628" s="354"/>
      <c r="BJ628" s="354"/>
      <c r="BK628" s="354"/>
      <c r="BL628" s="354"/>
      <c r="BM628" s="354"/>
      <c r="BN628" s="354"/>
      <c r="BO628" s="354"/>
      <c r="BP628" s="354"/>
      <c r="BQ628" s="354"/>
      <c r="BR628" s="354"/>
      <c r="BS628" s="354"/>
      <c r="BT628" s="354"/>
      <c r="BU628" s="354"/>
      <c r="BV628" s="354"/>
      <c r="BW628" s="354"/>
      <c r="BX628" s="354"/>
      <c r="BY628" s="354"/>
      <c r="BZ628" s="354"/>
      <c r="CA628" s="354"/>
      <c r="CB628" s="354"/>
      <c r="CC628" s="354"/>
      <c r="CD628" s="354"/>
      <c r="CE628" s="354"/>
      <c r="CF628" s="354"/>
      <c r="CG628" s="354"/>
      <c r="CH628" s="354"/>
      <c r="CI628" s="354"/>
      <c r="CJ628" s="354"/>
      <c r="CK628" s="354"/>
      <c r="CL628" s="354"/>
      <c r="CM628" s="354"/>
      <c r="CN628" s="354"/>
      <c r="CO628" s="354"/>
      <c r="CP628" s="354"/>
      <c r="CQ628" s="354"/>
      <c r="CR628" s="354"/>
      <c r="CS628" s="354"/>
      <c r="CT628" s="354"/>
      <c r="CU628" s="354"/>
      <c r="CV628" s="354"/>
    </row>
    <row r="629" spans="1:100" s="348" customFormat="1" ht="15" customHeight="1" x14ac:dyDescent="0.25">
      <c r="A629" s="343"/>
      <c r="B629" s="343"/>
      <c r="C629" s="343"/>
      <c r="D629" s="343"/>
      <c r="E629" s="354"/>
      <c r="F629" s="371"/>
      <c r="G629" s="346"/>
      <c r="H629" s="359"/>
      <c r="I629" s="360"/>
      <c r="J629" s="361"/>
      <c r="K629" s="347"/>
      <c r="L629" s="362"/>
      <c r="M629" s="363"/>
      <c r="O629" s="350"/>
      <c r="P629" s="350"/>
      <c r="Q629" s="350"/>
      <c r="S629" s="350"/>
      <c r="T629" s="350"/>
      <c r="V629" s="350"/>
      <c r="W629" s="350"/>
      <c r="AB629" s="370"/>
      <c r="AF629" s="350"/>
      <c r="AG629" s="350"/>
      <c r="AH629" s="354"/>
      <c r="AI629" s="354"/>
      <c r="AJ629" s="354"/>
      <c r="AK629" s="354"/>
      <c r="AL629" s="354"/>
      <c r="AM629" s="354"/>
      <c r="AN629" s="354"/>
      <c r="AO629" s="354"/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/>
      <c r="BD629" s="354"/>
      <c r="BE629" s="354"/>
      <c r="BF629" s="354"/>
      <c r="BG629" s="354"/>
      <c r="BH629" s="354"/>
      <c r="BI629" s="354"/>
      <c r="BJ629" s="354"/>
      <c r="BK629" s="354"/>
      <c r="BL629" s="354"/>
      <c r="BM629" s="354"/>
      <c r="BN629" s="354"/>
      <c r="BO629" s="354"/>
      <c r="BP629" s="354"/>
      <c r="BQ629" s="354"/>
      <c r="BR629" s="354"/>
      <c r="BS629" s="354"/>
      <c r="BT629" s="354"/>
      <c r="BU629" s="354"/>
      <c r="BV629" s="354"/>
      <c r="BW629" s="354"/>
      <c r="BX629" s="354"/>
      <c r="BY629" s="354"/>
      <c r="BZ629" s="354"/>
      <c r="CA629" s="354"/>
      <c r="CB629" s="354"/>
      <c r="CC629" s="354"/>
      <c r="CD629" s="354"/>
      <c r="CE629" s="354"/>
      <c r="CF629" s="354"/>
      <c r="CG629" s="354"/>
      <c r="CH629" s="354"/>
      <c r="CI629" s="354"/>
      <c r="CJ629" s="354"/>
      <c r="CK629" s="354"/>
      <c r="CL629" s="354"/>
      <c r="CM629" s="354"/>
      <c r="CN629" s="354"/>
      <c r="CO629" s="354"/>
      <c r="CP629" s="354"/>
      <c r="CQ629" s="354"/>
      <c r="CR629" s="354"/>
      <c r="CS629" s="354"/>
      <c r="CT629" s="354"/>
      <c r="CU629" s="354"/>
      <c r="CV629" s="354"/>
    </row>
    <row r="630" spans="1:100" s="348" customFormat="1" ht="15" customHeight="1" x14ac:dyDescent="0.25">
      <c r="A630" s="343"/>
      <c r="B630" s="343"/>
      <c r="C630" s="343"/>
      <c r="D630" s="343"/>
      <c r="E630" s="354"/>
      <c r="F630" s="371"/>
      <c r="G630" s="346"/>
      <c r="H630" s="359"/>
      <c r="I630" s="360"/>
      <c r="J630" s="361"/>
      <c r="K630" s="347"/>
      <c r="L630" s="362"/>
      <c r="M630" s="363"/>
      <c r="O630" s="350"/>
      <c r="P630" s="350"/>
      <c r="Q630" s="350"/>
      <c r="S630" s="350"/>
      <c r="T630" s="350"/>
      <c r="V630" s="350"/>
      <c r="W630" s="350"/>
      <c r="AB630" s="370"/>
      <c r="AF630" s="350"/>
      <c r="AG630" s="350"/>
      <c r="AH630" s="354"/>
      <c r="AI630" s="354"/>
      <c r="AJ630" s="354"/>
      <c r="AK630" s="354"/>
      <c r="AL630" s="354"/>
      <c r="AM630" s="354"/>
      <c r="AN630" s="354"/>
      <c r="AO630" s="354"/>
      <c r="AP630" s="354"/>
      <c r="AQ630" s="354"/>
      <c r="AR630" s="354"/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4"/>
      <c r="BH630" s="354"/>
      <c r="BI630" s="354"/>
      <c r="BJ630" s="354"/>
      <c r="BK630" s="354"/>
      <c r="BL630" s="354"/>
      <c r="BM630" s="354"/>
      <c r="BN630" s="354"/>
      <c r="BO630" s="354"/>
      <c r="BP630" s="354"/>
      <c r="BQ630" s="354"/>
      <c r="BR630" s="354"/>
      <c r="BS630" s="354"/>
      <c r="BT630" s="354"/>
      <c r="BU630" s="354"/>
      <c r="BV630" s="354"/>
      <c r="BW630" s="354"/>
      <c r="BX630" s="354"/>
      <c r="BY630" s="354"/>
      <c r="BZ630" s="354"/>
      <c r="CA630" s="354"/>
      <c r="CB630" s="354"/>
      <c r="CC630" s="354"/>
      <c r="CD630" s="354"/>
      <c r="CE630" s="354"/>
      <c r="CF630" s="354"/>
      <c r="CG630" s="354"/>
      <c r="CH630" s="354"/>
      <c r="CI630" s="354"/>
      <c r="CJ630" s="354"/>
      <c r="CK630" s="354"/>
      <c r="CL630" s="354"/>
      <c r="CM630" s="354"/>
      <c r="CN630" s="354"/>
      <c r="CO630" s="354"/>
      <c r="CP630" s="354"/>
      <c r="CQ630" s="354"/>
      <c r="CR630" s="354"/>
      <c r="CS630" s="354"/>
      <c r="CT630" s="354"/>
      <c r="CU630" s="354"/>
      <c r="CV630" s="354"/>
    </row>
    <row r="631" spans="1:100" s="348" customFormat="1" ht="15" customHeight="1" x14ac:dyDescent="0.25">
      <c r="A631" s="343"/>
      <c r="B631" s="343"/>
      <c r="C631" s="343"/>
      <c r="D631" s="343"/>
      <c r="E631" s="354"/>
      <c r="F631" s="371"/>
      <c r="G631" s="346"/>
      <c r="H631" s="359"/>
      <c r="I631" s="360"/>
      <c r="J631" s="361"/>
      <c r="K631" s="347"/>
      <c r="L631" s="362"/>
      <c r="M631" s="363"/>
      <c r="O631" s="350"/>
      <c r="P631" s="350"/>
      <c r="Q631" s="350"/>
      <c r="S631" s="350"/>
      <c r="T631" s="350"/>
      <c r="V631" s="350"/>
      <c r="W631" s="350"/>
      <c r="AB631" s="370"/>
      <c r="AF631" s="350"/>
      <c r="AG631" s="350"/>
      <c r="AH631" s="354"/>
      <c r="AI631" s="354"/>
      <c r="AJ631" s="354"/>
      <c r="AK631" s="354"/>
      <c r="AL631" s="354"/>
      <c r="AM631" s="354"/>
      <c r="AN631" s="354"/>
      <c r="AO631" s="354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4"/>
      <c r="BH631" s="354"/>
      <c r="BI631" s="354"/>
      <c r="BJ631" s="354"/>
      <c r="BK631" s="354"/>
      <c r="BL631" s="354"/>
      <c r="BM631" s="354"/>
      <c r="BN631" s="354"/>
      <c r="BO631" s="354"/>
      <c r="BP631" s="354"/>
      <c r="BQ631" s="354"/>
      <c r="BR631" s="354"/>
      <c r="BS631" s="354"/>
      <c r="BT631" s="354"/>
      <c r="BU631" s="354"/>
      <c r="BV631" s="354"/>
      <c r="BW631" s="354"/>
      <c r="BX631" s="354"/>
      <c r="BY631" s="354"/>
      <c r="BZ631" s="354"/>
      <c r="CA631" s="354"/>
      <c r="CB631" s="354"/>
      <c r="CC631" s="354"/>
      <c r="CD631" s="354"/>
      <c r="CE631" s="354"/>
      <c r="CF631" s="354"/>
      <c r="CG631" s="354"/>
      <c r="CH631" s="354"/>
      <c r="CI631" s="354"/>
      <c r="CJ631" s="354"/>
      <c r="CK631" s="354"/>
      <c r="CL631" s="354"/>
      <c r="CM631" s="354"/>
      <c r="CN631" s="354"/>
      <c r="CO631" s="354"/>
      <c r="CP631" s="354"/>
      <c r="CQ631" s="354"/>
      <c r="CR631" s="354"/>
      <c r="CS631" s="354"/>
      <c r="CT631" s="354"/>
      <c r="CU631" s="354"/>
      <c r="CV631" s="354"/>
    </row>
    <row r="632" spans="1:100" s="348" customFormat="1" ht="15" customHeight="1" x14ac:dyDescent="0.25">
      <c r="A632" s="343"/>
      <c r="B632" s="343"/>
      <c r="C632" s="343"/>
      <c r="D632" s="343"/>
      <c r="E632" s="354"/>
      <c r="F632" s="371"/>
      <c r="G632" s="346"/>
      <c r="H632" s="359"/>
      <c r="I632" s="360"/>
      <c r="J632" s="361"/>
      <c r="K632" s="347"/>
      <c r="L632" s="362"/>
      <c r="M632" s="363"/>
      <c r="O632" s="350"/>
      <c r="P632" s="350"/>
      <c r="Q632" s="350"/>
      <c r="S632" s="350"/>
      <c r="T632" s="350"/>
      <c r="V632" s="350"/>
      <c r="W632" s="350"/>
      <c r="AB632" s="370"/>
      <c r="AF632" s="350"/>
      <c r="AG632" s="350"/>
      <c r="AH632" s="354"/>
      <c r="AI632" s="354"/>
      <c r="AJ632" s="354"/>
      <c r="AK632" s="354"/>
      <c r="AL632" s="354"/>
      <c r="AM632" s="354"/>
      <c r="AN632" s="354"/>
      <c r="AO632" s="354"/>
      <c r="AP632" s="354"/>
      <c r="AQ632" s="354"/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4"/>
      <c r="BH632" s="354"/>
      <c r="BI632" s="354"/>
      <c r="BJ632" s="354"/>
      <c r="BK632" s="354"/>
      <c r="BL632" s="354"/>
      <c r="BM632" s="354"/>
      <c r="BN632" s="354"/>
      <c r="BO632" s="354"/>
      <c r="BP632" s="354"/>
      <c r="BQ632" s="354"/>
      <c r="BR632" s="354"/>
      <c r="BS632" s="354"/>
      <c r="BT632" s="354"/>
      <c r="BU632" s="354"/>
      <c r="BV632" s="354"/>
      <c r="BW632" s="354"/>
      <c r="BX632" s="354"/>
      <c r="BY632" s="354"/>
      <c r="BZ632" s="354"/>
      <c r="CA632" s="354"/>
      <c r="CB632" s="354"/>
      <c r="CC632" s="354"/>
      <c r="CD632" s="354"/>
      <c r="CE632" s="354"/>
      <c r="CF632" s="354"/>
      <c r="CG632" s="354"/>
      <c r="CH632" s="354"/>
      <c r="CI632" s="354"/>
      <c r="CJ632" s="354"/>
      <c r="CK632" s="354"/>
      <c r="CL632" s="354"/>
      <c r="CM632" s="354"/>
      <c r="CN632" s="354"/>
      <c r="CO632" s="354"/>
      <c r="CP632" s="354"/>
      <c r="CQ632" s="354"/>
      <c r="CR632" s="354"/>
      <c r="CS632" s="354"/>
      <c r="CT632" s="354"/>
      <c r="CU632" s="354"/>
      <c r="CV632" s="354"/>
    </row>
    <row r="633" spans="1:100" s="348" customFormat="1" ht="15" customHeight="1" x14ac:dyDescent="0.25">
      <c r="A633" s="343"/>
      <c r="B633" s="343"/>
      <c r="C633" s="343"/>
      <c r="D633" s="343"/>
      <c r="E633" s="354"/>
      <c r="F633" s="371"/>
      <c r="G633" s="346"/>
      <c r="H633" s="359"/>
      <c r="I633" s="360"/>
      <c r="J633" s="361"/>
      <c r="K633" s="347"/>
      <c r="L633" s="362"/>
      <c r="M633" s="363"/>
      <c r="O633" s="350"/>
      <c r="P633" s="350"/>
      <c r="Q633" s="350"/>
      <c r="S633" s="350"/>
      <c r="T633" s="350"/>
      <c r="V633" s="350"/>
      <c r="W633" s="350"/>
      <c r="AB633" s="370"/>
      <c r="AF633" s="350"/>
      <c r="AG633" s="350"/>
      <c r="AH633" s="354"/>
      <c r="AI633" s="354"/>
      <c r="AJ633" s="354"/>
      <c r="AK633" s="354"/>
      <c r="AL633" s="354"/>
      <c r="AM633" s="354"/>
      <c r="AN633" s="354"/>
      <c r="AO633" s="354"/>
      <c r="AP633" s="354"/>
      <c r="AQ633" s="354"/>
      <c r="AR633" s="354"/>
      <c r="AS633" s="354"/>
      <c r="AT633" s="354"/>
      <c r="AU633" s="354"/>
      <c r="AV633" s="354"/>
      <c r="AW633" s="354"/>
      <c r="AX633" s="354"/>
      <c r="AY633" s="354"/>
      <c r="AZ633" s="354"/>
      <c r="BA633" s="354"/>
      <c r="BB633" s="354"/>
      <c r="BC633" s="354"/>
      <c r="BD633" s="354"/>
      <c r="BE633" s="354"/>
      <c r="BF633" s="354"/>
      <c r="BG633" s="354"/>
      <c r="BH633" s="354"/>
      <c r="BI633" s="354"/>
      <c r="BJ633" s="354"/>
      <c r="BK633" s="354"/>
      <c r="BL633" s="354"/>
      <c r="BM633" s="354"/>
      <c r="BN633" s="354"/>
      <c r="BO633" s="354"/>
      <c r="BP633" s="354"/>
      <c r="BQ633" s="354"/>
      <c r="BR633" s="354"/>
      <c r="BS633" s="354"/>
      <c r="BT633" s="354"/>
      <c r="BU633" s="354"/>
      <c r="BV633" s="354"/>
      <c r="BW633" s="354"/>
      <c r="BX633" s="354"/>
      <c r="BY633" s="354"/>
      <c r="BZ633" s="354"/>
      <c r="CA633" s="354"/>
      <c r="CB633" s="354"/>
      <c r="CC633" s="354"/>
      <c r="CD633" s="354"/>
      <c r="CE633" s="354"/>
      <c r="CF633" s="354"/>
      <c r="CG633" s="354"/>
      <c r="CH633" s="354"/>
      <c r="CI633" s="354"/>
      <c r="CJ633" s="354"/>
      <c r="CK633" s="354"/>
      <c r="CL633" s="354"/>
      <c r="CM633" s="354"/>
      <c r="CN633" s="354"/>
      <c r="CO633" s="354"/>
      <c r="CP633" s="354"/>
      <c r="CQ633" s="354"/>
      <c r="CR633" s="354"/>
      <c r="CS633" s="354"/>
      <c r="CT633" s="354"/>
      <c r="CU633" s="354"/>
      <c r="CV633" s="354"/>
    </row>
    <row r="634" spans="1:100" s="348" customFormat="1" ht="15" customHeight="1" x14ac:dyDescent="0.25">
      <c r="A634" s="343"/>
      <c r="B634" s="343"/>
      <c r="C634" s="343"/>
      <c r="D634" s="343"/>
      <c r="E634" s="354"/>
      <c r="F634" s="371"/>
      <c r="G634" s="346"/>
      <c r="H634" s="359"/>
      <c r="I634" s="360"/>
      <c r="J634" s="361"/>
      <c r="K634" s="347"/>
      <c r="L634" s="362"/>
      <c r="M634" s="363"/>
      <c r="O634" s="350"/>
      <c r="P634" s="350"/>
      <c r="Q634" s="350"/>
      <c r="S634" s="350"/>
      <c r="T634" s="350"/>
      <c r="V634" s="350"/>
      <c r="W634" s="350"/>
      <c r="AB634" s="370"/>
      <c r="AF634" s="350"/>
      <c r="AG634" s="350"/>
      <c r="AH634" s="354"/>
      <c r="AI634" s="354"/>
      <c r="AJ634" s="354"/>
      <c r="AK634" s="354"/>
      <c r="AL634" s="354"/>
      <c r="AM634" s="354"/>
      <c r="AN634" s="354"/>
      <c r="AO634" s="354"/>
      <c r="AP634" s="354"/>
      <c r="AQ634" s="354"/>
      <c r="AR634" s="354"/>
      <c r="AS634" s="354"/>
      <c r="AT634" s="354"/>
      <c r="AU634" s="354"/>
      <c r="AV634" s="354"/>
      <c r="AW634" s="354"/>
      <c r="AX634" s="354"/>
      <c r="AY634" s="354"/>
      <c r="AZ634" s="354"/>
      <c r="BA634" s="354"/>
      <c r="BB634" s="354"/>
      <c r="BC634" s="354"/>
      <c r="BD634" s="354"/>
      <c r="BE634" s="354"/>
      <c r="BF634" s="354"/>
      <c r="BG634" s="354"/>
      <c r="BH634" s="354"/>
      <c r="BI634" s="354"/>
      <c r="BJ634" s="354"/>
      <c r="BK634" s="354"/>
      <c r="BL634" s="354"/>
      <c r="BM634" s="354"/>
      <c r="BN634" s="354"/>
      <c r="BO634" s="354"/>
      <c r="BP634" s="354"/>
      <c r="BQ634" s="354"/>
      <c r="BR634" s="354"/>
      <c r="BS634" s="354"/>
      <c r="BT634" s="354"/>
      <c r="BU634" s="354"/>
      <c r="BV634" s="354"/>
      <c r="BW634" s="354"/>
      <c r="BX634" s="354"/>
      <c r="BY634" s="354"/>
      <c r="BZ634" s="354"/>
      <c r="CA634" s="354"/>
      <c r="CB634" s="354"/>
      <c r="CC634" s="354"/>
      <c r="CD634" s="354"/>
      <c r="CE634" s="354"/>
      <c r="CF634" s="354"/>
      <c r="CG634" s="354"/>
      <c r="CH634" s="354"/>
      <c r="CI634" s="354"/>
      <c r="CJ634" s="354"/>
      <c r="CK634" s="354"/>
      <c r="CL634" s="354"/>
      <c r="CM634" s="354"/>
      <c r="CN634" s="354"/>
      <c r="CO634" s="354"/>
      <c r="CP634" s="354"/>
      <c r="CQ634" s="354"/>
      <c r="CR634" s="354"/>
      <c r="CS634" s="354"/>
      <c r="CT634" s="354"/>
      <c r="CU634" s="354"/>
      <c r="CV634" s="354"/>
    </row>
    <row r="635" spans="1:100" s="348" customFormat="1" ht="15" customHeight="1" x14ac:dyDescent="0.25">
      <c r="A635" s="343"/>
      <c r="B635" s="343"/>
      <c r="C635" s="343"/>
      <c r="D635" s="343"/>
      <c r="E635" s="354"/>
      <c r="F635" s="371"/>
      <c r="G635" s="346"/>
      <c r="H635" s="359"/>
      <c r="I635" s="360"/>
      <c r="J635" s="361"/>
      <c r="K635" s="347"/>
      <c r="L635" s="362"/>
      <c r="M635" s="363"/>
      <c r="O635" s="350"/>
      <c r="P635" s="350"/>
      <c r="Q635" s="350"/>
      <c r="S635" s="350"/>
      <c r="T635" s="350"/>
      <c r="V635" s="350"/>
      <c r="W635" s="350"/>
      <c r="AB635" s="370"/>
      <c r="AF635" s="350"/>
      <c r="AG635" s="350"/>
      <c r="AH635" s="354"/>
      <c r="AI635" s="354"/>
      <c r="AJ635" s="354"/>
      <c r="AK635" s="354"/>
      <c r="AL635" s="354"/>
      <c r="AM635" s="354"/>
      <c r="AN635" s="354"/>
      <c r="AO635" s="354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4"/>
      <c r="BH635" s="354"/>
      <c r="BI635" s="354"/>
      <c r="BJ635" s="354"/>
      <c r="BK635" s="354"/>
      <c r="BL635" s="354"/>
      <c r="BM635" s="354"/>
      <c r="BN635" s="354"/>
      <c r="BO635" s="354"/>
      <c r="BP635" s="354"/>
      <c r="BQ635" s="354"/>
      <c r="BR635" s="354"/>
      <c r="BS635" s="354"/>
      <c r="BT635" s="354"/>
      <c r="BU635" s="354"/>
      <c r="BV635" s="354"/>
      <c r="BW635" s="354"/>
      <c r="BX635" s="354"/>
      <c r="BY635" s="354"/>
      <c r="BZ635" s="354"/>
      <c r="CA635" s="354"/>
      <c r="CB635" s="354"/>
      <c r="CC635" s="354"/>
      <c r="CD635" s="354"/>
      <c r="CE635" s="354"/>
      <c r="CF635" s="354"/>
      <c r="CG635" s="354"/>
      <c r="CH635" s="354"/>
      <c r="CI635" s="354"/>
      <c r="CJ635" s="354"/>
      <c r="CK635" s="354"/>
      <c r="CL635" s="354"/>
      <c r="CM635" s="354"/>
      <c r="CN635" s="354"/>
      <c r="CO635" s="354"/>
      <c r="CP635" s="354"/>
      <c r="CQ635" s="354"/>
      <c r="CR635" s="354"/>
      <c r="CS635" s="354"/>
      <c r="CT635" s="354"/>
      <c r="CU635" s="354"/>
      <c r="CV635" s="354"/>
    </row>
    <row r="636" spans="1:100" s="348" customFormat="1" ht="15" customHeight="1" x14ac:dyDescent="0.25">
      <c r="A636" s="343"/>
      <c r="B636" s="343"/>
      <c r="C636" s="343"/>
      <c r="D636" s="343"/>
      <c r="E636" s="354"/>
      <c r="F636" s="371"/>
      <c r="G636" s="346"/>
      <c r="H636" s="359"/>
      <c r="I636" s="360"/>
      <c r="J636" s="361"/>
      <c r="K636" s="347"/>
      <c r="L636" s="362"/>
      <c r="M636" s="363"/>
      <c r="O636" s="350"/>
      <c r="P636" s="350"/>
      <c r="Q636" s="350"/>
      <c r="S636" s="350"/>
      <c r="T636" s="350"/>
      <c r="V636" s="350"/>
      <c r="W636" s="350"/>
      <c r="AB636" s="370"/>
      <c r="AF636" s="350"/>
      <c r="AG636" s="350"/>
      <c r="AH636" s="354"/>
      <c r="AI636" s="354"/>
      <c r="AJ636" s="354"/>
      <c r="AK636" s="354"/>
      <c r="AL636" s="354"/>
      <c r="AM636" s="354"/>
      <c r="AN636" s="354"/>
      <c r="AO636" s="354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4"/>
      <c r="BH636" s="354"/>
      <c r="BI636" s="354"/>
      <c r="BJ636" s="354"/>
      <c r="BK636" s="354"/>
      <c r="BL636" s="354"/>
      <c r="BM636" s="354"/>
      <c r="BN636" s="354"/>
      <c r="BO636" s="354"/>
      <c r="BP636" s="354"/>
      <c r="BQ636" s="354"/>
      <c r="BR636" s="354"/>
      <c r="BS636" s="354"/>
      <c r="BT636" s="354"/>
      <c r="BU636" s="354"/>
      <c r="BV636" s="354"/>
      <c r="BW636" s="354"/>
      <c r="BX636" s="354"/>
      <c r="BY636" s="354"/>
      <c r="BZ636" s="354"/>
      <c r="CA636" s="354"/>
      <c r="CB636" s="354"/>
      <c r="CC636" s="354"/>
      <c r="CD636" s="354"/>
      <c r="CE636" s="354"/>
      <c r="CF636" s="354"/>
      <c r="CG636" s="354"/>
      <c r="CH636" s="354"/>
      <c r="CI636" s="354"/>
      <c r="CJ636" s="354"/>
      <c r="CK636" s="354"/>
      <c r="CL636" s="354"/>
      <c r="CM636" s="354"/>
      <c r="CN636" s="354"/>
      <c r="CO636" s="354"/>
      <c r="CP636" s="354"/>
      <c r="CQ636" s="354"/>
      <c r="CR636" s="354"/>
      <c r="CS636" s="354"/>
      <c r="CT636" s="354"/>
      <c r="CU636" s="354"/>
      <c r="CV636" s="354"/>
    </row>
    <row r="637" spans="1:100" s="348" customFormat="1" ht="15" customHeight="1" x14ac:dyDescent="0.25">
      <c r="A637" s="343"/>
      <c r="B637" s="343"/>
      <c r="C637" s="343"/>
      <c r="D637" s="343"/>
      <c r="E637" s="354"/>
      <c r="F637" s="371"/>
      <c r="G637" s="346"/>
      <c r="H637" s="359"/>
      <c r="I637" s="360"/>
      <c r="J637" s="361"/>
      <c r="K637" s="347"/>
      <c r="L637" s="362"/>
      <c r="M637" s="363"/>
      <c r="O637" s="350"/>
      <c r="P637" s="350"/>
      <c r="Q637" s="350"/>
      <c r="S637" s="350"/>
      <c r="T637" s="350"/>
      <c r="V637" s="350"/>
      <c r="W637" s="350"/>
      <c r="AB637" s="370"/>
      <c r="AF637" s="350"/>
      <c r="AG637" s="350"/>
      <c r="AH637" s="354"/>
      <c r="AI637" s="354"/>
      <c r="AJ637" s="354"/>
      <c r="AK637" s="354"/>
      <c r="AL637" s="354"/>
      <c r="AM637" s="354"/>
      <c r="AN637" s="354"/>
      <c r="AO637" s="354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4"/>
      <c r="BH637" s="354"/>
      <c r="BI637" s="354"/>
      <c r="BJ637" s="354"/>
      <c r="BK637" s="354"/>
      <c r="BL637" s="354"/>
      <c r="BM637" s="354"/>
      <c r="BN637" s="354"/>
      <c r="BO637" s="354"/>
      <c r="BP637" s="354"/>
      <c r="BQ637" s="354"/>
      <c r="BR637" s="354"/>
      <c r="BS637" s="354"/>
      <c r="BT637" s="354"/>
      <c r="BU637" s="354"/>
      <c r="BV637" s="354"/>
      <c r="BW637" s="354"/>
      <c r="BX637" s="354"/>
      <c r="BY637" s="354"/>
      <c r="BZ637" s="354"/>
      <c r="CA637" s="354"/>
      <c r="CB637" s="354"/>
      <c r="CC637" s="354"/>
      <c r="CD637" s="354"/>
      <c r="CE637" s="354"/>
      <c r="CF637" s="354"/>
      <c r="CG637" s="354"/>
      <c r="CH637" s="354"/>
      <c r="CI637" s="354"/>
      <c r="CJ637" s="354"/>
      <c r="CK637" s="354"/>
      <c r="CL637" s="354"/>
      <c r="CM637" s="354"/>
      <c r="CN637" s="354"/>
      <c r="CO637" s="354"/>
      <c r="CP637" s="354"/>
      <c r="CQ637" s="354"/>
      <c r="CR637" s="354"/>
      <c r="CS637" s="354"/>
      <c r="CT637" s="354"/>
      <c r="CU637" s="354"/>
      <c r="CV637" s="354"/>
    </row>
    <row r="638" spans="1:100" s="348" customFormat="1" ht="15" customHeight="1" x14ac:dyDescent="0.25">
      <c r="A638" s="343"/>
      <c r="B638" s="343"/>
      <c r="C638" s="343"/>
      <c r="D638" s="343"/>
      <c r="E638" s="354"/>
      <c r="F638" s="371"/>
      <c r="G638" s="346"/>
      <c r="H638" s="359"/>
      <c r="I638" s="360"/>
      <c r="J638" s="361"/>
      <c r="K638" s="347"/>
      <c r="L638" s="362"/>
      <c r="M638" s="363"/>
      <c r="O638" s="350"/>
      <c r="P638" s="350"/>
      <c r="Q638" s="350"/>
      <c r="S638" s="350"/>
      <c r="T638" s="350"/>
      <c r="V638" s="350"/>
      <c r="W638" s="350"/>
      <c r="AB638" s="370"/>
      <c r="AF638" s="350"/>
      <c r="AG638" s="350"/>
      <c r="AH638" s="354"/>
      <c r="AI638" s="354"/>
      <c r="AJ638" s="354"/>
      <c r="AK638" s="354"/>
      <c r="AL638" s="354"/>
      <c r="AM638" s="354"/>
      <c r="AN638" s="354"/>
      <c r="AO638" s="354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4"/>
      <c r="BH638" s="354"/>
      <c r="BI638" s="354"/>
      <c r="BJ638" s="354"/>
      <c r="BK638" s="354"/>
      <c r="BL638" s="354"/>
      <c r="BM638" s="354"/>
      <c r="BN638" s="354"/>
      <c r="BO638" s="354"/>
      <c r="BP638" s="354"/>
      <c r="BQ638" s="354"/>
      <c r="BR638" s="354"/>
      <c r="BS638" s="354"/>
      <c r="BT638" s="354"/>
      <c r="BU638" s="354"/>
      <c r="BV638" s="354"/>
      <c r="BW638" s="354"/>
      <c r="BX638" s="354"/>
      <c r="BY638" s="354"/>
      <c r="BZ638" s="354"/>
      <c r="CA638" s="354"/>
      <c r="CB638" s="354"/>
      <c r="CC638" s="354"/>
      <c r="CD638" s="354"/>
      <c r="CE638" s="354"/>
      <c r="CF638" s="354"/>
      <c r="CG638" s="354"/>
      <c r="CH638" s="354"/>
      <c r="CI638" s="354"/>
      <c r="CJ638" s="354"/>
      <c r="CK638" s="354"/>
      <c r="CL638" s="354"/>
      <c r="CM638" s="354"/>
      <c r="CN638" s="354"/>
      <c r="CO638" s="354"/>
      <c r="CP638" s="354"/>
      <c r="CQ638" s="354"/>
      <c r="CR638" s="354"/>
      <c r="CS638" s="354"/>
      <c r="CT638" s="354"/>
      <c r="CU638" s="354"/>
      <c r="CV638" s="354"/>
    </row>
    <row r="639" spans="1:100" s="348" customFormat="1" ht="15" customHeight="1" x14ac:dyDescent="0.25">
      <c r="A639" s="343"/>
      <c r="B639" s="343"/>
      <c r="C639" s="343"/>
      <c r="D639" s="343"/>
      <c r="E639" s="354"/>
      <c r="F639" s="371"/>
      <c r="G639" s="346"/>
      <c r="H639" s="359"/>
      <c r="I639" s="360"/>
      <c r="J639" s="361"/>
      <c r="K639" s="347"/>
      <c r="L639" s="362"/>
      <c r="M639" s="363"/>
      <c r="O639" s="350"/>
      <c r="P639" s="350"/>
      <c r="Q639" s="350"/>
      <c r="S639" s="350"/>
      <c r="T639" s="350"/>
      <c r="V639" s="350"/>
      <c r="W639" s="350"/>
      <c r="AB639" s="370"/>
      <c r="AF639" s="350"/>
      <c r="AG639" s="350"/>
      <c r="AH639" s="354"/>
      <c r="AI639" s="354"/>
      <c r="AJ639" s="354"/>
      <c r="AK639" s="354"/>
      <c r="AL639" s="354"/>
      <c r="AM639" s="354"/>
      <c r="AN639" s="354"/>
      <c r="AO639" s="354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4"/>
      <c r="BH639" s="354"/>
      <c r="BI639" s="354"/>
      <c r="BJ639" s="354"/>
      <c r="BK639" s="354"/>
      <c r="BL639" s="354"/>
      <c r="BM639" s="354"/>
      <c r="BN639" s="354"/>
      <c r="BO639" s="354"/>
      <c r="BP639" s="354"/>
      <c r="BQ639" s="354"/>
      <c r="BR639" s="354"/>
      <c r="BS639" s="354"/>
      <c r="BT639" s="354"/>
      <c r="BU639" s="354"/>
      <c r="BV639" s="354"/>
      <c r="BW639" s="354"/>
      <c r="BX639" s="354"/>
      <c r="BY639" s="354"/>
      <c r="BZ639" s="354"/>
      <c r="CA639" s="354"/>
      <c r="CB639" s="354"/>
      <c r="CC639" s="354"/>
      <c r="CD639" s="354"/>
      <c r="CE639" s="354"/>
      <c r="CF639" s="354"/>
      <c r="CG639" s="354"/>
      <c r="CH639" s="354"/>
      <c r="CI639" s="354"/>
      <c r="CJ639" s="354"/>
      <c r="CK639" s="354"/>
      <c r="CL639" s="354"/>
      <c r="CM639" s="354"/>
      <c r="CN639" s="354"/>
      <c r="CO639" s="354"/>
      <c r="CP639" s="354"/>
      <c r="CQ639" s="354"/>
      <c r="CR639" s="354"/>
      <c r="CS639" s="354"/>
      <c r="CT639" s="354"/>
      <c r="CU639" s="354"/>
      <c r="CV639" s="354"/>
    </row>
    <row r="640" spans="1:100" s="348" customFormat="1" ht="15" customHeight="1" x14ac:dyDescent="0.25">
      <c r="A640" s="343"/>
      <c r="B640" s="343"/>
      <c r="C640" s="343"/>
      <c r="D640" s="343"/>
      <c r="E640" s="354"/>
      <c r="F640" s="371"/>
      <c r="G640" s="346"/>
      <c r="H640" s="359"/>
      <c r="I640" s="360"/>
      <c r="J640" s="361"/>
      <c r="K640" s="347"/>
      <c r="L640" s="362"/>
      <c r="M640" s="363"/>
      <c r="O640" s="350"/>
      <c r="P640" s="350"/>
      <c r="Q640" s="350"/>
      <c r="S640" s="350"/>
      <c r="T640" s="350"/>
      <c r="V640" s="350"/>
      <c r="W640" s="350"/>
      <c r="AB640" s="370"/>
      <c r="AF640" s="350"/>
      <c r="AG640" s="350"/>
      <c r="AH640" s="354"/>
      <c r="AI640" s="354"/>
      <c r="AJ640" s="354"/>
      <c r="AK640" s="354"/>
      <c r="AL640" s="354"/>
      <c r="AM640" s="354"/>
      <c r="AN640" s="354"/>
      <c r="AO640" s="354"/>
      <c r="AP640" s="354"/>
      <c r="AQ640" s="354"/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/>
      <c r="BD640" s="354"/>
      <c r="BE640" s="354"/>
      <c r="BF640" s="354"/>
      <c r="BG640" s="354"/>
      <c r="BH640" s="354"/>
      <c r="BI640" s="354"/>
      <c r="BJ640" s="354"/>
      <c r="BK640" s="354"/>
      <c r="BL640" s="354"/>
      <c r="BM640" s="354"/>
      <c r="BN640" s="354"/>
      <c r="BO640" s="354"/>
      <c r="BP640" s="354"/>
      <c r="BQ640" s="354"/>
      <c r="BR640" s="354"/>
      <c r="BS640" s="354"/>
      <c r="BT640" s="354"/>
      <c r="BU640" s="354"/>
      <c r="BV640" s="354"/>
      <c r="BW640" s="354"/>
      <c r="BX640" s="354"/>
      <c r="BY640" s="354"/>
      <c r="BZ640" s="354"/>
      <c r="CA640" s="354"/>
      <c r="CB640" s="354"/>
      <c r="CC640" s="354"/>
      <c r="CD640" s="354"/>
      <c r="CE640" s="354"/>
      <c r="CF640" s="354"/>
      <c r="CG640" s="354"/>
      <c r="CH640" s="354"/>
      <c r="CI640" s="354"/>
      <c r="CJ640" s="354"/>
      <c r="CK640" s="354"/>
      <c r="CL640" s="354"/>
      <c r="CM640" s="354"/>
      <c r="CN640" s="354"/>
      <c r="CO640" s="354"/>
      <c r="CP640" s="354"/>
      <c r="CQ640" s="354"/>
      <c r="CR640" s="354"/>
      <c r="CS640" s="354"/>
      <c r="CT640" s="354"/>
      <c r="CU640" s="354"/>
      <c r="CV640" s="354"/>
    </row>
    <row r="641" spans="1:100" s="348" customFormat="1" ht="15" customHeight="1" x14ac:dyDescent="0.25">
      <c r="A641" s="343"/>
      <c r="B641" s="343"/>
      <c r="C641" s="343"/>
      <c r="D641" s="343"/>
      <c r="E641" s="354"/>
      <c r="F641" s="371"/>
      <c r="G641" s="346"/>
      <c r="H641" s="359"/>
      <c r="I641" s="360"/>
      <c r="J641" s="361"/>
      <c r="K641" s="347"/>
      <c r="L641" s="362"/>
      <c r="M641" s="363"/>
      <c r="O641" s="350"/>
      <c r="P641" s="350"/>
      <c r="Q641" s="350"/>
      <c r="S641" s="350"/>
      <c r="T641" s="350"/>
      <c r="V641" s="350"/>
      <c r="W641" s="350"/>
      <c r="AB641" s="370"/>
      <c r="AF641" s="350"/>
      <c r="AG641" s="350"/>
      <c r="AH641" s="354"/>
      <c r="AI641" s="354"/>
      <c r="AJ641" s="354"/>
      <c r="AK641" s="354"/>
      <c r="AL641" s="354"/>
      <c r="AM641" s="354"/>
      <c r="AN641" s="354"/>
      <c r="AO641" s="354"/>
      <c r="AP641" s="354"/>
      <c r="AQ641" s="354"/>
      <c r="AR641" s="354"/>
      <c r="AS641" s="354"/>
      <c r="AT641" s="354"/>
      <c r="AU641" s="354"/>
      <c r="AV641" s="354"/>
      <c r="AW641" s="354"/>
      <c r="AX641" s="354"/>
      <c r="AY641" s="354"/>
      <c r="AZ641" s="354"/>
      <c r="BA641" s="354"/>
      <c r="BB641" s="354"/>
      <c r="BC641" s="354"/>
      <c r="BD641" s="354"/>
      <c r="BE641" s="354"/>
      <c r="BF641" s="354"/>
      <c r="BG641" s="354"/>
      <c r="BH641" s="354"/>
      <c r="BI641" s="354"/>
      <c r="BJ641" s="354"/>
      <c r="BK641" s="354"/>
      <c r="BL641" s="354"/>
      <c r="BM641" s="354"/>
      <c r="BN641" s="354"/>
      <c r="BO641" s="354"/>
      <c r="BP641" s="354"/>
      <c r="BQ641" s="354"/>
      <c r="BR641" s="354"/>
      <c r="BS641" s="354"/>
      <c r="BT641" s="354"/>
      <c r="BU641" s="354"/>
      <c r="BV641" s="354"/>
      <c r="BW641" s="354"/>
      <c r="BX641" s="354"/>
      <c r="BY641" s="354"/>
      <c r="BZ641" s="354"/>
      <c r="CA641" s="354"/>
      <c r="CB641" s="354"/>
      <c r="CC641" s="354"/>
      <c r="CD641" s="354"/>
      <c r="CE641" s="354"/>
      <c r="CF641" s="354"/>
      <c r="CG641" s="354"/>
      <c r="CH641" s="354"/>
      <c r="CI641" s="354"/>
      <c r="CJ641" s="354"/>
      <c r="CK641" s="354"/>
      <c r="CL641" s="354"/>
      <c r="CM641" s="354"/>
      <c r="CN641" s="354"/>
      <c r="CO641" s="354"/>
      <c r="CP641" s="354"/>
      <c r="CQ641" s="354"/>
      <c r="CR641" s="354"/>
      <c r="CS641" s="354"/>
      <c r="CT641" s="354"/>
      <c r="CU641" s="354"/>
      <c r="CV641" s="354"/>
    </row>
    <row r="642" spans="1:100" s="348" customFormat="1" ht="15" customHeight="1" x14ac:dyDescent="0.25">
      <c r="A642" s="343"/>
      <c r="B642" s="343"/>
      <c r="C642" s="343"/>
      <c r="D642" s="343"/>
      <c r="E642" s="354"/>
      <c r="F642" s="371"/>
      <c r="G642" s="346"/>
      <c r="H642" s="359"/>
      <c r="I642" s="360"/>
      <c r="J642" s="361"/>
      <c r="K642" s="347"/>
      <c r="L642" s="362"/>
      <c r="M642" s="363"/>
      <c r="O642" s="350"/>
      <c r="P642" s="350"/>
      <c r="Q642" s="350"/>
      <c r="S642" s="350"/>
      <c r="T642" s="350"/>
      <c r="V642" s="350"/>
      <c r="W642" s="350"/>
      <c r="AB642" s="370"/>
      <c r="AF642" s="350"/>
      <c r="AG642" s="350"/>
      <c r="AH642" s="354"/>
      <c r="AI642" s="354"/>
      <c r="AJ642" s="354"/>
      <c r="AK642" s="354"/>
      <c r="AL642" s="354"/>
      <c r="AM642" s="354"/>
      <c r="AN642" s="354"/>
      <c r="AO642" s="354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4"/>
      <c r="BH642" s="354"/>
      <c r="BI642" s="354"/>
      <c r="BJ642" s="354"/>
      <c r="BK642" s="354"/>
      <c r="BL642" s="354"/>
      <c r="BM642" s="354"/>
      <c r="BN642" s="354"/>
      <c r="BO642" s="354"/>
      <c r="BP642" s="354"/>
      <c r="BQ642" s="354"/>
      <c r="BR642" s="354"/>
      <c r="BS642" s="354"/>
      <c r="BT642" s="354"/>
      <c r="BU642" s="354"/>
      <c r="BV642" s="354"/>
      <c r="BW642" s="354"/>
      <c r="BX642" s="354"/>
      <c r="BY642" s="354"/>
      <c r="BZ642" s="354"/>
      <c r="CA642" s="354"/>
      <c r="CB642" s="354"/>
      <c r="CC642" s="354"/>
      <c r="CD642" s="354"/>
      <c r="CE642" s="354"/>
      <c r="CF642" s="354"/>
      <c r="CG642" s="354"/>
      <c r="CH642" s="354"/>
      <c r="CI642" s="354"/>
      <c r="CJ642" s="354"/>
      <c r="CK642" s="354"/>
      <c r="CL642" s="354"/>
      <c r="CM642" s="354"/>
      <c r="CN642" s="354"/>
      <c r="CO642" s="354"/>
      <c r="CP642" s="354"/>
      <c r="CQ642" s="354"/>
      <c r="CR642" s="354"/>
      <c r="CS642" s="354"/>
      <c r="CT642" s="354"/>
      <c r="CU642" s="354"/>
      <c r="CV642" s="354"/>
    </row>
    <row r="643" spans="1:100" s="348" customFormat="1" ht="15" customHeight="1" x14ac:dyDescent="0.25">
      <c r="A643" s="343"/>
      <c r="B643" s="343"/>
      <c r="C643" s="343"/>
      <c r="D643" s="343"/>
      <c r="E643" s="354"/>
      <c r="F643" s="371"/>
      <c r="G643" s="346"/>
      <c r="H643" s="359"/>
      <c r="I643" s="360"/>
      <c r="J643" s="361"/>
      <c r="K643" s="347"/>
      <c r="L643" s="362"/>
      <c r="M643" s="363"/>
      <c r="O643" s="350"/>
      <c r="P643" s="350"/>
      <c r="Q643" s="350"/>
      <c r="S643" s="350"/>
      <c r="T643" s="350"/>
      <c r="V643" s="350"/>
      <c r="W643" s="350"/>
      <c r="AB643" s="370"/>
      <c r="AF643" s="350"/>
      <c r="AG643" s="350"/>
      <c r="AH643" s="354"/>
      <c r="AI643" s="354"/>
      <c r="AJ643" s="354"/>
      <c r="AK643" s="354"/>
      <c r="AL643" s="354"/>
      <c r="AM643" s="354"/>
      <c r="AN643" s="354"/>
      <c r="AO643" s="354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/>
      <c r="BD643" s="354"/>
      <c r="BE643" s="354"/>
      <c r="BF643" s="354"/>
      <c r="BG643" s="354"/>
      <c r="BH643" s="354"/>
      <c r="BI643" s="354"/>
      <c r="BJ643" s="354"/>
      <c r="BK643" s="354"/>
      <c r="BL643" s="354"/>
      <c r="BM643" s="354"/>
      <c r="BN643" s="354"/>
      <c r="BO643" s="354"/>
      <c r="BP643" s="354"/>
      <c r="BQ643" s="354"/>
      <c r="BR643" s="354"/>
      <c r="BS643" s="354"/>
      <c r="BT643" s="354"/>
      <c r="BU643" s="354"/>
      <c r="BV643" s="354"/>
      <c r="BW643" s="354"/>
      <c r="BX643" s="354"/>
      <c r="BY643" s="354"/>
      <c r="BZ643" s="354"/>
      <c r="CA643" s="354"/>
      <c r="CB643" s="354"/>
      <c r="CC643" s="354"/>
      <c r="CD643" s="354"/>
      <c r="CE643" s="354"/>
      <c r="CF643" s="354"/>
      <c r="CG643" s="354"/>
      <c r="CH643" s="354"/>
      <c r="CI643" s="354"/>
      <c r="CJ643" s="354"/>
      <c r="CK643" s="354"/>
      <c r="CL643" s="354"/>
      <c r="CM643" s="354"/>
      <c r="CN643" s="354"/>
      <c r="CO643" s="354"/>
      <c r="CP643" s="354"/>
      <c r="CQ643" s="354"/>
      <c r="CR643" s="354"/>
      <c r="CS643" s="354"/>
      <c r="CT643" s="354"/>
      <c r="CU643" s="354"/>
      <c r="CV643" s="354"/>
    </row>
    <row r="644" spans="1:100" s="348" customFormat="1" ht="15" customHeight="1" x14ac:dyDescent="0.25">
      <c r="A644" s="343"/>
      <c r="B644" s="343"/>
      <c r="C644" s="343"/>
      <c r="D644" s="343"/>
      <c r="E644" s="354"/>
      <c r="F644" s="371"/>
      <c r="G644" s="346"/>
      <c r="H644" s="359"/>
      <c r="I644" s="360"/>
      <c r="J644" s="361"/>
      <c r="K644" s="347"/>
      <c r="L644" s="362"/>
      <c r="M644" s="363"/>
      <c r="O644" s="350"/>
      <c r="P644" s="350"/>
      <c r="Q644" s="350"/>
      <c r="S644" s="350"/>
      <c r="T644" s="350"/>
      <c r="V644" s="350"/>
      <c r="W644" s="350"/>
      <c r="AB644" s="370"/>
      <c r="AF644" s="350"/>
      <c r="AG644" s="350"/>
      <c r="AH644" s="354"/>
      <c r="AI644" s="354"/>
      <c r="AJ644" s="354"/>
      <c r="AK644" s="354"/>
      <c r="AL644" s="354"/>
      <c r="AM644" s="354"/>
      <c r="AN644" s="354"/>
      <c r="AO644" s="354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/>
      <c r="BD644" s="354"/>
      <c r="BE644" s="354"/>
      <c r="BF644" s="354"/>
      <c r="BG644" s="354"/>
      <c r="BH644" s="354"/>
      <c r="BI644" s="354"/>
      <c r="BJ644" s="354"/>
      <c r="BK644" s="354"/>
      <c r="BL644" s="354"/>
      <c r="BM644" s="354"/>
      <c r="BN644" s="354"/>
      <c r="BO644" s="354"/>
      <c r="BP644" s="354"/>
      <c r="BQ644" s="354"/>
      <c r="BR644" s="354"/>
      <c r="BS644" s="354"/>
      <c r="BT644" s="354"/>
      <c r="BU644" s="354"/>
      <c r="BV644" s="354"/>
      <c r="BW644" s="354"/>
      <c r="BX644" s="354"/>
      <c r="BY644" s="354"/>
      <c r="BZ644" s="354"/>
      <c r="CA644" s="354"/>
      <c r="CB644" s="354"/>
      <c r="CC644" s="354"/>
      <c r="CD644" s="354"/>
      <c r="CE644" s="354"/>
      <c r="CF644" s="354"/>
      <c r="CG644" s="354"/>
      <c r="CH644" s="354"/>
      <c r="CI644" s="354"/>
      <c r="CJ644" s="354"/>
      <c r="CK644" s="354"/>
      <c r="CL644" s="354"/>
      <c r="CM644" s="354"/>
      <c r="CN644" s="354"/>
      <c r="CO644" s="354"/>
      <c r="CP644" s="354"/>
      <c r="CQ644" s="354"/>
      <c r="CR644" s="354"/>
      <c r="CS644" s="354"/>
      <c r="CT644" s="354"/>
      <c r="CU644" s="354"/>
      <c r="CV644" s="354"/>
    </row>
    <row r="645" spans="1:100" s="348" customFormat="1" ht="15" customHeight="1" x14ac:dyDescent="0.25">
      <c r="A645" s="343"/>
      <c r="B645" s="343"/>
      <c r="C645" s="343"/>
      <c r="D645" s="343"/>
      <c r="E645" s="354"/>
      <c r="F645" s="371"/>
      <c r="G645" s="346"/>
      <c r="H645" s="359"/>
      <c r="I645" s="360"/>
      <c r="J645" s="361"/>
      <c r="K645" s="347"/>
      <c r="L645" s="362"/>
      <c r="M645" s="363"/>
      <c r="O645" s="350"/>
      <c r="P645" s="350"/>
      <c r="Q645" s="350"/>
      <c r="S645" s="350"/>
      <c r="T645" s="350"/>
      <c r="V645" s="350"/>
      <c r="W645" s="350"/>
      <c r="AB645" s="370"/>
      <c r="AF645" s="350"/>
      <c r="AG645" s="350"/>
      <c r="AH645" s="354"/>
      <c r="AI645" s="354"/>
      <c r="AJ645" s="354"/>
      <c r="AK645" s="354"/>
      <c r="AL645" s="354"/>
      <c r="AM645" s="354"/>
      <c r="AN645" s="354"/>
      <c r="AO645" s="354"/>
      <c r="AP645" s="354"/>
      <c r="AQ645" s="354"/>
      <c r="AR645" s="354"/>
      <c r="AS645" s="354"/>
      <c r="AT645" s="354"/>
      <c r="AU645" s="354"/>
      <c r="AV645" s="354"/>
      <c r="AW645" s="354"/>
      <c r="AX645" s="354"/>
      <c r="AY645" s="354"/>
      <c r="AZ645" s="354"/>
      <c r="BA645" s="354"/>
      <c r="BB645" s="354"/>
      <c r="BC645" s="354"/>
      <c r="BD645" s="354"/>
      <c r="BE645" s="354"/>
      <c r="BF645" s="354"/>
      <c r="BG645" s="354"/>
      <c r="BH645" s="354"/>
      <c r="BI645" s="354"/>
      <c r="BJ645" s="354"/>
      <c r="BK645" s="354"/>
      <c r="BL645" s="354"/>
      <c r="BM645" s="354"/>
      <c r="BN645" s="354"/>
      <c r="BO645" s="354"/>
      <c r="BP645" s="354"/>
      <c r="BQ645" s="354"/>
      <c r="BR645" s="354"/>
      <c r="BS645" s="354"/>
      <c r="BT645" s="354"/>
      <c r="BU645" s="354"/>
      <c r="BV645" s="354"/>
      <c r="BW645" s="354"/>
      <c r="BX645" s="354"/>
      <c r="BY645" s="354"/>
      <c r="BZ645" s="354"/>
      <c r="CA645" s="354"/>
      <c r="CB645" s="354"/>
      <c r="CC645" s="354"/>
      <c r="CD645" s="354"/>
      <c r="CE645" s="354"/>
      <c r="CF645" s="354"/>
      <c r="CG645" s="354"/>
      <c r="CH645" s="354"/>
      <c r="CI645" s="354"/>
      <c r="CJ645" s="354"/>
      <c r="CK645" s="354"/>
      <c r="CL645" s="354"/>
      <c r="CM645" s="354"/>
      <c r="CN645" s="354"/>
      <c r="CO645" s="354"/>
      <c r="CP645" s="354"/>
      <c r="CQ645" s="354"/>
      <c r="CR645" s="354"/>
      <c r="CS645" s="354"/>
      <c r="CT645" s="354"/>
      <c r="CU645" s="354"/>
      <c r="CV645" s="354"/>
    </row>
    <row r="646" spans="1:100" s="348" customFormat="1" ht="15" customHeight="1" x14ac:dyDescent="0.25">
      <c r="A646" s="343"/>
      <c r="B646" s="343"/>
      <c r="C646" s="343"/>
      <c r="D646" s="343"/>
      <c r="E646" s="354"/>
      <c r="F646" s="371"/>
      <c r="G646" s="346"/>
      <c r="H646" s="359"/>
      <c r="I646" s="360"/>
      <c r="J646" s="361"/>
      <c r="K646" s="347"/>
      <c r="L646" s="362"/>
      <c r="M646" s="363"/>
      <c r="O646" s="350"/>
      <c r="P646" s="350"/>
      <c r="Q646" s="350"/>
      <c r="S646" s="350"/>
      <c r="T646" s="350"/>
      <c r="V646" s="350"/>
      <c r="W646" s="350"/>
      <c r="AB646" s="370"/>
      <c r="AF646" s="350"/>
      <c r="AG646" s="350"/>
      <c r="AH646" s="354"/>
      <c r="AI646" s="354"/>
      <c r="AJ646" s="354"/>
      <c r="AK646" s="354"/>
      <c r="AL646" s="354"/>
      <c r="AM646" s="354"/>
      <c r="AN646" s="354"/>
      <c r="AO646" s="354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4"/>
      <c r="BH646" s="354"/>
      <c r="BI646" s="354"/>
      <c r="BJ646" s="354"/>
      <c r="BK646" s="354"/>
      <c r="BL646" s="354"/>
      <c r="BM646" s="354"/>
      <c r="BN646" s="354"/>
      <c r="BO646" s="354"/>
      <c r="BP646" s="354"/>
      <c r="BQ646" s="354"/>
      <c r="BR646" s="354"/>
      <c r="BS646" s="354"/>
      <c r="BT646" s="354"/>
      <c r="BU646" s="354"/>
      <c r="BV646" s="354"/>
      <c r="BW646" s="354"/>
      <c r="BX646" s="354"/>
      <c r="BY646" s="354"/>
      <c r="BZ646" s="354"/>
      <c r="CA646" s="354"/>
      <c r="CB646" s="354"/>
      <c r="CC646" s="354"/>
      <c r="CD646" s="354"/>
      <c r="CE646" s="354"/>
      <c r="CF646" s="354"/>
      <c r="CG646" s="354"/>
      <c r="CH646" s="354"/>
      <c r="CI646" s="354"/>
      <c r="CJ646" s="354"/>
      <c r="CK646" s="354"/>
      <c r="CL646" s="354"/>
      <c r="CM646" s="354"/>
      <c r="CN646" s="354"/>
      <c r="CO646" s="354"/>
      <c r="CP646" s="354"/>
      <c r="CQ646" s="354"/>
      <c r="CR646" s="354"/>
      <c r="CS646" s="354"/>
      <c r="CT646" s="354"/>
      <c r="CU646" s="354"/>
      <c r="CV646" s="354"/>
    </row>
    <row r="647" spans="1:100" s="348" customFormat="1" ht="15" customHeight="1" x14ac:dyDescent="0.25">
      <c r="A647" s="343"/>
      <c r="B647" s="343"/>
      <c r="C647" s="343"/>
      <c r="D647" s="343"/>
      <c r="E647" s="354"/>
      <c r="F647" s="371"/>
      <c r="G647" s="346"/>
      <c r="H647" s="359"/>
      <c r="I647" s="360"/>
      <c r="J647" s="361"/>
      <c r="K647" s="347"/>
      <c r="L647" s="362"/>
      <c r="M647" s="363"/>
      <c r="O647" s="350"/>
      <c r="P647" s="350"/>
      <c r="Q647" s="350"/>
      <c r="S647" s="350"/>
      <c r="T647" s="350"/>
      <c r="V647" s="350"/>
      <c r="W647" s="350"/>
      <c r="AB647" s="370"/>
      <c r="AF647" s="350"/>
      <c r="AG647" s="350"/>
      <c r="AH647" s="354"/>
      <c r="AI647" s="354"/>
      <c r="AJ647" s="354"/>
      <c r="AK647" s="354"/>
      <c r="AL647" s="354"/>
      <c r="AM647" s="354"/>
      <c r="AN647" s="354"/>
      <c r="AO647" s="354"/>
      <c r="AP647" s="354"/>
      <c r="AQ647" s="354"/>
      <c r="AR647" s="354"/>
      <c r="AS647" s="354"/>
      <c r="AT647" s="354"/>
      <c r="AU647" s="354"/>
      <c r="AV647" s="354"/>
      <c r="AW647" s="354"/>
      <c r="AX647" s="354"/>
      <c r="AY647" s="354"/>
      <c r="AZ647" s="354"/>
      <c r="BA647" s="354"/>
      <c r="BB647" s="354"/>
      <c r="BC647" s="354"/>
      <c r="BD647" s="354"/>
      <c r="BE647" s="354"/>
      <c r="BF647" s="354"/>
      <c r="BG647" s="354"/>
      <c r="BH647" s="354"/>
      <c r="BI647" s="354"/>
      <c r="BJ647" s="354"/>
      <c r="BK647" s="354"/>
      <c r="BL647" s="354"/>
      <c r="BM647" s="354"/>
      <c r="BN647" s="354"/>
      <c r="BO647" s="354"/>
      <c r="BP647" s="354"/>
      <c r="BQ647" s="354"/>
      <c r="BR647" s="354"/>
      <c r="BS647" s="354"/>
      <c r="BT647" s="354"/>
      <c r="BU647" s="354"/>
      <c r="BV647" s="354"/>
      <c r="BW647" s="354"/>
      <c r="BX647" s="354"/>
      <c r="BY647" s="354"/>
      <c r="BZ647" s="354"/>
      <c r="CA647" s="354"/>
      <c r="CB647" s="354"/>
      <c r="CC647" s="354"/>
      <c r="CD647" s="354"/>
      <c r="CE647" s="354"/>
      <c r="CF647" s="354"/>
      <c r="CG647" s="354"/>
      <c r="CH647" s="354"/>
      <c r="CI647" s="354"/>
      <c r="CJ647" s="354"/>
      <c r="CK647" s="354"/>
      <c r="CL647" s="354"/>
      <c r="CM647" s="354"/>
      <c r="CN647" s="354"/>
      <c r="CO647" s="354"/>
      <c r="CP647" s="354"/>
      <c r="CQ647" s="354"/>
      <c r="CR647" s="354"/>
      <c r="CS647" s="354"/>
      <c r="CT647" s="354"/>
      <c r="CU647" s="354"/>
      <c r="CV647" s="354"/>
    </row>
    <row r="648" spans="1:100" s="348" customFormat="1" ht="15" customHeight="1" x14ac:dyDescent="0.25">
      <c r="A648" s="343"/>
      <c r="B648" s="343"/>
      <c r="C648" s="343"/>
      <c r="D648" s="343"/>
      <c r="E648" s="354"/>
      <c r="F648" s="371"/>
      <c r="G648" s="346"/>
      <c r="H648" s="359"/>
      <c r="I648" s="360"/>
      <c r="J648" s="361"/>
      <c r="K648" s="347"/>
      <c r="L648" s="362"/>
      <c r="M648" s="363"/>
      <c r="O648" s="350"/>
      <c r="P648" s="350"/>
      <c r="Q648" s="350"/>
      <c r="S648" s="350"/>
      <c r="T648" s="350"/>
      <c r="V648" s="350"/>
      <c r="W648" s="350"/>
      <c r="AB648" s="370"/>
      <c r="AF648" s="350"/>
      <c r="AG648" s="350"/>
      <c r="AH648" s="354"/>
      <c r="AI648" s="354"/>
      <c r="AJ648" s="354"/>
      <c r="AK648" s="354"/>
      <c r="AL648" s="354"/>
      <c r="AM648" s="354"/>
      <c r="AN648" s="354"/>
      <c r="AO648" s="354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/>
      <c r="BF648" s="354"/>
      <c r="BG648" s="354"/>
      <c r="BH648" s="354"/>
      <c r="BI648" s="354"/>
      <c r="BJ648" s="354"/>
      <c r="BK648" s="354"/>
      <c r="BL648" s="354"/>
      <c r="BM648" s="354"/>
      <c r="BN648" s="354"/>
      <c r="BO648" s="354"/>
      <c r="BP648" s="354"/>
      <c r="BQ648" s="354"/>
      <c r="BR648" s="354"/>
      <c r="BS648" s="354"/>
      <c r="BT648" s="354"/>
      <c r="BU648" s="354"/>
      <c r="BV648" s="354"/>
      <c r="BW648" s="354"/>
      <c r="BX648" s="354"/>
      <c r="BY648" s="354"/>
      <c r="BZ648" s="354"/>
      <c r="CA648" s="354"/>
      <c r="CB648" s="354"/>
      <c r="CC648" s="354"/>
      <c r="CD648" s="354"/>
      <c r="CE648" s="354"/>
      <c r="CF648" s="354"/>
      <c r="CG648" s="354"/>
      <c r="CH648" s="354"/>
      <c r="CI648" s="354"/>
      <c r="CJ648" s="354"/>
      <c r="CK648" s="354"/>
      <c r="CL648" s="354"/>
      <c r="CM648" s="354"/>
      <c r="CN648" s="354"/>
      <c r="CO648" s="354"/>
      <c r="CP648" s="354"/>
      <c r="CQ648" s="354"/>
      <c r="CR648" s="354"/>
      <c r="CS648" s="354"/>
      <c r="CT648" s="354"/>
      <c r="CU648" s="354"/>
      <c r="CV648" s="354"/>
    </row>
    <row r="649" spans="1:100" s="348" customFormat="1" ht="15" customHeight="1" x14ac:dyDescent="0.25">
      <c r="A649" s="343"/>
      <c r="B649" s="343"/>
      <c r="C649" s="343"/>
      <c r="D649" s="343"/>
      <c r="E649" s="354"/>
      <c r="F649" s="371"/>
      <c r="G649" s="346"/>
      <c r="H649" s="359"/>
      <c r="I649" s="360"/>
      <c r="J649" s="361"/>
      <c r="K649" s="347"/>
      <c r="L649" s="362"/>
      <c r="M649" s="363"/>
      <c r="O649" s="350"/>
      <c r="P649" s="350"/>
      <c r="Q649" s="350"/>
      <c r="S649" s="350"/>
      <c r="T649" s="350"/>
      <c r="V649" s="350"/>
      <c r="W649" s="350"/>
      <c r="AB649" s="370"/>
      <c r="AF649" s="350"/>
      <c r="AG649" s="350"/>
      <c r="AH649" s="354"/>
      <c r="AI649" s="354"/>
      <c r="AJ649" s="354"/>
      <c r="AK649" s="354"/>
      <c r="AL649" s="354"/>
      <c r="AM649" s="354"/>
      <c r="AN649" s="354"/>
      <c r="AO649" s="354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/>
      <c r="BF649" s="354"/>
      <c r="BG649" s="354"/>
      <c r="BH649" s="354"/>
      <c r="BI649" s="354"/>
      <c r="BJ649" s="354"/>
      <c r="BK649" s="354"/>
      <c r="BL649" s="354"/>
      <c r="BM649" s="354"/>
      <c r="BN649" s="354"/>
      <c r="BO649" s="354"/>
      <c r="BP649" s="354"/>
      <c r="BQ649" s="354"/>
      <c r="BR649" s="354"/>
      <c r="BS649" s="354"/>
      <c r="BT649" s="354"/>
      <c r="BU649" s="354"/>
      <c r="BV649" s="354"/>
      <c r="BW649" s="354"/>
      <c r="BX649" s="354"/>
      <c r="BY649" s="354"/>
      <c r="BZ649" s="354"/>
      <c r="CA649" s="354"/>
      <c r="CB649" s="354"/>
      <c r="CC649" s="354"/>
      <c r="CD649" s="354"/>
      <c r="CE649" s="354"/>
      <c r="CF649" s="354"/>
      <c r="CG649" s="354"/>
      <c r="CH649" s="354"/>
      <c r="CI649" s="354"/>
      <c r="CJ649" s="354"/>
      <c r="CK649" s="354"/>
      <c r="CL649" s="354"/>
      <c r="CM649" s="354"/>
      <c r="CN649" s="354"/>
      <c r="CO649" s="354"/>
      <c r="CP649" s="354"/>
      <c r="CQ649" s="354"/>
      <c r="CR649" s="354"/>
      <c r="CS649" s="354"/>
      <c r="CT649" s="354"/>
      <c r="CU649" s="354"/>
      <c r="CV649" s="354"/>
    </row>
    <row r="650" spans="1:100" s="348" customFormat="1" ht="15" customHeight="1" x14ac:dyDescent="0.25">
      <c r="A650" s="343"/>
      <c r="B650" s="343"/>
      <c r="C650" s="343"/>
      <c r="D650" s="343"/>
      <c r="E650" s="354"/>
      <c r="F650" s="371"/>
      <c r="G650" s="346"/>
      <c r="H650" s="359"/>
      <c r="I650" s="360"/>
      <c r="J650" s="361"/>
      <c r="K650" s="347"/>
      <c r="L650" s="362"/>
      <c r="M650" s="363"/>
      <c r="O650" s="350"/>
      <c r="P650" s="350"/>
      <c r="Q650" s="350"/>
      <c r="S650" s="350"/>
      <c r="T650" s="350"/>
      <c r="V650" s="350"/>
      <c r="W650" s="350"/>
      <c r="AB650" s="370"/>
      <c r="AF650" s="350"/>
      <c r="AG650" s="350"/>
      <c r="AH650" s="354"/>
      <c r="AI650" s="354"/>
      <c r="AJ650" s="354"/>
      <c r="AK650" s="354"/>
      <c r="AL650" s="354"/>
      <c r="AM650" s="354"/>
      <c r="AN650" s="354"/>
      <c r="AO650" s="354"/>
      <c r="AP650" s="354"/>
      <c r="AQ650" s="354"/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4"/>
      <c r="BH650" s="354"/>
      <c r="BI650" s="354"/>
      <c r="BJ650" s="354"/>
      <c r="BK650" s="354"/>
      <c r="BL650" s="354"/>
      <c r="BM650" s="354"/>
      <c r="BN650" s="354"/>
      <c r="BO650" s="354"/>
      <c r="BP650" s="354"/>
      <c r="BQ650" s="354"/>
      <c r="BR650" s="354"/>
      <c r="BS650" s="354"/>
      <c r="BT650" s="354"/>
      <c r="BU650" s="354"/>
      <c r="BV650" s="354"/>
      <c r="BW650" s="354"/>
      <c r="BX650" s="354"/>
      <c r="BY650" s="354"/>
      <c r="BZ650" s="354"/>
      <c r="CA650" s="354"/>
      <c r="CB650" s="354"/>
      <c r="CC650" s="354"/>
      <c r="CD650" s="354"/>
      <c r="CE650" s="354"/>
      <c r="CF650" s="354"/>
      <c r="CG650" s="354"/>
      <c r="CH650" s="354"/>
      <c r="CI650" s="354"/>
      <c r="CJ650" s="354"/>
      <c r="CK650" s="354"/>
      <c r="CL650" s="354"/>
      <c r="CM650" s="354"/>
      <c r="CN650" s="354"/>
      <c r="CO650" s="354"/>
      <c r="CP650" s="354"/>
      <c r="CQ650" s="354"/>
      <c r="CR650" s="354"/>
      <c r="CS650" s="354"/>
      <c r="CT650" s="354"/>
      <c r="CU650" s="354"/>
      <c r="CV650" s="354"/>
    </row>
    <row r="651" spans="1:100" s="348" customFormat="1" ht="15" customHeight="1" x14ac:dyDescent="0.25">
      <c r="A651" s="343"/>
      <c r="B651" s="343"/>
      <c r="C651" s="343"/>
      <c r="D651" s="343"/>
      <c r="E651" s="354"/>
      <c r="F651" s="371"/>
      <c r="G651" s="346"/>
      <c r="H651" s="359"/>
      <c r="I651" s="360"/>
      <c r="J651" s="361"/>
      <c r="K651" s="347"/>
      <c r="L651" s="362"/>
      <c r="M651" s="363"/>
      <c r="O651" s="350"/>
      <c r="P651" s="350"/>
      <c r="Q651" s="350"/>
      <c r="S651" s="350"/>
      <c r="T651" s="350"/>
      <c r="V651" s="350"/>
      <c r="W651" s="350"/>
      <c r="AB651" s="370"/>
      <c r="AF651" s="350"/>
      <c r="AG651" s="350"/>
      <c r="AH651" s="354"/>
      <c r="AI651" s="354"/>
      <c r="AJ651" s="354"/>
      <c r="AK651" s="354"/>
      <c r="AL651" s="354"/>
      <c r="AM651" s="354"/>
      <c r="AN651" s="354"/>
      <c r="AO651" s="354"/>
      <c r="AP651" s="354"/>
      <c r="AQ651" s="354"/>
      <c r="AR651" s="354"/>
      <c r="AS651" s="354"/>
      <c r="AT651" s="354"/>
      <c r="AU651" s="354"/>
      <c r="AV651" s="354"/>
      <c r="AW651" s="354"/>
      <c r="AX651" s="354"/>
      <c r="AY651" s="354"/>
      <c r="AZ651" s="354"/>
      <c r="BA651" s="354"/>
      <c r="BB651" s="354"/>
      <c r="BC651" s="354"/>
      <c r="BD651" s="354"/>
      <c r="BE651" s="354"/>
      <c r="BF651" s="354"/>
      <c r="BG651" s="354"/>
      <c r="BH651" s="354"/>
      <c r="BI651" s="354"/>
      <c r="BJ651" s="354"/>
      <c r="BK651" s="354"/>
      <c r="BL651" s="354"/>
      <c r="BM651" s="354"/>
      <c r="BN651" s="354"/>
      <c r="BO651" s="354"/>
      <c r="BP651" s="354"/>
      <c r="BQ651" s="354"/>
      <c r="BR651" s="354"/>
      <c r="BS651" s="354"/>
      <c r="BT651" s="354"/>
      <c r="BU651" s="354"/>
      <c r="BV651" s="354"/>
      <c r="BW651" s="354"/>
      <c r="BX651" s="354"/>
      <c r="BY651" s="354"/>
      <c r="BZ651" s="354"/>
      <c r="CA651" s="354"/>
      <c r="CB651" s="354"/>
      <c r="CC651" s="354"/>
      <c r="CD651" s="354"/>
      <c r="CE651" s="354"/>
      <c r="CF651" s="354"/>
      <c r="CG651" s="354"/>
      <c r="CH651" s="354"/>
      <c r="CI651" s="354"/>
      <c r="CJ651" s="354"/>
      <c r="CK651" s="354"/>
      <c r="CL651" s="354"/>
      <c r="CM651" s="354"/>
      <c r="CN651" s="354"/>
      <c r="CO651" s="354"/>
      <c r="CP651" s="354"/>
      <c r="CQ651" s="354"/>
      <c r="CR651" s="354"/>
      <c r="CS651" s="354"/>
      <c r="CT651" s="354"/>
      <c r="CU651" s="354"/>
      <c r="CV651" s="354"/>
    </row>
    <row r="652" spans="1:100" s="348" customFormat="1" ht="15" customHeight="1" x14ac:dyDescent="0.25">
      <c r="A652" s="343"/>
      <c r="B652" s="343"/>
      <c r="C652" s="343"/>
      <c r="D652" s="343"/>
      <c r="E652" s="354"/>
      <c r="F652" s="371"/>
      <c r="G652" s="346"/>
      <c r="H652" s="359"/>
      <c r="I652" s="360"/>
      <c r="J652" s="361"/>
      <c r="K652" s="347"/>
      <c r="L652" s="362"/>
      <c r="M652" s="363"/>
      <c r="O652" s="350"/>
      <c r="P652" s="350"/>
      <c r="Q652" s="350"/>
      <c r="S652" s="350"/>
      <c r="T652" s="350"/>
      <c r="V652" s="350"/>
      <c r="W652" s="350"/>
      <c r="AB652" s="370"/>
      <c r="AF652" s="350"/>
      <c r="AG652" s="350"/>
      <c r="AH652" s="354"/>
      <c r="AI652" s="354"/>
      <c r="AJ652" s="354"/>
      <c r="AK652" s="354"/>
      <c r="AL652" s="354"/>
      <c r="AM652" s="354"/>
      <c r="AN652" s="354"/>
      <c r="AO652" s="354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/>
      <c r="AZ652" s="354"/>
      <c r="BA652" s="354"/>
      <c r="BB652" s="354"/>
      <c r="BC652" s="354"/>
      <c r="BD652" s="354"/>
      <c r="BE652" s="354"/>
      <c r="BF652" s="354"/>
      <c r="BG652" s="354"/>
      <c r="BH652" s="354"/>
      <c r="BI652" s="354"/>
      <c r="BJ652" s="354"/>
      <c r="BK652" s="354"/>
      <c r="BL652" s="354"/>
      <c r="BM652" s="354"/>
      <c r="BN652" s="354"/>
      <c r="BO652" s="354"/>
      <c r="BP652" s="354"/>
      <c r="BQ652" s="354"/>
      <c r="BR652" s="354"/>
      <c r="BS652" s="354"/>
      <c r="BT652" s="354"/>
      <c r="BU652" s="354"/>
      <c r="BV652" s="354"/>
      <c r="BW652" s="354"/>
      <c r="BX652" s="354"/>
      <c r="BY652" s="354"/>
      <c r="BZ652" s="354"/>
      <c r="CA652" s="354"/>
      <c r="CB652" s="354"/>
      <c r="CC652" s="354"/>
      <c r="CD652" s="354"/>
      <c r="CE652" s="354"/>
      <c r="CF652" s="354"/>
      <c r="CG652" s="354"/>
      <c r="CH652" s="354"/>
      <c r="CI652" s="354"/>
      <c r="CJ652" s="354"/>
      <c r="CK652" s="354"/>
      <c r="CL652" s="354"/>
      <c r="CM652" s="354"/>
      <c r="CN652" s="354"/>
      <c r="CO652" s="354"/>
      <c r="CP652" s="354"/>
      <c r="CQ652" s="354"/>
      <c r="CR652" s="354"/>
      <c r="CS652" s="354"/>
      <c r="CT652" s="354"/>
      <c r="CU652" s="354"/>
      <c r="CV652" s="354"/>
    </row>
    <row r="653" spans="1:100" s="348" customFormat="1" ht="15" customHeight="1" x14ac:dyDescent="0.25">
      <c r="A653" s="343"/>
      <c r="B653" s="343"/>
      <c r="C653" s="343"/>
      <c r="D653" s="343"/>
      <c r="E653" s="354"/>
      <c r="F653" s="371"/>
      <c r="G653" s="346"/>
      <c r="H653" s="359"/>
      <c r="I653" s="360"/>
      <c r="J653" s="361"/>
      <c r="K653" s="347"/>
      <c r="L653" s="362"/>
      <c r="M653" s="363"/>
      <c r="O653" s="350"/>
      <c r="P653" s="350"/>
      <c r="Q653" s="350"/>
      <c r="S653" s="350"/>
      <c r="T653" s="350"/>
      <c r="V653" s="350"/>
      <c r="W653" s="350"/>
      <c r="AB653" s="370"/>
      <c r="AF653" s="350"/>
      <c r="AG653" s="350"/>
      <c r="AH653" s="354"/>
      <c r="AI653" s="354"/>
      <c r="AJ653" s="354"/>
      <c r="AK653" s="354"/>
      <c r="AL653" s="354"/>
      <c r="AM653" s="354"/>
      <c r="AN653" s="354"/>
      <c r="AO653" s="354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/>
      <c r="AZ653" s="354"/>
      <c r="BA653" s="354"/>
      <c r="BB653" s="354"/>
      <c r="BC653" s="354"/>
      <c r="BD653" s="354"/>
      <c r="BE653" s="354"/>
      <c r="BF653" s="354"/>
      <c r="BG653" s="354"/>
      <c r="BH653" s="354"/>
      <c r="BI653" s="354"/>
      <c r="BJ653" s="354"/>
      <c r="BK653" s="354"/>
      <c r="BL653" s="354"/>
      <c r="BM653" s="354"/>
      <c r="BN653" s="354"/>
      <c r="BO653" s="354"/>
      <c r="BP653" s="354"/>
      <c r="BQ653" s="354"/>
      <c r="BR653" s="354"/>
      <c r="BS653" s="354"/>
      <c r="BT653" s="354"/>
      <c r="BU653" s="354"/>
      <c r="BV653" s="354"/>
      <c r="BW653" s="354"/>
      <c r="BX653" s="354"/>
      <c r="BY653" s="354"/>
      <c r="BZ653" s="354"/>
      <c r="CA653" s="354"/>
      <c r="CB653" s="354"/>
      <c r="CC653" s="354"/>
      <c r="CD653" s="354"/>
      <c r="CE653" s="354"/>
      <c r="CF653" s="354"/>
      <c r="CG653" s="354"/>
      <c r="CH653" s="354"/>
      <c r="CI653" s="354"/>
      <c r="CJ653" s="354"/>
      <c r="CK653" s="354"/>
      <c r="CL653" s="354"/>
      <c r="CM653" s="354"/>
      <c r="CN653" s="354"/>
      <c r="CO653" s="354"/>
      <c r="CP653" s="354"/>
      <c r="CQ653" s="354"/>
      <c r="CR653" s="354"/>
      <c r="CS653" s="354"/>
      <c r="CT653" s="354"/>
      <c r="CU653" s="354"/>
      <c r="CV653" s="354"/>
    </row>
    <row r="654" spans="1:100" s="348" customFormat="1" ht="15" customHeight="1" x14ac:dyDescent="0.25">
      <c r="A654" s="343"/>
      <c r="B654" s="343"/>
      <c r="C654" s="343"/>
      <c r="D654" s="343"/>
      <c r="E654" s="354"/>
      <c r="F654" s="371"/>
      <c r="G654" s="346"/>
      <c r="H654" s="359"/>
      <c r="I654" s="360"/>
      <c r="J654" s="361"/>
      <c r="K654" s="347"/>
      <c r="L654" s="362"/>
      <c r="M654" s="363"/>
      <c r="O654" s="350"/>
      <c r="P654" s="350"/>
      <c r="Q654" s="350"/>
      <c r="S654" s="350"/>
      <c r="T654" s="350"/>
      <c r="V654" s="350"/>
      <c r="W654" s="350"/>
      <c r="AB654" s="370"/>
      <c r="AF654" s="350"/>
      <c r="AG654" s="350"/>
      <c r="AH654" s="354"/>
      <c r="AI654" s="354"/>
      <c r="AJ654" s="354"/>
      <c r="AK654" s="354"/>
      <c r="AL654" s="354"/>
      <c r="AM654" s="354"/>
      <c r="AN654" s="354"/>
      <c r="AO654" s="354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4"/>
      <c r="BH654" s="354"/>
      <c r="BI654" s="354"/>
      <c r="BJ654" s="354"/>
      <c r="BK654" s="354"/>
      <c r="BL654" s="354"/>
      <c r="BM654" s="354"/>
      <c r="BN654" s="354"/>
      <c r="BO654" s="354"/>
      <c r="BP654" s="354"/>
      <c r="BQ654" s="354"/>
      <c r="BR654" s="354"/>
      <c r="BS654" s="354"/>
      <c r="BT654" s="354"/>
      <c r="BU654" s="354"/>
      <c r="BV654" s="354"/>
      <c r="BW654" s="354"/>
      <c r="BX654" s="354"/>
      <c r="BY654" s="354"/>
      <c r="BZ654" s="354"/>
      <c r="CA654" s="354"/>
      <c r="CB654" s="354"/>
      <c r="CC654" s="354"/>
      <c r="CD654" s="354"/>
      <c r="CE654" s="354"/>
      <c r="CF654" s="354"/>
      <c r="CG654" s="354"/>
      <c r="CH654" s="354"/>
      <c r="CI654" s="354"/>
      <c r="CJ654" s="354"/>
      <c r="CK654" s="354"/>
      <c r="CL654" s="354"/>
      <c r="CM654" s="354"/>
      <c r="CN654" s="354"/>
      <c r="CO654" s="354"/>
      <c r="CP654" s="354"/>
      <c r="CQ654" s="354"/>
      <c r="CR654" s="354"/>
      <c r="CS654" s="354"/>
      <c r="CT654" s="354"/>
      <c r="CU654" s="354"/>
      <c r="CV654" s="354"/>
    </row>
    <row r="655" spans="1:100" s="348" customFormat="1" ht="15" customHeight="1" x14ac:dyDescent="0.25">
      <c r="A655" s="343"/>
      <c r="B655" s="343"/>
      <c r="C655" s="343"/>
      <c r="D655" s="343"/>
      <c r="E655" s="354"/>
      <c r="F655" s="371"/>
      <c r="G655" s="346"/>
      <c r="H655" s="359"/>
      <c r="I655" s="360"/>
      <c r="J655" s="361"/>
      <c r="K655" s="347"/>
      <c r="L655" s="362"/>
      <c r="M655" s="363"/>
      <c r="O655" s="350"/>
      <c r="P655" s="350"/>
      <c r="Q655" s="350"/>
      <c r="S655" s="350"/>
      <c r="T655" s="350"/>
      <c r="V655" s="350"/>
      <c r="W655" s="350"/>
      <c r="AB655" s="370"/>
      <c r="AF655" s="350"/>
      <c r="AG655" s="350"/>
      <c r="AH655" s="354"/>
      <c r="AI655" s="354"/>
      <c r="AJ655" s="354"/>
      <c r="AK655" s="354"/>
      <c r="AL655" s="354"/>
      <c r="AM655" s="354"/>
      <c r="AN655" s="354"/>
      <c r="AO655" s="354"/>
      <c r="AP655" s="354"/>
      <c r="AQ655" s="354"/>
      <c r="AR655" s="354"/>
      <c r="AS655" s="354"/>
      <c r="AT655" s="354"/>
      <c r="AU655" s="354"/>
      <c r="AV655" s="354"/>
      <c r="AW655" s="354"/>
      <c r="AX655" s="354"/>
      <c r="AY655" s="354"/>
      <c r="AZ655" s="354"/>
      <c r="BA655" s="354"/>
      <c r="BB655" s="354"/>
      <c r="BC655" s="354"/>
      <c r="BD655" s="354"/>
      <c r="BE655" s="354"/>
      <c r="BF655" s="354"/>
      <c r="BG655" s="354"/>
      <c r="BH655" s="354"/>
      <c r="BI655" s="354"/>
      <c r="BJ655" s="354"/>
      <c r="BK655" s="354"/>
      <c r="BL655" s="354"/>
      <c r="BM655" s="354"/>
      <c r="BN655" s="354"/>
      <c r="BO655" s="354"/>
      <c r="BP655" s="354"/>
      <c r="BQ655" s="354"/>
      <c r="BR655" s="354"/>
      <c r="BS655" s="354"/>
      <c r="BT655" s="354"/>
      <c r="BU655" s="354"/>
      <c r="BV655" s="354"/>
      <c r="BW655" s="354"/>
      <c r="BX655" s="354"/>
      <c r="BY655" s="354"/>
      <c r="BZ655" s="354"/>
      <c r="CA655" s="354"/>
      <c r="CB655" s="354"/>
      <c r="CC655" s="354"/>
      <c r="CD655" s="354"/>
      <c r="CE655" s="354"/>
      <c r="CF655" s="354"/>
      <c r="CG655" s="354"/>
      <c r="CH655" s="354"/>
      <c r="CI655" s="354"/>
      <c r="CJ655" s="354"/>
      <c r="CK655" s="354"/>
      <c r="CL655" s="354"/>
      <c r="CM655" s="354"/>
      <c r="CN655" s="354"/>
      <c r="CO655" s="354"/>
      <c r="CP655" s="354"/>
      <c r="CQ655" s="354"/>
      <c r="CR655" s="354"/>
      <c r="CS655" s="354"/>
      <c r="CT655" s="354"/>
      <c r="CU655" s="354"/>
      <c r="CV655" s="354"/>
    </row>
    <row r="656" spans="1:100" s="348" customFormat="1" ht="15" customHeight="1" x14ac:dyDescent="0.25">
      <c r="A656" s="343"/>
      <c r="B656" s="343"/>
      <c r="C656" s="343"/>
      <c r="D656" s="343"/>
      <c r="E656" s="354"/>
      <c r="F656" s="371"/>
      <c r="G656" s="346"/>
      <c r="H656" s="359"/>
      <c r="I656" s="360"/>
      <c r="J656" s="361"/>
      <c r="K656" s="347"/>
      <c r="L656" s="362"/>
      <c r="M656" s="363"/>
      <c r="O656" s="350"/>
      <c r="P656" s="350"/>
      <c r="Q656" s="350"/>
      <c r="S656" s="350"/>
      <c r="T656" s="350"/>
      <c r="V656" s="350"/>
      <c r="W656" s="350"/>
      <c r="AB656" s="370"/>
      <c r="AF656" s="350"/>
      <c r="AG656" s="350"/>
      <c r="AH656" s="354"/>
      <c r="AI656" s="354"/>
      <c r="AJ656" s="354"/>
      <c r="AK656" s="354"/>
      <c r="AL656" s="354"/>
      <c r="AM656" s="354"/>
      <c r="AN656" s="354"/>
      <c r="AO656" s="354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/>
      <c r="BD656" s="354"/>
      <c r="BE656" s="354"/>
      <c r="BF656" s="354"/>
      <c r="BG656" s="354"/>
      <c r="BH656" s="354"/>
      <c r="BI656" s="354"/>
      <c r="BJ656" s="354"/>
      <c r="BK656" s="354"/>
      <c r="BL656" s="354"/>
      <c r="BM656" s="354"/>
      <c r="BN656" s="354"/>
      <c r="BO656" s="354"/>
      <c r="BP656" s="354"/>
      <c r="BQ656" s="354"/>
      <c r="BR656" s="354"/>
      <c r="BS656" s="354"/>
      <c r="BT656" s="354"/>
      <c r="BU656" s="354"/>
      <c r="BV656" s="354"/>
      <c r="BW656" s="354"/>
      <c r="BX656" s="354"/>
      <c r="BY656" s="354"/>
      <c r="BZ656" s="354"/>
      <c r="CA656" s="354"/>
      <c r="CB656" s="354"/>
      <c r="CC656" s="354"/>
      <c r="CD656" s="354"/>
      <c r="CE656" s="354"/>
      <c r="CF656" s="354"/>
      <c r="CG656" s="354"/>
      <c r="CH656" s="354"/>
      <c r="CI656" s="354"/>
      <c r="CJ656" s="354"/>
      <c r="CK656" s="354"/>
      <c r="CL656" s="354"/>
      <c r="CM656" s="354"/>
      <c r="CN656" s="354"/>
      <c r="CO656" s="354"/>
      <c r="CP656" s="354"/>
      <c r="CQ656" s="354"/>
      <c r="CR656" s="354"/>
      <c r="CS656" s="354"/>
      <c r="CT656" s="354"/>
      <c r="CU656" s="354"/>
      <c r="CV656" s="354"/>
    </row>
    <row r="657" spans="1:100" s="348" customFormat="1" ht="15" customHeight="1" x14ac:dyDescent="0.25">
      <c r="A657" s="343"/>
      <c r="B657" s="343"/>
      <c r="C657" s="343"/>
      <c r="D657" s="343"/>
      <c r="E657" s="354"/>
      <c r="F657" s="371"/>
      <c r="G657" s="346"/>
      <c r="H657" s="359"/>
      <c r="I657" s="360"/>
      <c r="J657" s="361"/>
      <c r="K657" s="347"/>
      <c r="L657" s="362"/>
      <c r="M657" s="363"/>
      <c r="O657" s="350"/>
      <c r="P657" s="350"/>
      <c r="Q657" s="350"/>
      <c r="S657" s="350"/>
      <c r="T657" s="350"/>
      <c r="V657" s="350"/>
      <c r="W657" s="350"/>
      <c r="AB657" s="370"/>
      <c r="AF657" s="350"/>
      <c r="AG657" s="350"/>
      <c r="AH657" s="354"/>
      <c r="AI657" s="354"/>
      <c r="AJ657" s="354"/>
      <c r="AK657" s="354"/>
      <c r="AL657" s="354"/>
      <c r="AM657" s="354"/>
      <c r="AN657" s="354"/>
      <c r="AO657" s="354"/>
      <c r="AP657" s="354"/>
      <c r="AQ657" s="354"/>
      <c r="AR657" s="354"/>
      <c r="AS657" s="354"/>
      <c r="AT657" s="354"/>
      <c r="AU657" s="354"/>
      <c r="AV657" s="354"/>
      <c r="AW657" s="354"/>
      <c r="AX657" s="354"/>
      <c r="AY657" s="354"/>
      <c r="AZ657" s="354"/>
      <c r="BA657" s="354"/>
      <c r="BB657" s="354"/>
      <c r="BC657" s="354"/>
      <c r="BD657" s="354"/>
      <c r="BE657" s="354"/>
      <c r="BF657" s="354"/>
      <c r="BG657" s="354"/>
      <c r="BH657" s="354"/>
      <c r="BI657" s="354"/>
      <c r="BJ657" s="354"/>
      <c r="BK657" s="354"/>
      <c r="BL657" s="354"/>
      <c r="BM657" s="354"/>
      <c r="BN657" s="354"/>
      <c r="BO657" s="354"/>
      <c r="BP657" s="354"/>
      <c r="BQ657" s="354"/>
      <c r="BR657" s="354"/>
      <c r="BS657" s="354"/>
      <c r="BT657" s="354"/>
      <c r="BU657" s="354"/>
      <c r="BV657" s="354"/>
      <c r="BW657" s="354"/>
      <c r="BX657" s="354"/>
      <c r="BY657" s="354"/>
      <c r="BZ657" s="354"/>
      <c r="CA657" s="354"/>
      <c r="CB657" s="354"/>
      <c r="CC657" s="354"/>
      <c r="CD657" s="354"/>
      <c r="CE657" s="354"/>
      <c r="CF657" s="354"/>
      <c r="CG657" s="354"/>
      <c r="CH657" s="354"/>
      <c r="CI657" s="354"/>
      <c r="CJ657" s="354"/>
      <c r="CK657" s="354"/>
      <c r="CL657" s="354"/>
      <c r="CM657" s="354"/>
      <c r="CN657" s="354"/>
      <c r="CO657" s="354"/>
      <c r="CP657" s="354"/>
      <c r="CQ657" s="354"/>
      <c r="CR657" s="354"/>
      <c r="CS657" s="354"/>
      <c r="CT657" s="354"/>
      <c r="CU657" s="354"/>
      <c r="CV657" s="354"/>
    </row>
    <row r="658" spans="1:100" s="348" customFormat="1" ht="15" customHeight="1" x14ac:dyDescent="0.25">
      <c r="A658" s="343"/>
      <c r="B658" s="343"/>
      <c r="C658" s="343"/>
      <c r="D658" s="343"/>
      <c r="E658" s="354"/>
      <c r="F658" s="371"/>
      <c r="G658" s="346"/>
      <c r="H658" s="359"/>
      <c r="I658" s="360"/>
      <c r="J658" s="361"/>
      <c r="K658" s="347"/>
      <c r="L658" s="362"/>
      <c r="M658" s="363"/>
      <c r="O658" s="350"/>
      <c r="P658" s="350"/>
      <c r="Q658" s="350"/>
      <c r="S658" s="350"/>
      <c r="T658" s="350"/>
      <c r="V658" s="350"/>
      <c r="W658" s="350"/>
      <c r="AB658" s="370"/>
      <c r="AF658" s="350"/>
      <c r="AG658" s="350"/>
      <c r="AH658" s="354"/>
      <c r="AI658" s="354"/>
      <c r="AJ658" s="354"/>
      <c r="AK658" s="354"/>
      <c r="AL658" s="354"/>
      <c r="AM658" s="354"/>
      <c r="AN658" s="354"/>
      <c r="AO658" s="354"/>
      <c r="AP658" s="354"/>
      <c r="AQ658" s="354"/>
      <c r="AR658" s="354"/>
      <c r="AS658" s="354"/>
      <c r="AT658" s="354"/>
      <c r="AU658" s="354"/>
      <c r="AV658" s="354"/>
      <c r="AW658" s="354"/>
      <c r="AX658" s="354"/>
      <c r="AY658" s="354"/>
      <c r="AZ658" s="354"/>
      <c r="BA658" s="354"/>
      <c r="BB658" s="354"/>
      <c r="BC658" s="354"/>
      <c r="BD658" s="354"/>
      <c r="BE658" s="354"/>
      <c r="BF658" s="354"/>
      <c r="BG658" s="354"/>
      <c r="BH658" s="354"/>
      <c r="BI658" s="354"/>
      <c r="BJ658" s="354"/>
      <c r="BK658" s="354"/>
      <c r="BL658" s="354"/>
      <c r="BM658" s="354"/>
      <c r="BN658" s="354"/>
      <c r="BO658" s="354"/>
      <c r="BP658" s="354"/>
      <c r="BQ658" s="354"/>
      <c r="BR658" s="354"/>
      <c r="BS658" s="354"/>
      <c r="BT658" s="354"/>
      <c r="BU658" s="354"/>
      <c r="BV658" s="354"/>
      <c r="BW658" s="354"/>
      <c r="BX658" s="354"/>
      <c r="BY658" s="354"/>
      <c r="BZ658" s="354"/>
      <c r="CA658" s="354"/>
      <c r="CB658" s="354"/>
      <c r="CC658" s="354"/>
      <c r="CD658" s="354"/>
      <c r="CE658" s="354"/>
      <c r="CF658" s="354"/>
      <c r="CG658" s="354"/>
      <c r="CH658" s="354"/>
      <c r="CI658" s="354"/>
      <c r="CJ658" s="354"/>
      <c r="CK658" s="354"/>
      <c r="CL658" s="354"/>
      <c r="CM658" s="354"/>
      <c r="CN658" s="354"/>
      <c r="CO658" s="354"/>
      <c r="CP658" s="354"/>
      <c r="CQ658" s="354"/>
      <c r="CR658" s="354"/>
      <c r="CS658" s="354"/>
      <c r="CT658" s="354"/>
      <c r="CU658" s="354"/>
      <c r="CV658" s="354"/>
    </row>
    <row r="659" spans="1:100" s="348" customFormat="1" ht="15" customHeight="1" x14ac:dyDescent="0.25">
      <c r="A659" s="343"/>
      <c r="B659" s="343"/>
      <c r="C659" s="343"/>
      <c r="D659" s="343"/>
      <c r="E659" s="354"/>
      <c r="F659" s="371"/>
      <c r="G659" s="346"/>
      <c r="H659" s="359"/>
      <c r="I659" s="360"/>
      <c r="J659" s="361"/>
      <c r="K659" s="347"/>
      <c r="L659" s="362"/>
      <c r="M659" s="363"/>
      <c r="O659" s="350"/>
      <c r="P659" s="350"/>
      <c r="Q659" s="350"/>
      <c r="S659" s="350"/>
      <c r="T659" s="350"/>
      <c r="V659" s="350"/>
      <c r="W659" s="350"/>
      <c r="AB659" s="370"/>
      <c r="AF659" s="350"/>
      <c r="AG659" s="350"/>
      <c r="AH659" s="354"/>
      <c r="AI659" s="354"/>
      <c r="AJ659" s="354"/>
      <c r="AK659" s="354"/>
      <c r="AL659" s="354"/>
      <c r="AM659" s="354"/>
      <c r="AN659" s="354"/>
      <c r="AO659" s="354"/>
      <c r="AP659" s="354"/>
      <c r="AQ659" s="354"/>
      <c r="AR659" s="354"/>
      <c r="AS659" s="354"/>
      <c r="AT659" s="354"/>
      <c r="AU659" s="354"/>
      <c r="AV659" s="354"/>
      <c r="AW659" s="354"/>
      <c r="AX659" s="354"/>
      <c r="AY659" s="354"/>
      <c r="AZ659" s="354"/>
      <c r="BA659" s="354"/>
      <c r="BB659" s="354"/>
      <c r="BC659" s="354"/>
      <c r="BD659" s="354"/>
      <c r="BE659" s="354"/>
      <c r="BF659" s="354"/>
      <c r="BG659" s="354"/>
      <c r="BH659" s="354"/>
      <c r="BI659" s="354"/>
      <c r="BJ659" s="354"/>
      <c r="BK659" s="354"/>
      <c r="BL659" s="354"/>
      <c r="BM659" s="354"/>
      <c r="BN659" s="354"/>
      <c r="BO659" s="354"/>
      <c r="BP659" s="354"/>
      <c r="BQ659" s="354"/>
      <c r="BR659" s="354"/>
      <c r="BS659" s="354"/>
      <c r="BT659" s="354"/>
      <c r="BU659" s="354"/>
      <c r="BV659" s="354"/>
      <c r="BW659" s="354"/>
      <c r="BX659" s="354"/>
      <c r="BY659" s="354"/>
      <c r="BZ659" s="354"/>
      <c r="CA659" s="354"/>
      <c r="CB659" s="354"/>
      <c r="CC659" s="354"/>
      <c r="CD659" s="354"/>
      <c r="CE659" s="354"/>
      <c r="CF659" s="354"/>
      <c r="CG659" s="354"/>
      <c r="CH659" s="354"/>
      <c r="CI659" s="354"/>
      <c r="CJ659" s="354"/>
      <c r="CK659" s="354"/>
      <c r="CL659" s="354"/>
      <c r="CM659" s="354"/>
      <c r="CN659" s="354"/>
      <c r="CO659" s="354"/>
      <c r="CP659" s="354"/>
      <c r="CQ659" s="354"/>
      <c r="CR659" s="354"/>
      <c r="CS659" s="354"/>
      <c r="CT659" s="354"/>
      <c r="CU659" s="354"/>
      <c r="CV659" s="354"/>
    </row>
    <row r="660" spans="1:100" s="348" customFormat="1" ht="15" customHeight="1" x14ac:dyDescent="0.25">
      <c r="A660" s="343"/>
      <c r="B660" s="343"/>
      <c r="C660" s="343"/>
      <c r="D660" s="343"/>
      <c r="E660" s="354"/>
      <c r="F660" s="371"/>
      <c r="G660" s="346"/>
      <c r="H660" s="359"/>
      <c r="I660" s="360"/>
      <c r="J660" s="361"/>
      <c r="K660" s="347"/>
      <c r="L660" s="362"/>
      <c r="M660" s="363"/>
      <c r="O660" s="350"/>
      <c r="P660" s="350"/>
      <c r="Q660" s="350"/>
      <c r="S660" s="350"/>
      <c r="T660" s="350"/>
      <c r="V660" s="350"/>
      <c r="W660" s="350"/>
      <c r="AB660" s="370"/>
      <c r="AF660" s="350"/>
      <c r="AG660" s="350"/>
      <c r="AH660" s="354"/>
      <c r="AI660" s="354"/>
      <c r="AJ660" s="354"/>
      <c r="AK660" s="354"/>
      <c r="AL660" s="354"/>
      <c r="AM660" s="354"/>
      <c r="AN660" s="354"/>
      <c r="AO660" s="354"/>
      <c r="AP660" s="354"/>
      <c r="AQ660" s="354"/>
      <c r="AR660" s="354"/>
      <c r="AS660" s="354"/>
      <c r="AT660" s="354"/>
      <c r="AU660" s="354"/>
      <c r="AV660" s="354"/>
      <c r="AW660" s="354"/>
      <c r="AX660" s="354"/>
      <c r="AY660" s="354"/>
      <c r="AZ660" s="354"/>
      <c r="BA660" s="354"/>
      <c r="BB660" s="354"/>
      <c r="BC660" s="354"/>
      <c r="BD660" s="354"/>
      <c r="BE660" s="354"/>
      <c r="BF660" s="354"/>
      <c r="BG660" s="354"/>
      <c r="BH660" s="354"/>
      <c r="BI660" s="354"/>
      <c r="BJ660" s="354"/>
      <c r="BK660" s="354"/>
      <c r="BL660" s="354"/>
      <c r="BM660" s="354"/>
      <c r="BN660" s="354"/>
      <c r="BO660" s="354"/>
      <c r="BP660" s="354"/>
      <c r="BQ660" s="354"/>
      <c r="BR660" s="354"/>
      <c r="BS660" s="354"/>
      <c r="BT660" s="354"/>
      <c r="BU660" s="354"/>
      <c r="BV660" s="354"/>
      <c r="BW660" s="354"/>
      <c r="BX660" s="354"/>
      <c r="BY660" s="354"/>
      <c r="BZ660" s="354"/>
      <c r="CA660" s="354"/>
      <c r="CB660" s="354"/>
      <c r="CC660" s="354"/>
      <c r="CD660" s="354"/>
      <c r="CE660" s="354"/>
      <c r="CF660" s="354"/>
      <c r="CG660" s="354"/>
      <c r="CH660" s="354"/>
      <c r="CI660" s="354"/>
      <c r="CJ660" s="354"/>
      <c r="CK660" s="354"/>
      <c r="CL660" s="354"/>
      <c r="CM660" s="354"/>
      <c r="CN660" s="354"/>
      <c r="CO660" s="354"/>
      <c r="CP660" s="354"/>
      <c r="CQ660" s="354"/>
      <c r="CR660" s="354"/>
      <c r="CS660" s="354"/>
      <c r="CT660" s="354"/>
      <c r="CU660" s="354"/>
      <c r="CV660" s="354"/>
    </row>
    <row r="661" spans="1:100" s="348" customFormat="1" ht="15" customHeight="1" x14ac:dyDescent="0.25">
      <c r="A661" s="343"/>
      <c r="B661" s="343"/>
      <c r="C661" s="343"/>
      <c r="D661" s="343"/>
      <c r="E661" s="354"/>
      <c r="F661" s="371"/>
      <c r="G661" s="346"/>
      <c r="H661" s="359"/>
      <c r="I661" s="360"/>
      <c r="J661" s="361"/>
      <c r="K661" s="347"/>
      <c r="L661" s="362"/>
      <c r="M661" s="363"/>
      <c r="O661" s="350"/>
      <c r="P661" s="350"/>
      <c r="Q661" s="350"/>
      <c r="S661" s="350"/>
      <c r="T661" s="350"/>
      <c r="V661" s="350"/>
      <c r="W661" s="350"/>
      <c r="AB661" s="370"/>
      <c r="AF661" s="350"/>
      <c r="AG661" s="350"/>
      <c r="AH661" s="354"/>
      <c r="AI661" s="354"/>
      <c r="AJ661" s="354"/>
      <c r="AK661" s="354"/>
      <c r="AL661" s="354"/>
      <c r="AM661" s="354"/>
      <c r="AN661" s="354"/>
      <c r="AO661" s="354"/>
      <c r="AP661" s="354"/>
      <c r="AQ661" s="354"/>
      <c r="AR661" s="354"/>
      <c r="AS661" s="354"/>
      <c r="AT661" s="354"/>
      <c r="AU661" s="354"/>
      <c r="AV661" s="354"/>
      <c r="AW661" s="354"/>
      <c r="AX661" s="354"/>
      <c r="AY661" s="354"/>
      <c r="AZ661" s="354"/>
      <c r="BA661" s="354"/>
      <c r="BB661" s="354"/>
      <c r="BC661" s="354"/>
      <c r="BD661" s="354"/>
      <c r="BE661" s="354"/>
      <c r="BF661" s="354"/>
      <c r="BG661" s="354"/>
      <c r="BH661" s="354"/>
      <c r="BI661" s="354"/>
      <c r="BJ661" s="354"/>
      <c r="BK661" s="354"/>
      <c r="BL661" s="354"/>
      <c r="BM661" s="354"/>
      <c r="BN661" s="354"/>
      <c r="BO661" s="354"/>
      <c r="BP661" s="354"/>
      <c r="BQ661" s="354"/>
      <c r="BR661" s="354"/>
      <c r="BS661" s="354"/>
      <c r="BT661" s="354"/>
      <c r="BU661" s="354"/>
      <c r="BV661" s="354"/>
      <c r="BW661" s="354"/>
      <c r="BX661" s="354"/>
      <c r="BY661" s="354"/>
      <c r="BZ661" s="354"/>
      <c r="CA661" s="354"/>
      <c r="CB661" s="354"/>
      <c r="CC661" s="354"/>
      <c r="CD661" s="354"/>
      <c r="CE661" s="354"/>
      <c r="CF661" s="354"/>
      <c r="CG661" s="354"/>
      <c r="CH661" s="354"/>
      <c r="CI661" s="354"/>
      <c r="CJ661" s="354"/>
      <c r="CK661" s="354"/>
      <c r="CL661" s="354"/>
      <c r="CM661" s="354"/>
      <c r="CN661" s="354"/>
      <c r="CO661" s="354"/>
      <c r="CP661" s="354"/>
      <c r="CQ661" s="354"/>
      <c r="CR661" s="354"/>
      <c r="CS661" s="354"/>
      <c r="CT661" s="354"/>
      <c r="CU661" s="354"/>
      <c r="CV661" s="354"/>
    </row>
    <row r="662" spans="1:100" s="348" customFormat="1" ht="15" customHeight="1" x14ac:dyDescent="0.25">
      <c r="A662" s="343"/>
      <c r="B662" s="343"/>
      <c r="C662" s="343"/>
      <c r="D662" s="343"/>
      <c r="E662" s="354"/>
      <c r="F662" s="371"/>
      <c r="G662" s="346"/>
      <c r="H662" s="359"/>
      <c r="I662" s="360"/>
      <c r="J662" s="361"/>
      <c r="K662" s="347"/>
      <c r="L662" s="362"/>
      <c r="M662" s="363"/>
      <c r="O662" s="350"/>
      <c r="P662" s="350"/>
      <c r="Q662" s="350"/>
      <c r="S662" s="350"/>
      <c r="T662" s="350"/>
      <c r="V662" s="350"/>
      <c r="W662" s="350"/>
      <c r="AB662" s="370"/>
      <c r="AF662" s="350"/>
      <c r="AG662" s="350"/>
      <c r="AH662" s="354"/>
      <c r="AI662" s="354"/>
      <c r="AJ662" s="354"/>
      <c r="AK662" s="354"/>
      <c r="AL662" s="354"/>
      <c r="AM662" s="354"/>
      <c r="AN662" s="354"/>
      <c r="AO662" s="354"/>
      <c r="AP662" s="354"/>
      <c r="AQ662" s="354"/>
      <c r="AR662" s="354"/>
      <c r="AS662" s="354"/>
      <c r="AT662" s="354"/>
      <c r="AU662" s="354"/>
      <c r="AV662" s="354"/>
      <c r="AW662" s="354"/>
      <c r="AX662" s="354"/>
      <c r="AY662" s="354"/>
      <c r="AZ662" s="354"/>
      <c r="BA662" s="354"/>
      <c r="BB662" s="354"/>
      <c r="BC662" s="354"/>
      <c r="BD662" s="354"/>
      <c r="BE662" s="354"/>
      <c r="BF662" s="354"/>
      <c r="BG662" s="354"/>
      <c r="BH662" s="354"/>
      <c r="BI662" s="354"/>
      <c r="BJ662" s="354"/>
      <c r="BK662" s="354"/>
      <c r="BL662" s="354"/>
      <c r="BM662" s="354"/>
      <c r="BN662" s="354"/>
      <c r="BO662" s="354"/>
      <c r="BP662" s="354"/>
      <c r="BQ662" s="354"/>
      <c r="BR662" s="354"/>
      <c r="BS662" s="354"/>
      <c r="BT662" s="354"/>
      <c r="BU662" s="354"/>
      <c r="BV662" s="354"/>
      <c r="BW662" s="354"/>
      <c r="BX662" s="354"/>
      <c r="BY662" s="354"/>
      <c r="BZ662" s="354"/>
      <c r="CA662" s="354"/>
      <c r="CB662" s="354"/>
      <c r="CC662" s="354"/>
      <c r="CD662" s="354"/>
      <c r="CE662" s="354"/>
      <c r="CF662" s="354"/>
      <c r="CG662" s="354"/>
      <c r="CH662" s="354"/>
      <c r="CI662" s="354"/>
      <c r="CJ662" s="354"/>
      <c r="CK662" s="354"/>
      <c r="CL662" s="354"/>
      <c r="CM662" s="354"/>
      <c r="CN662" s="354"/>
      <c r="CO662" s="354"/>
      <c r="CP662" s="354"/>
      <c r="CQ662" s="354"/>
      <c r="CR662" s="354"/>
      <c r="CS662" s="354"/>
      <c r="CT662" s="354"/>
      <c r="CU662" s="354"/>
      <c r="CV662" s="354"/>
    </row>
  </sheetData>
  <mergeCells count="40">
    <mergeCell ref="AB2:AD2"/>
    <mergeCell ref="AE2:AG2"/>
    <mergeCell ref="F2:I2"/>
    <mergeCell ref="K2:M2"/>
    <mergeCell ref="N2:P2"/>
    <mergeCell ref="R2:T2"/>
    <mergeCell ref="U2:W2"/>
    <mergeCell ref="X2:Z2"/>
    <mergeCell ref="X29:Z29"/>
    <mergeCell ref="AB29:AD29"/>
    <mergeCell ref="AE29:AG29"/>
    <mergeCell ref="F60:I60"/>
    <mergeCell ref="K60:M60"/>
    <mergeCell ref="N60:P60"/>
    <mergeCell ref="R60:T60"/>
    <mergeCell ref="U60:W60"/>
    <mergeCell ref="X60:Z60"/>
    <mergeCell ref="AB60:AD60"/>
    <mergeCell ref="AE60:AG60"/>
    <mergeCell ref="F29:I29"/>
    <mergeCell ref="K29:M29"/>
    <mergeCell ref="N29:P29"/>
    <mergeCell ref="R29:T29"/>
    <mergeCell ref="U29:W29"/>
    <mergeCell ref="X89:Z89"/>
    <mergeCell ref="AB89:AD89"/>
    <mergeCell ref="AE89:AG89"/>
    <mergeCell ref="F122:I122"/>
    <mergeCell ref="K122:M122"/>
    <mergeCell ref="N122:P122"/>
    <mergeCell ref="R122:T122"/>
    <mergeCell ref="U122:W122"/>
    <mergeCell ref="X122:Z122"/>
    <mergeCell ref="AB122:AD122"/>
    <mergeCell ref="AE122:AG122"/>
    <mergeCell ref="F89:I89"/>
    <mergeCell ref="K89:M89"/>
    <mergeCell ref="N89:P89"/>
    <mergeCell ref="R89:T89"/>
    <mergeCell ref="U89:W89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C222-CEE3-4A7E-9AB8-71967C0634F7}">
  <dimension ref="A1:CX669"/>
  <sheetViews>
    <sheetView topLeftCell="E1" zoomScaleNormal="100" workbookViewId="0">
      <pane xSplit="7" ySplit="3" topLeftCell="L150" activePane="bottomRight" state="frozen"/>
      <selection activeCell="AD90" sqref="AD90"/>
      <selection pane="topRight" activeCell="AD90" sqref="AD90"/>
      <selection pane="bottomLeft" activeCell="AD90" sqref="AD90"/>
      <selection pane="bottomRight" activeCell="E162" sqref="A162:XFD162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9.140625" style="151" customWidth="1"/>
    <col min="8" max="8" width="11.28515625" style="128" customWidth="1"/>
    <col min="9" max="9" width="10.7109375" style="129" customWidth="1"/>
    <col min="10" max="10" width="9" style="130" customWidth="1"/>
    <col min="11" max="11" width="8" style="105" customWidth="1"/>
    <col min="12" max="12" width="12.5703125" style="131" customWidth="1"/>
    <col min="13" max="13" width="16.7109375" style="172" customWidth="1"/>
    <col min="14" max="14" width="7.5703125" style="106" customWidth="1"/>
    <col min="15" max="15" width="11.28515625" style="108" customWidth="1"/>
    <col min="16" max="16" width="13.140625" style="108" customWidth="1"/>
    <col min="17" max="17" width="9.5703125" style="108" customWidth="1"/>
    <col min="18" max="18" width="6" style="106" customWidth="1"/>
    <col min="19" max="19" width="12.140625" style="108" customWidth="1"/>
    <col min="20" max="20" width="15.85546875" style="108" customWidth="1"/>
    <col min="21" max="21" width="5.85546875" style="106" customWidth="1"/>
    <col min="22" max="22" width="13" style="108" customWidth="1"/>
    <col min="23" max="23" width="13.85546875" style="108" customWidth="1"/>
    <col min="24" max="24" width="8.85546875" style="106" customWidth="1"/>
    <col min="25" max="25" width="9.42578125" style="106" customWidth="1"/>
    <col min="26" max="26" width="11.85546875" style="106" customWidth="1"/>
    <col min="27" max="27" width="9.85546875" style="106" customWidth="1"/>
    <col min="28" max="28" width="6.28515625" style="106" customWidth="1"/>
    <col min="29" max="29" width="7.28515625" style="106" customWidth="1"/>
    <col min="30" max="30" width="9.85546875" style="106" customWidth="1"/>
    <col min="31" max="31" width="7.7109375" style="106" customWidth="1"/>
    <col min="32" max="32" width="11.7109375" style="108" customWidth="1"/>
    <col min="33" max="33" width="14.7109375" style="108" customWidth="1"/>
    <col min="34" max="34" width="3.140625" style="111" customWidth="1"/>
    <col min="35" max="16384" width="14.42578125" style="111"/>
  </cols>
  <sheetData>
    <row r="1" spans="1:102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7"/>
      <c r="AB1" s="12"/>
      <c r="AC1" s="7"/>
      <c r="AD1" s="7"/>
      <c r="AE1" s="7"/>
      <c r="AF1" s="8"/>
      <c r="AG1" s="8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</row>
    <row r="2" spans="1:102" s="162" customFormat="1" ht="36.950000000000003" customHeight="1" x14ac:dyDescent="0.25">
      <c r="A2" s="152"/>
      <c r="B2" s="152"/>
      <c r="C2" s="152"/>
      <c r="D2" s="15"/>
      <c r="E2" s="15"/>
      <c r="F2" s="442" t="s">
        <v>583</v>
      </c>
      <c r="G2" s="443"/>
      <c r="H2" s="443"/>
      <c r="I2" s="443"/>
      <c r="J2" s="16"/>
      <c r="K2" s="441" t="s">
        <v>654</v>
      </c>
      <c r="L2" s="442"/>
      <c r="M2" s="442"/>
      <c r="N2" s="444" t="s">
        <v>2</v>
      </c>
      <c r="O2" s="442"/>
      <c r="P2" s="442"/>
      <c r="Q2" s="17"/>
      <c r="R2" s="445" t="s">
        <v>3</v>
      </c>
      <c r="S2" s="440"/>
      <c r="T2" s="440"/>
      <c r="U2" s="446" t="s">
        <v>4</v>
      </c>
      <c r="V2" s="440"/>
      <c r="W2" s="440"/>
      <c r="X2" s="447" t="s">
        <v>5</v>
      </c>
      <c r="Y2" s="447"/>
      <c r="Z2" s="447"/>
      <c r="AA2" s="229" t="s">
        <v>656</v>
      </c>
      <c r="AB2" s="439" t="s">
        <v>6</v>
      </c>
      <c r="AC2" s="440"/>
      <c r="AD2" s="440"/>
      <c r="AE2" s="441" t="s">
        <v>655</v>
      </c>
      <c r="AF2" s="442"/>
      <c r="AG2" s="442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</row>
    <row r="3" spans="1:102" s="167" customFormat="1" ht="21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25"/>
      <c r="R3" s="29" t="s">
        <v>12</v>
      </c>
      <c r="S3" s="30" t="s">
        <v>13</v>
      </c>
      <c r="T3" s="30" t="s">
        <v>14</v>
      </c>
      <c r="U3" s="29" t="s">
        <v>12</v>
      </c>
      <c r="V3" s="30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31"/>
      <c r="AB3" s="32" t="s">
        <v>12</v>
      </c>
      <c r="AC3" s="31" t="s">
        <v>13</v>
      </c>
      <c r="AD3" s="31" t="s">
        <v>14</v>
      </c>
      <c r="AE3" s="29" t="s">
        <v>12</v>
      </c>
      <c r="AF3" s="30" t="s">
        <v>13</v>
      </c>
      <c r="AG3" s="30" t="s">
        <v>14</v>
      </c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</row>
    <row r="4" spans="1:102" s="190" customFormat="1" ht="19.5" customHeight="1" x14ac:dyDescent="0.25">
      <c r="A4" s="50">
        <v>0</v>
      </c>
      <c r="B4" s="50">
        <v>520</v>
      </c>
      <c r="C4" s="184"/>
      <c r="D4" s="50">
        <v>141</v>
      </c>
      <c r="E4" s="50">
        <v>1</v>
      </c>
      <c r="F4" s="185" t="s">
        <v>49</v>
      </c>
      <c r="G4" s="50" t="s">
        <v>27</v>
      </c>
      <c r="H4" s="50" t="s">
        <v>50</v>
      </c>
      <c r="I4" s="51">
        <v>230421</v>
      </c>
      <c r="J4" s="52">
        <v>46113</v>
      </c>
      <c r="K4" s="51">
        <v>6</v>
      </c>
      <c r="L4" s="186">
        <v>119</v>
      </c>
      <c r="M4" s="187">
        <v>714</v>
      </c>
      <c r="N4" s="51"/>
      <c r="O4" s="186"/>
      <c r="P4" s="186"/>
      <c r="Q4" s="186"/>
      <c r="R4" s="51">
        <f>N4+K4</f>
        <v>6</v>
      </c>
      <c r="S4" s="186">
        <f>O4+L4</f>
        <v>119</v>
      </c>
      <c r="T4" s="186">
        <f>S4*R4</f>
        <v>714</v>
      </c>
      <c r="U4" s="50">
        <v>6</v>
      </c>
      <c r="V4" s="186">
        <f>S4</f>
        <v>119</v>
      </c>
      <c r="W4" s="186">
        <f>V4*U4</f>
        <v>714</v>
      </c>
      <c r="X4" s="51"/>
      <c r="Y4" s="188"/>
      <c r="Z4" s="188"/>
      <c r="AA4" s="188"/>
      <c r="AB4" s="189"/>
      <c r="AC4" s="188"/>
      <c r="AD4" s="188"/>
      <c r="AE4" s="189">
        <f>R4-(U4+X4+AB4)</f>
        <v>0</v>
      </c>
      <c r="AF4" s="186">
        <f>V4</f>
        <v>119</v>
      </c>
      <c r="AG4" s="186">
        <f>AF4*AE4</f>
        <v>0</v>
      </c>
    </row>
    <row r="5" spans="1:102" s="190" customFormat="1" ht="19.5" customHeight="1" x14ac:dyDescent="0.25">
      <c r="A5" s="50">
        <v>0</v>
      </c>
      <c r="B5" s="50">
        <v>153</v>
      </c>
      <c r="C5" s="184"/>
      <c r="D5" s="50">
        <v>88</v>
      </c>
      <c r="E5" s="50">
        <v>2</v>
      </c>
      <c r="F5" s="185" t="s">
        <v>60</v>
      </c>
      <c r="G5" s="51" t="s">
        <v>30</v>
      </c>
      <c r="H5" s="50" t="s">
        <v>61</v>
      </c>
      <c r="I5" s="51">
        <v>223123026</v>
      </c>
      <c r="J5" s="52">
        <v>46296</v>
      </c>
      <c r="K5" s="51">
        <v>107</v>
      </c>
      <c r="L5" s="186">
        <v>1.5</v>
      </c>
      <c r="M5" s="187">
        <v>160.5</v>
      </c>
      <c r="N5" s="51"/>
      <c r="O5" s="186"/>
      <c r="P5" s="186"/>
      <c r="Q5" s="186"/>
      <c r="R5" s="51">
        <f t="shared" ref="R5:R72" si="0">N5+K5</f>
        <v>107</v>
      </c>
      <c r="S5" s="186">
        <f t="shared" ref="S5:S72" si="1">O5+L5</f>
        <v>1.5</v>
      </c>
      <c r="T5" s="186">
        <f t="shared" ref="T5:T72" si="2">S5*R5</f>
        <v>160.5</v>
      </c>
      <c r="U5" s="50"/>
      <c r="V5" s="186">
        <f t="shared" ref="V5:V72" si="3">S5</f>
        <v>1.5</v>
      </c>
      <c r="W5" s="186">
        <f t="shared" ref="W5:W72" si="4">V5*U5</f>
        <v>0</v>
      </c>
      <c r="X5" s="51"/>
      <c r="Y5" s="188"/>
      <c r="Z5" s="188"/>
      <c r="AA5" s="188"/>
      <c r="AB5" s="189"/>
      <c r="AC5" s="188"/>
      <c r="AD5" s="188"/>
      <c r="AE5" s="189">
        <f t="shared" ref="AE5:AE72" si="5">R5-(U5+X5+AB5)</f>
        <v>107</v>
      </c>
      <c r="AF5" s="186">
        <f t="shared" ref="AF5:AF72" si="6">V5</f>
        <v>1.5</v>
      </c>
      <c r="AG5" s="186">
        <f t="shared" ref="AG5:AG72" si="7">AF5*AE5</f>
        <v>160.5</v>
      </c>
    </row>
    <row r="6" spans="1:102" s="190" customFormat="1" ht="25.5" customHeight="1" x14ac:dyDescent="0.25">
      <c r="A6" s="50">
        <v>0</v>
      </c>
      <c r="B6" s="50">
        <v>40</v>
      </c>
      <c r="C6" s="184"/>
      <c r="D6" s="50">
        <v>154</v>
      </c>
      <c r="E6" s="50">
        <v>3</v>
      </c>
      <c r="F6" s="185" t="s">
        <v>72</v>
      </c>
      <c r="G6" s="50" t="s">
        <v>24</v>
      </c>
      <c r="H6" s="50" t="s">
        <v>73</v>
      </c>
      <c r="I6" s="51" t="s">
        <v>74</v>
      </c>
      <c r="J6" s="52">
        <v>46235</v>
      </c>
      <c r="K6" s="51">
        <v>54</v>
      </c>
      <c r="L6" s="186">
        <v>147.44999999999999</v>
      </c>
      <c r="M6" s="187">
        <v>7962.2999999999993</v>
      </c>
      <c r="N6" s="51"/>
      <c r="O6" s="186"/>
      <c r="P6" s="186"/>
      <c r="Q6" s="186"/>
      <c r="R6" s="51">
        <f t="shared" si="0"/>
        <v>54</v>
      </c>
      <c r="S6" s="186">
        <f t="shared" si="1"/>
        <v>147.44999999999999</v>
      </c>
      <c r="T6" s="186">
        <f t="shared" si="2"/>
        <v>7962.2999999999993</v>
      </c>
      <c r="U6" s="50">
        <v>3</v>
      </c>
      <c r="V6" s="186">
        <f t="shared" si="3"/>
        <v>147.44999999999999</v>
      </c>
      <c r="W6" s="186">
        <f t="shared" si="4"/>
        <v>442.34999999999997</v>
      </c>
      <c r="X6" s="51"/>
      <c r="Y6" s="188"/>
      <c r="Z6" s="188"/>
      <c r="AA6" s="188"/>
      <c r="AB6" s="189"/>
      <c r="AC6" s="188"/>
      <c r="AD6" s="188"/>
      <c r="AE6" s="189">
        <f t="shared" si="5"/>
        <v>51</v>
      </c>
      <c r="AF6" s="186">
        <f t="shared" si="6"/>
        <v>147.44999999999999</v>
      </c>
      <c r="AG6" s="186">
        <f t="shared" si="7"/>
        <v>7519.95</v>
      </c>
    </row>
    <row r="7" spans="1:102" s="190" customFormat="1" ht="22.5" customHeight="1" x14ac:dyDescent="0.25">
      <c r="A7" s="50">
        <v>28</v>
      </c>
      <c r="B7" s="50">
        <v>472</v>
      </c>
      <c r="C7" s="184"/>
      <c r="D7" s="50">
        <v>165</v>
      </c>
      <c r="E7" s="50">
        <v>4</v>
      </c>
      <c r="F7" s="185" t="s">
        <v>83</v>
      </c>
      <c r="G7" s="50" t="s">
        <v>84</v>
      </c>
      <c r="H7" s="191" t="s">
        <v>81</v>
      </c>
      <c r="I7" s="191" t="s">
        <v>85</v>
      </c>
      <c r="J7" s="192">
        <v>46236</v>
      </c>
      <c r="K7" s="51">
        <v>0</v>
      </c>
      <c r="L7" s="186">
        <v>134</v>
      </c>
      <c r="M7" s="187">
        <v>0</v>
      </c>
      <c r="N7" s="51"/>
      <c r="O7" s="186"/>
      <c r="P7" s="186"/>
      <c r="Q7" s="186"/>
      <c r="R7" s="51">
        <f t="shared" si="0"/>
        <v>0</v>
      </c>
      <c r="S7" s="186">
        <f t="shared" si="1"/>
        <v>134</v>
      </c>
      <c r="T7" s="186">
        <f t="shared" si="2"/>
        <v>0</v>
      </c>
      <c r="U7" s="50"/>
      <c r="V7" s="186">
        <f t="shared" si="3"/>
        <v>134</v>
      </c>
      <c r="W7" s="186">
        <f t="shared" si="4"/>
        <v>0</v>
      </c>
      <c r="X7" s="51"/>
      <c r="Y7" s="188"/>
      <c r="Z7" s="188"/>
      <c r="AA7" s="188"/>
      <c r="AB7" s="189"/>
      <c r="AC7" s="188"/>
      <c r="AD7" s="188"/>
      <c r="AE7" s="189">
        <f t="shared" si="5"/>
        <v>0</v>
      </c>
      <c r="AF7" s="186">
        <f t="shared" si="6"/>
        <v>134</v>
      </c>
      <c r="AG7" s="186">
        <f t="shared" si="7"/>
        <v>0</v>
      </c>
    </row>
    <row r="8" spans="1:102" s="190" customFormat="1" ht="22.5" customHeight="1" x14ac:dyDescent="0.25">
      <c r="A8" s="50"/>
      <c r="B8" s="50"/>
      <c r="C8" s="184"/>
      <c r="D8" s="50"/>
      <c r="E8" s="50">
        <v>5</v>
      </c>
      <c r="F8" s="193" t="s">
        <v>90</v>
      </c>
      <c r="G8" s="191" t="s">
        <v>24</v>
      </c>
      <c r="H8" s="191" t="s">
        <v>93</v>
      </c>
      <c r="I8" s="191" t="s">
        <v>94</v>
      </c>
      <c r="J8" s="192">
        <v>46534</v>
      </c>
      <c r="K8" s="51">
        <v>30</v>
      </c>
      <c r="L8" s="186">
        <v>51</v>
      </c>
      <c r="M8" s="187">
        <v>1530</v>
      </c>
      <c r="N8" s="51"/>
      <c r="O8" s="186"/>
      <c r="P8" s="186"/>
      <c r="Q8" s="186"/>
      <c r="R8" s="51">
        <f t="shared" si="0"/>
        <v>30</v>
      </c>
      <c r="S8" s="186">
        <f t="shared" si="1"/>
        <v>51</v>
      </c>
      <c r="T8" s="186">
        <f t="shared" si="2"/>
        <v>1530</v>
      </c>
      <c r="U8" s="50"/>
      <c r="V8" s="186">
        <f t="shared" si="3"/>
        <v>51</v>
      </c>
      <c r="W8" s="186">
        <f t="shared" si="4"/>
        <v>0</v>
      </c>
      <c r="X8" s="51"/>
      <c r="Y8" s="188"/>
      <c r="Z8" s="188"/>
      <c r="AA8" s="188"/>
      <c r="AB8" s="189"/>
      <c r="AC8" s="188"/>
      <c r="AD8" s="188"/>
      <c r="AE8" s="189">
        <f t="shared" si="5"/>
        <v>30</v>
      </c>
      <c r="AF8" s="186">
        <f t="shared" si="6"/>
        <v>51</v>
      </c>
      <c r="AG8" s="186">
        <f t="shared" si="7"/>
        <v>1530</v>
      </c>
    </row>
    <row r="9" spans="1:102" s="190" customFormat="1" ht="17.25" customHeight="1" x14ac:dyDescent="0.25">
      <c r="A9" s="50"/>
      <c r="B9" s="50"/>
      <c r="C9" s="184"/>
      <c r="D9" s="50"/>
      <c r="E9" s="50">
        <v>6</v>
      </c>
      <c r="F9" s="193" t="s">
        <v>107</v>
      </c>
      <c r="G9" s="191" t="s">
        <v>108</v>
      </c>
      <c r="H9" s="50" t="s">
        <v>109</v>
      </c>
      <c r="I9" s="50" t="s">
        <v>110</v>
      </c>
      <c r="J9" s="194">
        <v>46017</v>
      </c>
      <c r="K9" s="51">
        <v>6</v>
      </c>
      <c r="L9" s="186">
        <v>209.5</v>
      </c>
      <c r="M9" s="187">
        <v>1257</v>
      </c>
      <c r="N9" s="50"/>
      <c r="O9" s="186"/>
      <c r="P9" s="186"/>
      <c r="Q9" s="186"/>
      <c r="R9" s="51">
        <f t="shared" si="0"/>
        <v>6</v>
      </c>
      <c r="S9" s="186">
        <f t="shared" si="1"/>
        <v>209.5</v>
      </c>
      <c r="T9" s="186">
        <f t="shared" si="2"/>
        <v>1257</v>
      </c>
      <c r="U9" s="50">
        <v>4</v>
      </c>
      <c r="V9" s="186">
        <f t="shared" si="3"/>
        <v>209.5</v>
      </c>
      <c r="W9" s="186">
        <f t="shared" si="4"/>
        <v>838</v>
      </c>
      <c r="X9" s="51"/>
      <c r="Y9" s="188"/>
      <c r="Z9" s="188"/>
      <c r="AA9" s="188"/>
      <c r="AB9" s="189"/>
      <c r="AC9" s="188"/>
      <c r="AD9" s="188"/>
      <c r="AE9" s="189">
        <f t="shared" si="5"/>
        <v>2</v>
      </c>
      <c r="AF9" s="186">
        <f t="shared" si="6"/>
        <v>209.5</v>
      </c>
      <c r="AG9" s="186">
        <f t="shared" si="7"/>
        <v>419</v>
      </c>
    </row>
    <row r="10" spans="1:102" s="190" customFormat="1" ht="17.25" customHeight="1" x14ac:dyDescent="0.25">
      <c r="A10" s="50"/>
      <c r="B10" s="50"/>
      <c r="C10" s="184"/>
      <c r="D10" s="50"/>
      <c r="E10" s="50">
        <v>7</v>
      </c>
      <c r="F10" s="193" t="s">
        <v>113</v>
      </c>
      <c r="G10" s="191" t="s">
        <v>20</v>
      </c>
      <c r="H10" s="50" t="s">
        <v>114</v>
      </c>
      <c r="I10" s="50">
        <v>338183</v>
      </c>
      <c r="J10" s="194">
        <v>46780</v>
      </c>
      <c r="K10" s="51">
        <v>384</v>
      </c>
      <c r="L10" s="186">
        <v>50</v>
      </c>
      <c r="M10" s="187">
        <v>19200</v>
      </c>
      <c r="N10" s="50"/>
      <c r="O10" s="186"/>
      <c r="P10" s="186"/>
      <c r="Q10" s="186"/>
      <c r="R10" s="51">
        <f t="shared" si="0"/>
        <v>384</v>
      </c>
      <c r="S10" s="186">
        <f t="shared" si="1"/>
        <v>50</v>
      </c>
      <c r="T10" s="186">
        <f t="shared" si="2"/>
        <v>19200</v>
      </c>
      <c r="U10" s="50"/>
      <c r="V10" s="186">
        <f t="shared" si="3"/>
        <v>50</v>
      </c>
      <c r="W10" s="186">
        <f t="shared" si="4"/>
        <v>0</v>
      </c>
      <c r="X10" s="51"/>
      <c r="Y10" s="188"/>
      <c r="Z10" s="188"/>
      <c r="AA10" s="188"/>
      <c r="AB10" s="189"/>
      <c r="AC10" s="188"/>
      <c r="AD10" s="188"/>
      <c r="AE10" s="189">
        <f t="shared" si="5"/>
        <v>384</v>
      </c>
      <c r="AF10" s="186">
        <f t="shared" si="6"/>
        <v>50</v>
      </c>
      <c r="AG10" s="186">
        <f t="shared" si="7"/>
        <v>19200</v>
      </c>
    </row>
    <row r="11" spans="1:102" s="190" customFormat="1" ht="17.25" customHeight="1" x14ac:dyDescent="0.25">
      <c r="A11" s="50"/>
      <c r="B11" s="50"/>
      <c r="C11" s="184"/>
      <c r="D11" s="50"/>
      <c r="E11" s="50">
        <v>8</v>
      </c>
      <c r="F11" s="193" t="s">
        <v>159</v>
      </c>
      <c r="G11" s="191" t="s">
        <v>24</v>
      </c>
      <c r="H11" s="50" t="s">
        <v>160</v>
      </c>
      <c r="I11" s="50">
        <v>230918</v>
      </c>
      <c r="J11" s="194">
        <v>46291</v>
      </c>
      <c r="K11" s="51">
        <v>3</v>
      </c>
      <c r="L11" s="186">
        <v>42.8</v>
      </c>
      <c r="M11" s="187">
        <v>128.39999999999998</v>
      </c>
      <c r="N11" s="50"/>
      <c r="O11" s="186"/>
      <c r="P11" s="186"/>
      <c r="Q11" s="186"/>
      <c r="R11" s="51">
        <f t="shared" si="0"/>
        <v>3</v>
      </c>
      <c r="S11" s="186">
        <f t="shared" si="1"/>
        <v>42.8</v>
      </c>
      <c r="T11" s="186">
        <f t="shared" si="2"/>
        <v>128.39999999999998</v>
      </c>
      <c r="U11" s="50"/>
      <c r="V11" s="186">
        <f t="shared" si="3"/>
        <v>42.8</v>
      </c>
      <c r="W11" s="186">
        <f t="shared" si="4"/>
        <v>0</v>
      </c>
      <c r="X11" s="51"/>
      <c r="Y11" s="188"/>
      <c r="Z11" s="188"/>
      <c r="AA11" s="188"/>
      <c r="AB11" s="189"/>
      <c r="AC11" s="188"/>
      <c r="AD11" s="188"/>
      <c r="AE11" s="189">
        <f t="shared" si="5"/>
        <v>3</v>
      </c>
      <c r="AF11" s="186">
        <f t="shared" si="6"/>
        <v>42.8</v>
      </c>
      <c r="AG11" s="186">
        <f t="shared" si="7"/>
        <v>128.39999999999998</v>
      </c>
    </row>
    <row r="12" spans="1:102" s="190" customFormat="1" ht="22.5" customHeight="1" x14ac:dyDescent="0.25">
      <c r="A12" s="50"/>
      <c r="B12" s="50"/>
      <c r="C12" s="184"/>
      <c r="D12" s="50"/>
      <c r="E12" s="50"/>
      <c r="F12" s="195" t="s">
        <v>166</v>
      </c>
      <c r="G12" s="191"/>
      <c r="H12" s="50"/>
      <c r="I12" s="50"/>
      <c r="J12" s="194"/>
      <c r="K12" s="51"/>
      <c r="L12" s="186"/>
      <c r="M12" s="187"/>
      <c r="N12" s="50"/>
      <c r="O12" s="186"/>
      <c r="P12" s="186"/>
      <c r="Q12" s="186"/>
      <c r="R12" s="51">
        <f t="shared" si="0"/>
        <v>0</v>
      </c>
      <c r="S12" s="186">
        <f t="shared" si="1"/>
        <v>0</v>
      </c>
      <c r="T12" s="186">
        <f t="shared" si="2"/>
        <v>0</v>
      </c>
      <c r="U12" s="50"/>
      <c r="V12" s="186">
        <f t="shared" si="3"/>
        <v>0</v>
      </c>
      <c r="W12" s="186">
        <f t="shared" si="4"/>
        <v>0</v>
      </c>
      <c r="X12" s="51"/>
      <c r="Y12" s="188"/>
      <c r="Z12" s="188"/>
      <c r="AA12" s="188"/>
      <c r="AB12" s="189"/>
      <c r="AC12" s="188"/>
      <c r="AD12" s="188"/>
      <c r="AE12" s="189">
        <f t="shared" si="5"/>
        <v>0</v>
      </c>
      <c r="AF12" s="186">
        <f t="shared" si="6"/>
        <v>0</v>
      </c>
      <c r="AG12" s="186">
        <f t="shared" si="7"/>
        <v>0</v>
      </c>
    </row>
    <row r="13" spans="1:102" s="190" customFormat="1" ht="22.5" customHeight="1" x14ac:dyDescent="0.25">
      <c r="A13" s="50"/>
      <c r="B13" s="50"/>
      <c r="C13" s="184"/>
      <c r="D13" s="50"/>
      <c r="E13" s="50">
        <v>9</v>
      </c>
      <c r="F13" s="196" t="s">
        <v>169</v>
      </c>
      <c r="G13" s="191" t="s">
        <v>20</v>
      </c>
      <c r="H13" s="50" t="s">
        <v>170</v>
      </c>
      <c r="I13" s="50" t="s">
        <v>171</v>
      </c>
      <c r="J13" s="194">
        <v>45684</v>
      </c>
      <c r="K13" s="51">
        <v>418</v>
      </c>
      <c r="L13" s="186">
        <v>51.46</v>
      </c>
      <c r="M13" s="187">
        <v>21510.28</v>
      </c>
      <c r="N13" s="50"/>
      <c r="O13" s="186"/>
      <c r="P13" s="186"/>
      <c r="Q13" s="186"/>
      <c r="R13" s="51">
        <f t="shared" si="0"/>
        <v>418</v>
      </c>
      <c r="S13" s="186">
        <f t="shared" si="1"/>
        <v>51.46</v>
      </c>
      <c r="T13" s="186">
        <f t="shared" si="2"/>
        <v>21510.28</v>
      </c>
      <c r="U13" s="50"/>
      <c r="V13" s="186">
        <f t="shared" si="3"/>
        <v>51.46</v>
      </c>
      <c r="W13" s="186">
        <f t="shared" si="4"/>
        <v>0</v>
      </c>
      <c r="X13" s="51"/>
      <c r="Y13" s="188"/>
      <c r="Z13" s="188"/>
      <c r="AA13" s="188"/>
      <c r="AB13" s="189"/>
      <c r="AC13" s="188"/>
      <c r="AD13" s="188"/>
      <c r="AE13" s="189">
        <f t="shared" si="5"/>
        <v>418</v>
      </c>
      <c r="AF13" s="186">
        <f t="shared" si="6"/>
        <v>51.46</v>
      </c>
      <c r="AG13" s="186">
        <f t="shared" si="7"/>
        <v>21510.28</v>
      </c>
    </row>
    <row r="14" spans="1:102" s="190" customFormat="1" ht="22.5" customHeight="1" x14ac:dyDescent="0.25">
      <c r="A14" s="50"/>
      <c r="B14" s="50"/>
      <c r="C14" s="184"/>
      <c r="D14" s="50"/>
      <c r="E14" s="50">
        <v>10</v>
      </c>
      <c r="F14" s="196" t="s">
        <v>181</v>
      </c>
      <c r="G14" s="191" t="s">
        <v>20</v>
      </c>
      <c r="H14" s="50" t="s">
        <v>182</v>
      </c>
      <c r="I14" s="50">
        <v>2408601</v>
      </c>
      <c r="J14" s="194">
        <v>45896</v>
      </c>
      <c r="K14" s="51">
        <v>26</v>
      </c>
      <c r="L14" s="186">
        <v>40</v>
      </c>
      <c r="M14" s="187">
        <v>1040</v>
      </c>
      <c r="N14" s="50"/>
      <c r="O14" s="186"/>
      <c r="P14" s="186"/>
      <c r="Q14" s="186"/>
      <c r="R14" s="51">
        <f t="shared" si="0"/>
        <v>26</v>
      </c>
      <c r="S14" s="186">
        <f t="shared" si="1"/>
        <v>40</v>
      </c>
      <c r="T14" s="186">
        <f t="shared" si="2"/>
        <v>1040</v>
      </c>
      <c r="U14" s="50"/>
      <c r="V14" s="186">
        <f t="shared" si="3"/>
        <v>40</v>
      </c>
      <c r="W14" s="186">
        <f t="shared" si="4"/>
        <v>0</v>
      </c>
      <c r="X14" s="51"/>
      <c r="Y14" s="188"/>
      <c r="Z14" s="188"/>
      <c r="AA14" s="188"/>
      <c r="AB14" s="189"/>
      <c r="AC14" s="188"/>
      <c r="AD14" s="188"/>
      <c r="AE14" s="189">
        <f t="shared" si="5"/>
        <v>26</v>
      </c>
      <c r="AF14" s="186">
        <f t="shared" si="6"/>
        <v>40</v>
      </c>
      <c r="AG14" s="186">
        <f t="shared" si="7"/>
        <v>1040</v>
      </c>
    </row>
    <row r="15" spans="1:102" s="190" customFormat="1" ht="22.5" customHeight="1" x14ac:dyDescent="0.25">
      <c r="A15" s="50"/>
      <c r="B15" s="50"/>
      <c r="C15" s="184"/>
      <c r="D15" s="50"/>
      <c r="E15" s="50">
        <v>11</v>
      </c>
      <c r="F15" s="196" t="s">
        <v>192</v>
      </c>
      <c r="G15" s="191" t="s">
        <v>27</v>
      </c>
      <c r="H15" s="50" t="s">
        <v>193</v>
      </c>
      <c r="I15" s="50" t="s">
        <v>194</v>
      </c>
      <c r="J15" s="194">
        <v>45803</v>
      </c>
      <c r="K15" s="51">
        <v>28</v>
      </c>
      <c r="L15" s="186">
        <v>44</v>
      </c>
      <c r="M15" s="187">
        <v>1232</v>
      </c>
      <c r="N15" s="50"/>
      <c r="O15" s="186"/>
      <c r="P15" s="186"/>
      <c r="Q15" s="186"/>
      <c r="R15" s="51">
        <f t="shared" si="0"/>
        <v>28</v>
      </c>
      <c r="S15" s="186">
        <f t="shared" si="1"/>
        <v>44</v>
      </c>
      <c r="T15" s="186">
        <f t="shared" si="2"/>
        <v>1232</v>
      </c>
      <c r="U15" s="50">
        <v>28</v>
      </c>
      <c r="V15" s="186">
        <f t="shared" si="3"/>
        <v>44</v>
      </c>
      <c r="W15" s="186">
        <f t="shared" si="4"/>
        <v>1232</v>
      </c>
      <c r="X15" s="51"/>
      <c r="Y15" s="188"/>
      <c r="Z15" s="188"/>
      <c r="AA15" s="188"/>
      <c r="AB15" s="189"/>
      <c r="AC15" s="188"/>
      <c r="AD15" s="188"/>
      <c r="AE15" s="189">
        <f t="shared" si="5"/>
        <v>0</v>
      </c>
      <c r="AF15" s="186">
        <f t="shared" si="6"/>
        <v>44</v>
      </c>
      <c r="AG15" s="186">
        <f t="shared" si="7"/>
        <v>0</v>
      </c>
    </row>
    <row r="16" spans="1:102" s="190" customFormat="1" ht="17.25" customHeight="1" x14ac:dyDescent="0.25">
      <c r="A16" s="50"/>
      <c r="B16" s="50"/>
      <c r="C16" s="184"/>
      <c r="D16" s="50"/>
      <c r="E16" s="50"/>
      <c r="F16" s="183" t="s">
        <v>199</v>
      </c>
      <c r="G16" s="191"/>
      <c r="H16" s="50"/>
      <c r="I16" s="50"/>
      <c r="J16" s="194"/>
      <c r="K16" s="51"/>
      <c r="L16" s="186"/>
      <c r="M16" s="187"/>
      <c r="N16" s="50"/>
      <c r="O16" s="186"/>
      <c r="P16" s="186"/>
      <c r="Q16" s="186"/>
      <c r="R16" s="51">
        <f t="shared" si="0"/>
        <v>0</v>
      </c>
      <c r="S16" s="186">
        <f t="shared" si="1"/>
        <v>0</v>
      </c>
      <c r="T16" s="186">
        <f t="shared" si="2"/>
        <v>0</v>
      </c>
      <c r="U16" s="50"/>
      <c r="V16" s="186">
        <f t="shared" si="3"/>
        <v>0</v>
      </c>
      <c r="W16" s="186">
        <f t="shared" si="4"/>
        <v>0</v>
      </c>
      <c r="X16" s="51"/>
      <c r="Y16" s="188"/>
      <c r="Z16" s="188"/>
      <c r="AA16" s="188"/>
      <c r="AB16" s="189"/>
      <c r="AC16" s="188"/>
      <c r="AD16" s="188"/>
      <c r="AE16" s="189">
        <f t="shared" si="5"/>
        <v>0</v>
      </c>
      <c r="AF16" s="186">
        <f t="shared" si="6"/>
        <v>0</v>
      </c>
      <c r="AG16" s="186">
        <f t="shared" si="7"/>
        <v>0</v>
      </c>
    </row>
    <row r="17" spans="1:102" s="190" customFormat="1" ht="17.25" customHeight="1" x14ac:dyDescent="0.25">
      <c r="A17" s="50"/>
      <c r="B17" s="50"/>
      <c r="C17" s="184"/>
      <c r="D17" s="50"/>
      <c r="E17" s="50">
        <v>12</v>
      </c>
      <c r="F17" s="196" t="s">
        <v>210</v>
      </c>
      <c r="G17" s="191" t="s">
        <v>30</v>
      </c>
      <c r="H17" s="50" t="s">
        <v>211</v>
      </c>
      <c r="I17" s="50">
        <v>240602</v>
      </c>
      <c r="J17" s="194">
        <v>46565</v>
      </c>
      <c r="K17" s="51">
        <v>100</v>
      </c>
      <c r="L17" s="186">
        <v>22.78</v>
      </c>
      <c r="M17" s="187">
        <v>2278</v>
      </c>
      <c r="N17" s="50"/>
      <c r="O17" s="186"/>
      <c r="P17" s="186"/>
      <c r="Q17" s="186"/>
      <c r="R17" s="51">
        <f t="shared" si="0"/>
        <v>100</v>
      </c>
      <c r="S17" s="186">
        <f t="shared" si="1"/>
        <v>22.78</v>
      </c>
      <c r="T17" s="186">
        <f t="shared" si="2"/>
        <v>2278</v>
      </c>
      <c r="U17" s="50"/>
      <c r="V17" s="186">
        <f t="shared" si="3"/>
        <v>22.78</v>
      </c>
      <c r="W17" s="186">
        <f t="shared" si="4"/>
        <v>0</v>
      </c>
      <c r="X17" s="51"/>
      <c r="Y17" s="188"/>
      <c r="Z17" s="188"/>
      <c r="AA17" s="188"/>
      <c r="AB17" s="189"/>
      <c r="AC17" s="188"/>
      <c r="AD17" s="188"/>
      <c r="AE17" s="189">
        <f t="shared" si="5"/>
        <v>100</v>
      </c>
      <c r="AF17" s="186">
        <f t="shared" si="6"/>
        <v>22.78</v>
      </c>
      <c r="AG17" s="186">
        <f t="shared" si="7"/>
        <v>2278</v>
      </c>
    </row>
    <row r="18" spans="1:102" s="190" customFormat="1" ht="17.25" customHeight="1" x14ac:dyDescent="0.25">
      <c r="A18" s="50"/>
      <c r="B18" s="50"/>
      <c r="C18" s="184"/>
      <c r="D18" s="50"/>
      <c r="E18" s="50">
        <v>13</v>
      </c>
      <c r="F18" s="196" t="s">
        <v>213</v>
      </c>
      <c r="G18" s="191" t="s">
        <v>24</v>
      </c>
      <c r="H18" s="50" t="s">
        <v>173</v>
      </c>
      <c r="I18" s="50">
        <v>679230901</v>
      </c>
      <c r="J18" s="194">
        <v>45926</v>
      </c>
      <c r="K18" s="51">
        <v>125</v>
      </c>
      <c r="L18" s="186">
        <v>29.74</v>
      </c>
      <c r="M18" s="187">
        <v>3717.5</v>
      </c>
      <c r="N18" s="50"/>
      <c r="O18" s="186"/>
      <c r="P18" s="186"/>
      <c r="Q18" s="186"/>
      <c r="R18" s="51">
        <f t="shared" si="0"/>
        <v>125</v>
      </c>
      <c r="S18" s="186">
        <f t="shared" si="1"/>
        <v>29.74</v>
      </c>
      <c r="T18" s="186">
        <f t="shared" si="2"/>
        <v>3717.5</v>
      </c>
      <c r="U18" s="50">
        <v>6</v>
      </c>
      <c r="V18" s="186">
        <f t="shared" si="3"/>
        <v>29.74</v>
      </c>
      <c r="W18" s="186">
        <f t="shared" si="4"/>
        <v>178.44</v>
      </c>
      <c r="X18" s="51"/>
      <c r="Y18" s="188"/>
      <c r="Z18" s="188"/>
      <c r="AA18" s="188"/>
      <c r="AB18" s="189"/>
      <c r="AC18" s="188"/>
      <c r="AD18" s="188"/>
      <c r="AE18" s="189">
        <f t="shared" si="5"/>
        <v>119</v>
      </c>
      <c r="AF18" s="186">
        <f t="shared" si="6"/>
        <v>29.74</v>
      </c>
      <c r="AG18" s="186">
        <f t="shared" si="7"/>
        <v>3539.06</v>
      </c>
    </row>
    <row r="19" spans="1:102" s="190" customFormat="1" ht="22.5" customHeight="1" x14ac:dyDescent="0.25">
      <c r="A19" s="50"/>
      <c r="B19" s="50"/>
      <c r="C19" s="184"/>
      <c r="D19" s="50"/>
      <c r="E19" s="50">
        <v>14</v>
      </c>
      <c r="F19" s="196" t="s">
        <v>149</v>
      </c>
      <c r="G19" s="191" t="s">
        <v>24</v>
      </c>
      <c r="H19" s="50" t="s">
        <v>151</v>
      </c>
      <c r="I19" s="50" t="s">
        <v>227</v>
      </c>
      <c r="J19" s="194">
        <v>45743</v>
      </c>
      <c r="K19" s="51">
        <v>4</v>
      </c>
      <c r="L19" s="186">
        <v>24.9</v>
      </c>
      <c r="M19" s="187">
        <v>99.6</v>
      </c>
      <c r="N19" s="50"/>
      <c r="O19" s="186"/>
      <c r="P19" s="186"/>
      <c r="Q19" s="186"/>
      <c r="R19" s="51">
        <f t="shared" si="0"/>
        <v>4</v>
      </c>
      <c r="S19" s="186">
        <f t="shared" si="1"/>
        <v>24.9</v>
      </c>
      <c r="T19" s="186">
        <f t="shared" si="2"/>
        <v>99.6</v>
      </c>
      <c r="U19" s="50"/>
      <c r="V19" s="186">
        <f t="shared" si="3"/>
        <v>24.9</v>
      </c>
      <c r="W19" s="186">
        <f t="shared" si="4"/>
        <v>0</v>
      </c>
      <c r="X19" s="51"/>
      <c r="Y19" s="188"/>
      <c r="Z19" s="188"/>
      <c r="AA19" s="188"/>
      <c r="AB19" s="189"/>
      <c r="AC19" s="188"/>
      <c r="AD19" s="188"/>
      <c r="AE19" s="189">
        <f t="shared" si="5"/>
        <v>4</v>
      </c>
      <c r="AF19" s="186">
        <f t="shared" si="6"/>
        <v>24.9</v>
      </c>
      <c r="AG19" s="186">
        <f t="shared" si="7"/>
        <v>99.6</v>
      </c>
    </row>
    <row r="20" spans="1:102" s="190" customFormat="1" ht="22.5" customHeight="1" x14ac:dyDescent="0.25">
      <c r="A20" s="50"/>
      <c r="B20" s="50"/>
      <c r="C20" s="184"/>
      <c r="D20" s="50"/>
      <c r="E20" s="50">
        <v>15</v>
      </c>
      <c r="F20" s="196" t="s">
        <v>68</v>
      </c>
      <c r="G20" s="191" t="s">
        <v>24</v>
      </c>
      <c r="H20" s="50" t="s">
        <v>70</v>
      </c>
      <c r="I20" s="50" t="s">
        <v>228</v>
      </c>
      <c r="J20" s="194">
        <v>45956</v>
      </c>
      <c r="K20" s="51">
        <v>12</v>
      </c>
      <c r="L20" s="186">
        <v>98</v>
      </c>
      <c r="M20" s="187">
        <v>1176</v>
      </c>
      <c r="N20" s="50"/>
      <c r="O20" s="186"/>
      <c r="P20" s="186"/>
      <c r="Q20" s="186"/>
      <c r="R20" s="51">
        <f t="shared" si="0"/>
        <v>12</v>
      </c>
      <c r="S20" s="186">
        <f t="shared" si="1"/>
        <v>98</v>
      </c>
      <c r="T20" s="186">
        <f t="shared" si="2"/>
        <v>1176</v>
      </c>
      <c r="U20" s="50"/>
      <c r="V20" s="186">
        <f t="shared" si="3"/>
        <v>98</v>
      </c>
      <c r="W20" s="186">
        <f t="shared" si="4"/>
        <v>0</v>
      </c>
      <c r="X20" s="51"/>
      <c r="Y20" s="188"/>
      <c r="Z20" s="188"/>
      <c r="AA20" s="188"/>
      <c r="AB20" s="189"/>
      <c r="AC20" s="188"/>
      <c r="AD20" s="188"/>
      <c r="AE20" s="189">
        <f t="shared" si="5"/>
        <v>12</v>
      </c>
      <c r="AF20" s="186">
        <f t="shared" si="6"/>
        <v>98</v>
      </c>
      <c r="AG20" s="186">
        <f t="shared" si="7"/>
        <v>1176</v>
      </c>
    </row>
    <row r="21" spans="1:102" s="190" customFormat="1" ht="22.5" customHeight="1" x14ac:dyDescent="0.25">
      <c r="A21" s="50"/>
      <c r="B21" s="50"/>
      <c r="C21" s="184"/>
      <c r="D21" s="50"/>
      <c r="E21" s="50">
        <v>16</v>
      </c>
      <c r="F21" s="196" t="s">
        <v>251</v>
      </c>
      <c r="G21" s="191" t="s">
        <v>24</v>
      </c>
      <c r="H21" s="50" t="s">
        <v>252</v>
      </c>
      <c r="I21" s="50" t="s">
        <v>253</v>
      </c>
      <c r="J21" s="194">
        <v>46168</v>
      </c>
      <c r="K21" s="51">
        <v>100</v>
      </c>
      <c r="L21" s="186">
        <v>44</v>
      </c>
      <c r="M21" s="187">
        <v>4400</v>
      </c>
      <c r="N21" s="50"/>
      <c r="O21" s="186"/>
      <c r="P21" s="186"/>
      <c r="Q21" s="186"/>
      <c r="R21" s="51">
        <f t="shared" si="0"/>
        <v>100</v>
      </c>
      <c r="S21" s="186">
        <f t="shared" si="1"/>
        <v>44</v>
      </c>
      <c r="T21" s="186">
        <f t="shared" si="2"/>
        <v>4400</v>
      </c>
      <c r="U21" s="50">
        <v>33</v>
      </c>
      <c r="V21" s="186">
        <f t="shared" si="3"/>
        <v>44</v>
      </c>
      <c r="W21" s="186">
        <f t="shared" si="4"/>
        <v>1452</v>
      </c>
      <c r="X21" s="51"/>
      <c r="Y21" s="188"/>
      <c r="Z21" s="188"/>
      <c r="AA21" s="188"/>
      <c r="AB21" s="189"/>
      <c r="AC21" s="188"/>
      <c r="AD21" s="188"/>
      <c r="AE21" s="189">
        <f t="shared" si="5"/>
        <v>67</v>
      </c>
      <c r="AF21" s="186">
        <f t="shared" si="6"/>
        <v>44</v>
      </c>
      <c r="AG21" s="186">
        <f t="shared" si="7"/>
        <v>2948</v>
      </c>
    </row>
    <row r="22" spans="1:102" s="190" customFormat="1" ht="18.75" customHeight="1" x14ac:dyDescent="0.25">
      <c r="A22" s="50"/>
      <c r="B22" s="50"/>
      <c r="C22" s="184"/>
      <c r="D22" s="50"/>
      <c r="E22" s="50">
        <v>17</v>
      </c>
      <c r="F22" s="196" t="s">
        <v>83</v>
      </c>
      <c r="G22" s="191" t="s">
        <v>84</v>
      </c>
      <c r="H22" s="50" t="s">
        <v>81</v>
      </c>
      <c r="I22" s="50" t="s">
        <v>257</v>
      </c>
      <c r="J22" s="194">
        <v>45988</v>
      </c>
      <c r="K22" s="51">
        <v>14</v>
      </c>
      <c r="L22" s="186">
        <v>166</v>
      </c>
      <c r="M22" s="187">
        <v>2324</v>
      </c>
      <c r="N22" s="50"/>
      <c r="O22" s="186"/>
      <c r="P22" s="186"/>
      <c r="Q22" s="186"/>
      <c r="R22" s="51">
        <f t="shared" si="0"/>
        <v>14</v>
      </c>
      <c r="S22" s="186">
        <f t="shared" si="1"/>
        <v>166</v>
      </c>
      <c r="T22" s="186">
        <f t="shared" si="2"/>
        <v>2324</v>
      </c>
      <c r="U22" s="50"/>
      <c r="V22" s="186">
        <f t="shared" si="3"/>
        <v>166</v>
      </c>
      <c r="W22" s="186">
        <f t="shared" si="4"/>
        <v>0</v>
      </c>
      <c r="X22" s="51"/>
      <c r="Y22" s="188"/>
      <c r="Z22" s="188"/>
      <c r="AA22" s="188"/>
      <c r="AB22" s="189"/>
      <c r="AC22" s="188"/>
      <c r="AD22" s="188"/>
      <c r="AE22" s="189">
        <f t="shared" si="5"/>
        <v>14</v>
      </c>
      <c r="AF22" s="186">
        <f t="shared" si="6"/>
        <v>166</v>
      </c>
      <c r="AG22" s="186">
        <f t="shared" si="7"/>
        <v>2324</v>
      </c>
    </row>
    <row r="23" spans="1:102" s="190" customFormat="1" ht="14.25" customHeight="1" x14ac:dyDescent="0.25">
      <c r="A23" s="50"/>
      <c r="B23" s="50"/>
      <c r="C23" s="184"/>
      <c r="D23" s="50"/>
      <c r="E23" s="50"/>
      <c r="F23" s="183" t="s">
        <v>199</v>
      </c>
      <c r="G23" s="191"/>
      <c r="H23" s="50"/>
      <c r="I23" s="50"/>
      <c r="J23" s="194"/>
      <c r="K23" s="51"/>
      <c r="L23" s="186"/>
      <c r="M23" s="187"/>
      <c r="N23" s="50"/>
      <c r="O23" s="186"/>
      <c r="P23" s="186"/>
      <c r="Q23" s="186"/>
      <c r="R23" s="51">
        <f t="shared" si="0"/>
        <v>0</v>
      </c>
      <c r="S23" s="186">
        <f t="shared" si="1"/>
        <v>0</v>
      </c>
      <c r="T23" s="186">
        <f t="shared" si="2"/>
        <v>0</v>
      </c>
      <c r="U23" s="50"/>
      <c r="V23" s="186">
        <f t="shared" si="3"/>
        <v>0</v>
      </c>
      <c r="W23" s="186">
        <f t="shared" si="4"/>
        <v>0</v>
      </c>
      <c r="X23" s="51"/>
      <c r="Y23" s="188"/>
      <c r="Z23" s="188"/>
      <c r="AA23" s="188"/>
      <c r="AB23" s="189"/>
      <c r="AC23" s="188"/>
      <c r="AD23" s="188"/>
      <c r="AE23" s="189">
        <f t="shared" si="5"/>
        <v>0</v>
      </c>
      <c r="AF23" s="186">
        <f t="shared" si="6"/>
        <v>0</v>
      </c>
      <c r="AG23" s="186">
        <f t="shared" si="7"/>
        <v>0</v>
      </c>
    </row>
    <row r="24" spans="1:102" s="190" customFormat="1" ht="22.5" customHeight="1" x14ac:dyDescent="0.25">
      <c r="A24" s="50"/>
      <c r="B24" s="50"/>
      <c r="C24" s="184"/>
      <c r="D24" s="50"/>
      <c r="E24" s="50">
        <v>18</v>
      </c>
      <c r="F24" s="196" t="s">
        <v>49</v>
      </c>
      <c r="G24" s="191" t="s">
        <v>24</v>
      </c>
      <c r="H24" s="50" t="s">
        <v>50</v>
      </c>
      <c r="I24" s="50" t="s">
        <v>261</v>
      </c>
      <c r="J24" s="194">
        <v>45834</v>
      </c>
      <c r="K24" s="51">
        <v>45</v>
      </c>
      <c r="L24" s="186">
        <v>124.99</v>
      </c>
      <c r="M24" s="187">
        <v>5624.55</v>
      </c>
      <c r="N24" s="50"/>
      <c r="O24" s="186"/>
      <c r="P24" s="186"/>
      <c r="Q24" s="186"/>
      <c r="R24" s="51">
        <f t="shared" si="0"/>
        <v>45</v>
      </c>
      <c r="S24" s="186">
        <f t="shared" si="1"/>
        <v>124.99</v>
      </c>
      <c r="T24" s="186">
        <f t="shared" si="2"/>
        <v>5624.55</v>
      </c>
      <c r="U24" s="50"/>
      <c r="V24" s="186">
        <f t="shared" si="3"/>
        <v>124.99</v>
      </c>
      <c r="W24" s="186">
        <f t="shared" si="4"/>
        <v>0</v>
      </c>
      <c r="X24" s="51"/>
      <c r="Y24" s="188"/>
      <c r="Z24" s="188"/>
      <c r="AA24" s="188"/>
      <c r="AB24" s="189"/>
      <c r="AC24" s="188"/>
      <c r="AD24" s="188"/>
      <c r="AE24" s="189">
        <f t="shared" si="5"/>
        <v>45</v>
      </c>
      <c r="AF24" s="186">
        <f t="shared" si="6"/>
        <v>124.99</v>
      </c>
      <c r="AG24" s="186">
        <f t="shared" si="7"/>
        <v>5624.55</v>
      </c>
    </row>
    <row r="25" spans="1:102" s="190" customFormat="1" ht="22.5" customHeight="1" x14ac:dyDescent="0.25">
      <c r="A25" s="50"/>
      <c r="B25" s="50"/>
      <c r="C25" s="184"/>
      <c r="D25" s="50"/>
      <c r="E25" s="50">
        <v>19</v>
      </c>
      <c r="F25" s="196" t="s">
        <v>271</v>
      </c>
      <c r="G25" s="191" t="s">
        <v>87</v>
      </c>
      <c r="H25" s="50" t="s">
        <v>272</v>
      </c>
      <c r="I25" s="50" t="s">
        <v>273</v>
      </c>
      <c r="J25" s="194">
        <v>46260</v>
      </c>
      <c r="K25" s="51">
        <v>4</v>
      </c>
      <c r="L25" s="186">
        <v>766.05</v>
      </c>
      <c r="M25" s="187">
        <v>3064.2</v>
      </c>
      <c r="N25" s="189"/>
      <c r="O25" s="186"/>
      <c r="P25" s="186"/>
      <c r="Q25" s="186"/>
      <c r="R25" s="51">
        <f t="shared" si="0"/>
        <v>4</v>
      </c>
      <c r="S25" s="186">
        <f t="shared" si="1"/>
        <v>766.05</v>
      </c>
      <c r="T25" s="186">
        <f t="shared" si="2"/>
        <v>3064.2</v>
      </c>
      <c r="U25" s="50"/>
      <c r="V25" s="186">
        <f t="shared" si="3"/>
        <v>766.05</v>
      </c>
      <c r="W25" s="186">
        <f t="shared" si="4"/>
        <v>0</v>
      </c>
      <c r="X25" s="51"/>
      <c r="Y25" s="188"/>
      <c r="Z25" s="188"/>
      <c r="AA25" s="188"/>
      <c r="AB25" s="189"/>
      <c r="AC25" s="188"/>
      <c r="AD25" s="188"/>
      <c r="AE25" s="189">
        <f t="shared" si="5"/>
        <v>4</v>
      </c>
      <c r="AF25" s="186">
        <f t="shared" si="6"/>
        <v>766.05</v>
      </c>
      <c r="AG25" s="186">
        <f t="shared" si="7"/>
        <v>3064.2</v>
      </c>
    </row>
    <row r="26" spans="1:102" s="190" customFormat="1" ht="13.5" customHeight="1" x14ac:dyDescent="0.25">
      <c r="A26" s="50"/>
      <c r="B26" s="50"/>
      <c r="C26" s="184"/>
      <c r="D26" s="50"/>
      <c r="E26" s="50"/>
      <c r="F26" s="183" t="s">
        <v>284</v>
      </c>
      <c r="G26" s="191"/>
      <c r="H26" s="50"/>
      <c r="I26" s="50"/>
      <c r="J26" s="194"/>
      <c r="K26" s="51"/>
      <c r="L26" s="186"/>
      <c r="M26" s="187"/>
      <c r="N26" s="51"/>
      <c r="O26" s="186"/>
      <c r="P26" s="186"/>
      <c r="Q26" s="186"/>
      <c r="R26" s="51">
        <f t="shared" si="0"/>
        <v>0</v>
      </c>
      <c r="S26" s="186">
        <f t="shared" si="1"/>
        <v>0</v>
      </c>
      <c r="T26" s="186">
        <f t="shared" si="2"/>
        <v>0</v>
      </c>
      <c r="U26" s="50"/>
      <c r="V26" s="186">
        <f t="shared" si="3"/>
        <v>0</v>
      </c>
      <c r="W26" s="186">
        <f t="shared" si="4"/>
        <v>0</v>
      </c>
      <c r="X26" s="51"/>
      <c r="Y26" s="188"/>
      <c r="Z26" s="188"/>
      <c r="AA26" s="188"/>
      <c r="AB26" s="189"/>
      <c r="AC26" s="188"/>
      <c r="AD26" s="188"/>
      <c r="AE26" s="189">
        <f t="shared" si="5"/>
        <v>0</v>
      </c>
      <c r="AF26" s="186">
        <f t="shared" si="6"/>
        <v>0</v>
      </c>
      <c r="AG26" s="186">
        <f t="shared" si="7"/>
        <v>0</v>
      </c>
    </row>
    <row r="27" spans="1:102" s="190" customFormat="1" ht="18.75" customHeight="1" x14ac:dyDescent="0.25">
      <c r="A27" s="50"/>
      <c r="B27" s="50"/>
      <c r="C27" s="184"/>
      <c r="D27" s="50"/>
      <c r="E27" s="50">
        <v>20</v>
      </c>
      <c r="F27" s="196" t="s">
        <v>285</v>
      </c>
      <c r="G27" s="191" t="s">
        <v>20</v>
      </c>
      <c r="H27" s="50" t="s">
        <v>286</v>
      </c>
      <c r="I27" s="50">
        <v>2411617</v>
      </c>
      <c r="J27" s="194">
        <v>46718</v>
      </c>
      <c r="K27" s="51">
        <v>244</v>
      </c>
      <c r="L27" s="186">
        <v>51</v>
      </c>
      <c r="M27" s="187">
        <v>12444</v>
      </c>
      <c r="N27" s="51"/>
      <c r="O27" s="186"/>
      <c r="P27" s="186"/>
      <c r="Q27" s="186"/>
      <c r="R27" s="51">
        <f t="shared" si="0"/>
        <v>244</v>
      </c>
      <c r="S27" s="186">
        <f t="shared" si="1"/>
        <v>51</v>
      </c>
      <c r="T27" s="186">
        <f t="shared" si="2"/>
        <v>12444</v>
      </c>
      <c r="U27" s="50">
        <v>20</v>
      </c>
      <c r="V27" s="186">
        <f t="shared" si="3"/>
        <v>51</v>
      </c>
      <c r="W27" s="186">
        <f t="shared" si="4"/>
        <v>1020</v>
      </c>
      <c r="X27" s="51"/>
      <c r="Y27" s="188"/>
      <c r="Z27" s="188"/>
      <c r="AA27" s="188"/>
      <c r="AB27" s="189"/>
      <c r="AC27" s="188"/>
      <c r="AD27" s="188"/>
      <c r="AE27" s="189">
        <f t="shared" si="5"/>
        <v>224</v>
      </c>
      <c r="AF27" s="186">
        <f t="shared" si="6"/>
        <v>51</v>
      </c>
      <c r="AG27" s="186">
        <f t="shared" si="7"/>
        <v>11424</v>
      </c>
    </row>
    <row r="28" spans="1:102" s="190" customFormat="1" ht="18.75" customHeight="1" x14ac:dyDescent="0.25">
      <c r="A28" s="50"/>
      <c r="B28" s="50"/>
      <c r="C28" s="184"/>
      <c r="D28" s="50"/>
      <c r="E28" s="50">
        <v>21</v>
      </c>
      <c r="F28" s="196" t="s">
        <v>289</v>
      </c>
      <c r="G28" s="191" t="s">
        <v>27</v>
      </c>
      <c r="H28" s="50" t="s">
        <v>173</v>
      </c>
      <c r="I28" s="50">
        <v>679230901</v>
      </c>
      <c r="J28" s="194">
        <v>46291</v>
      </c>
      <c r="K28" s="51">
        <v>100</v>
      </c>
      <c r="L28" s="186">
        <v>29</v>
      </c>
      <c r="M28" s="187">
        <v>2900</v>
      </c>
      <c r="N28" s="51"/>
      <c r="O28" s="186"/>
      <c r="P28" s="186"/>
      <c r="Q28" s="186"/>
      <c r="R28" s="51">
        <f t="shared" si="0"/>
        <v>100</v>
      </c>
      <c r="S28" s="186">
        <f t="shared" si="1"/>
        <v>29</v>
      </c>
      <c r="T28" s="186">
        <f t="shared" si="2"/>
        <v>2900</v>
      </c>
      <c r="U28" s="50"/>
      <c r="V28" s="186">
        <f t="shared" si="3"/>
        <v>29</v>
      </c>
      <c r="W28" s="186">
        <f t="shared" si="4"/>
        <v>0</v>
      </c>
      <c r="X28" s="51"/>
      <c r="Y28" s="188"/>
      <c r="Z28" s="188"/>
      <c r="AA28" s="188"/>
      <c r="AB28" s="189"/>
      <c r="AC28" s="188"/>
      <c r="AD28" s="188"/>
      <c r="AE28" s="189">
        <f t="shared" si="5"/>
        <v>100</v>
      </c>
      <c r="AF28" s="186">
        <f t="shared" si="6"/>
        <v>29</v>
      </c>
      <c r="AG28" s="186">
        <f t="shared" si="7"/>
        <v>2900</v>
      </c>
    </row>
    <row r="29" spans="1:102" s="190" customFormat="1" ht="23.25" customHeight="1" x14ac:dyDescent="0.25">
      <c r="A29" s="50"/>
      <c r="B29" s="50"/>
      <c r="C29" s="184"/>
      <c r="D29" s="50"/>
      <c r="E29" s="50">
        <v>22</v>
      </c>
      <c r="F29" s="196" t="s">
        <v>305</v>
      </c>
      <c r="G29" s="191" t="s">
        <v>30</v>
      </c>
      <c r="H29" s="50" t="s">
        <v>306</v>
      </c>
      <c r="I29" s="50" t="s">
        <v>307</v>
      </c>
      <c r="J29" s="194">
        <v>46871</v>
      </c>
      <c r="K29" s="51">
        <v>4900</v>
      </c>
      <c r="L29" s="186">
        <v>0.89</v>
      </c>
      <c r="M29" s="187">
        <v>4361</v>
      </c>
      <c r="N29" s="51"/>
      <c r="O29" s="186"/>
      <c r="P29" s="186"/>
      <c r="Q29" s="186"/>
      <c r="R29" s="51">
        <f t="shared" si="0"/>
        <v>4900</v>
      </c>
      <c r="S29" s="186">
        <f t="shared" si="1"/>
        <v>0.89</v>
      </c>
      <c r="T29" s="186">
        <f t="shared" si="2"/>
        <v>4361</v>
      </c>
      <c r="U29" s="50"/>
      <c r="V29" s="186">
        <f t="shared" si="3"/>
        <v>0.89</v>
      </c>
      <c r="W29" s="186">
        <f t="shared" si="4"/>
        <v>0</v>
      </c>
      <c r="X29" s="51"/>
      <c r="Y29" s="188"/>
      <c r="Z29" s="188"/>
      <c r="AA29" s="188"/>
      <c r="AB29" s="189"/>
      <c r="AC29" s="188"/>
      <c r="AD29" s="188"/>
      <c r="AE29" s="189">
        <f t="shared" si="5"/>
        <v>4900</v>
      </c>
      <c r="AF29" s="186">
        <f t="shared" si="6"/>
        <v>0.89</v>
      </c>
      <c r="AG29" s="186">
        <f t="shared" si="7"/>
        <v>4361</v>
      </c>
    </row>
    <row r="30" spans="1:102" s="162" customFormat="1" ht="36.950000000000003" customHeight="1" x14ac:dyDescent="0.25">
      <c r="A30" s="152"/>
      <c r="B30" s="152"/>
      <c r="C30" s="152"/>
      <c r="D30" s="15"/>
      <c r="E30" s="15"/>
      <c r="F30" s="442" t="s">
        <v>583</v>
      </c>
      <c r="G30" s="443"/>
      <c r="H30" s="443"/>
      <c r="I30" s="443"/>
      <c r="J30" s="16"/>
      <c r="K30" s="441" t="s">
        <v>654</v>
      </c>
      <c r="L30" s="442"/>
      <c r="M30" s="442"/>
      <c r="N30" s="444" t="s">
        <v>2</v>
      </c>
      <c r="O30" s="442"/>
      <c r="P30" s="442"/>
      <c r="Q30" s="17"/>
      <c r="R30" s="445" t="s">
        <v>3</v>
      </c>
      <c r="S30" s="440"/>
      <c r="T30" s="440"/>
      <c r="U30" s="446" t="s">
        <v>4</v>
      </c>
      <c r="V30" s="440"/>
      <c r="W30" s="440"/>
      <c r="X30" s="447" t="s">
        <v>5</v>
      </c>
      <c r="Y30" s="447"/>
      <c r="Z30" s="447"/>
      <c r="AA30" s="229" t="s">
        <v>656</v>
      </c>
      <c r="AB30" s="439" t="s">
        <v>6</v>
      </c>
      <c r="AC30" s="440"/>
      <c r="AD30" s="440"/>
      <c r="AE30" s="441" t="s">
        <v>655</v>
      </c>
      <c r="AF30" s="442"/>
      <c r="AG30" s="442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</row>
    <row r="31" spans="1:102" s="167" customFormat="1" ht="21" customHeight="1" x14ac:dyDescent="0.25">
      <c r="A31" s="164"/>
      <c r="B31" s="164"/>
      <c r="C31" s="164"/>
      <c r="D31" s="20"/>
      <c r="E31" s="20"/>
      <c r="F31" s="21" t="s">
        <v>7</v>
      </c>
      <c r="G31" s="144" t="s">
        <v>8</v>
      </c>
      <c r="H31" s="23" t="s">
        <v>9</v>
      </c>
      <c r="I31" s="20" t="s">
        <v>10</v>
      </c>
      <c r="J31" s="24" t="s">
        <v>11</v>
      </c>
      <c r="K31" s="20" t="s">
        <v>12</v>
      </c>
      <c r="L31" s="25" t="s">
        <v>13</v>
      </c>
      <c r="M31" s="169" t="s">
        <v>14</v>
      </c>
      <c r="N31" s="20" t="s">
        <v>12</v>
      </c>
      <c r="O31" s="25" t="s">
        <v>13</v>
      </c>
      <c r="P31" s="25" t="s">
        <v>14</v>
      </c>
      <c r="Q31" s="25"/>
      <c r="R31" s="29" t="s">
        <v>12</v>
      </c>
      <c r="S31" s="30" t="s">
        <v>13</v>
      </c>
      <c r="T31" s="30" t="s">
        <v>14</v>
      </c>
      <c r="U31" s="29" t="s">
        <v>12</v>
      </c>
      <c r="V31" s="30" t="s">
        <v>13</v>
      </c>
      <c r="W31" s="30" t="s">
        <v>14</v>
      </c>
      <c r="X31" s="31" t="s">
        <v>12</v>
      </c>
      <c r="Y31" s="31" t="s">
        <v>13</v>
      </c>
      <c r="Z31" s="31" t="s">
        <v>14</v>
      </c>
      <c r="AA31" s="31"/>
      <c r="AB31" s="32" t="s">
        <v>12</v>
      </c>
      <c r="AC31" s="31" t="s">
        <v>13</v>
      </c>
      <c r="AD31" s="31" t="s">
        <v>14</v>
      </c>
      <c r="AE31" s="29" t="s">
        <v>12</v>
      </c>
      <c r="AF31" s="30" t="s">
        <v>13</v>
      </c>
      <c r="AG31" s="30" t="s">
        <v>14</v>
      </c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</row>
    <row r="32" spans="1:102" s="190" customFormat="1" ht="13.5" customHeight="1" x14ac:dyDescent="0.25">
      <c r="A32" s="50"/>
      <c r="B32" s="50"/>
      <c r="C32" s="184"/>
      <c r="D32" s="50"/>
      <c r="E32" s="50"/>
      <c r="F32" s="183" t="s">
        <v>284</v>
      </c>
      <c r="G32" s="191"/>
      <c r="H32" s="50"/>
      <c r="I32" s="50"/>
      <c r="J32" s="194"/>
      <c r="K32" s="51"/>
      <c r="L32" s="186"/>
      <c r="M32" s="187"/>
      <c r="N32" s="51"/>
      <c r="O32" s="186"/>
      <c r="P32" s="186"/>
      <c r="Q32" s="186"/>
      <c r="R32" s="51">
        <f t="shared" si="0"/>
        <v>0</v>
      </c>
      <c r="S32" s="186">
        <f t="shared" si="1"/>
        <v>0</v>
      </c>
      <c r="T32" s="186">
        <f t="shared" si="2"/>
        <v>0</v>
      </c>
      <c r="U32" s="50"/>
      <c r="V32" s="186">
        <f t="shared" si="3"/>
        <v>0</v>
      </c>
      <c r="W32" s="186">
        <f t="shared" si="4"/>
        <v>0</v>
      </c>
      <c r="X32" s="51"/>
      <c r="Y32" s="188"/>
      <c r="Z32" s="188"/>
      <c r="AA32" s="188"/>
      <c r="AB32" s="189"/>
      <c r="AC32" s="188"/>
      <c r="AD32" s="188"/>
      <c r="AE32" s="189">
        <f t="shared" si="5"/>
        <v>0</v>
      </c>
      <c r="AF32" s="186">
        <f t="shared" si="6"/>
        <v>0</v>
      </c>
      <c r="AG32" s="186">
        <f t="shared" si="7"/>
        <v>0</v>
      </c>
    </row>
    <row r="33" spans="1:33" s="190" customFormat="1" ht="18.75" customHeight="1" x14ac:dyDescent="0.25">
      <c r="A33" s="50"/>
      <c r="B33" s="50"/>
      <c r="C33" s="184"/>
      <c r="D33" s="50"/>
      <c r="E33" s="50">
        <v>23</v>
      </c>
      <c r="F33" s="196" t="s">
        <v>192</v>
      </c>
      <c r="G33" s="191" t="s">
        <v>24</v>
      </c>
      <c r="H33" s="50" t="s">
        <v>317</v>
      </c>
      <c r="I33" s="50" t="s">
        <v>318</v>
      </c>
      <c r="J33" s="194">
        <v>46748</v>
      </c>
      <c r="K33" s="51">
        <v>130</v>
      </c>
      <c r="L33" s="186">
        <v>43</v>
      </c>
      <c r="M33" s="187">
        <v>5590</v>
      </c>
      <c r="N33" s="51"/>
      <c r="O33" s="186"/>
      <c r="P33" s="186"/>
      <c r="Q33" s="186"/>
      <c r="R33" s="51">
        <f t="shared" si="0"/>
        <v>130</v>
      </c>
      <c r="S33" s="186">
        <f t="shared" si="1"/>
        <v>43</v>
      </c>
      <c r="T33" s="186">
        <f t="shared" si="2"/>
        <v>5590</v>
      </c>
      <c r="U33" s="50"/>
      <c r="V33" s="186">
        <f t="shared" si="3"/>
        <v>43</v>
      </c>
      <c r="W33" s="186">
        <f t="shared" si="4"/>
        <v>0</v>
      </c>
      <c r="X33" s="51"/>
      <c r="Y33" s="188"/>
      <c r="Z33" s="188"/>
      <c r="AA33" s="188"/>
      <c r="AB33" s="189"/>
      <c r="AC33" s="188"/>
      <c r="AD33" s="188"/>
      <c r="AE33" s="189">
        <f t="shared" si="5"/>
        <v>130</v>
      </c>
      <c r="AF33" s="186">
        <f t="shared" si="6"/>
        <v>43</v>
      </c>
      <c r="AG33" s="186">
        <f t="shared" si="7"/>
        <v>5590</v>
      </c>
    </row>
    <row r="34" spans="1:33" s="190" customFormat="1" ht="18.75" customHeight="1" x14ac:dyDescent="0.25">
      <c r="A34" s="50"/>
      <c r="B34" s="50"/>
      <c r="C34" s="184"/>
      <c r="D34" s="50"/>
      <c r="E34" s="50">
        <v>24</v>
      </c>
      <c r="F34" s="196" t="s">
        <v>65</v>
      </c>
      <c r="G34" s="197" t="s">
        <v>27</v>
      </c>
      <c r="H34" s="50" t="s">
        <v>321</v>
      </c>
      <c r="I34" s="50" t="s">
        <v>322</v>
      </c>
      <c r="J34" s="194">
        <v>46565</v>
      </c>
      <c r="K34" s="51">
        <v>2</v>
      </c>
      <c r="L34" s="186">
        <v>232.5</v>
      </c>
      <c r="M34" s="187">
        <v>465</v>
      </c>
      <c r="N34" s="51"/>
      <c r="O34" s="186"/>
      <c r="P34" s="186"/>
      <c r="Q34" s="186"/>
      <c r="R34" s="51">
        <f t="shared" si="0"/>
        <v>2</v>
      </c>
      <c r="S34" s="186">
        <f t="shared" si="1"/>
        <v>232.5</v>
      </c>
      <c r="T34" s="186">
        <f t="shared" si="2"/>
        <v>465</v>
      </c>
      <c r="U34" s="50"/>
      <c r="V34" s="186">
        <f t="shared" si="3"/>
        <v>232.5</v>
      </c>
      <c r="W34" s="186">
        <f t="shared" si="4"/>
        <v>0</v>
      </c>
      <c r="X34" s="51"/>
      <c r="Y34" s="188"/>
      <c r="Z34" s="188"/>
      <c r="AA34" s="188"/>
      <c r="AB34" s="189"/>
      <c r="AC34" s="188"/>
      <c r="AD34" s="188"/>
      <c r="AE34" s="189">
        <f t="shared" si="5"/>
        <v>2</v>
      </c>
      <c r="AF34" s="186">
        <f t="shared" si="6"/>
        <v>232.5</v>
      </c>
      <c r="AG34" s="186">
        <f t="shared" si="7"/>
        <v>465</v>
      </c>
    </row>
    <row r="35" spans="1:33" s="190" customFormat="1" ht="15" customHeight="1" x14ac:dyDescent="0.25">
      <c r="A35" s="50"/>
      <c r="B35" s="50"/>
      <c r="C35" s="184"/>
      <c r="D35" s="50"/>
      <c r="E35" s="50"/>
      <c r="F35" s="183" t="s">
        <v>351</v>
      </c>
      <c r="G35" s="191"/>
      <c r="H35" s="50"/>
      <c r="I35" s="50"/>
      <c r="J35" s="194"/>
      <c r="K35" s="51"/>
      <c r="L35" s="186"/>
      <c r="M35" s="187"/>
      <c r="N35" s="51"/>
      <c r="O35" s="186"/>
      <c r="P35" s="186"/>
      <c r="Q35" s="186"/>
      <c r="R35" s="51">
        <f t="shared" si="0"/>
        <v>0</v>
      </c>
      <c r="S35" s="186">
        <f t="shared" si="1"/>
        <v>0</v>
      </c>
      <c r="T35" s="186">
        <f t="shared" si="2"/>
        <v>0</v>
      </c>
      <c r="U35" s="50"/>
      <c r="V35" s="186">
        <f t="shared" si="3"/>
        <v>0</v>
      </c>
      <c r="W35" s="186">
        <f t="shared" si="4"/>
        <v>0</v>
      </c>
      <c r="X35" s="51"/>
      <c r="Y35" s="188"/>
      <c r="Z35" s="188"/>
      <c r="AA35" s="188"/>
      <c r="AB35" s="189"/>
      <c r="AC35" s="188"/>
      <c r="AD35" s="188"/>
      <c r="AE35" s="189">
        <f t="shared" si="5"/>
        <v>0</v>
      </c>
      <c r="AF35" s="186">
        <f t="shared" si="6"/>
        <v>0</v>
      </c>
      <c r="AG35" s="186">
        <f t="shared" si="7"/>
        <v>0</v>
      </c>
    </row>
    <row r="36" spans="1:33" s="190" customFormat="1" ht="22.5" customHeight="1" x14ac:dyDescent="0.25">
      <c r="A36" s="50"/>
      <c r="B36" s="50"/>
      <c r="C36" s="184"/>
      <c r="D36" s="50"/>
      <c r="E36" s="50">
        <v>25</v>
      </c>
      <c r="F36" s="196" t="s">
        <v>356</v>
      </c>
      <c r="G36" s="191" t="s">
        <v>57</v>
      </c>
      <c r="H36" s="50" t="s">
        <v>357</v>
      </c>
      <c r="I36" s="50" t="s">
        <v>358</v>
      </c>
      <c r="J36" s="194">
        <v>45776</v>
      </c>
      <c r="K36" s="51">
        <v>0</v>
      </c>
      <c r="L36" s="186">
        <v>44</v>
      </c>
      <c r="M36" s="187">
        <v>0</v>
      </c>
      <c r="N36" s="51"/>
      <c r="O36" s="186"/>
      <c r="P36" s="186"/>
      <c r="Q36" s="186"/>
      <c r="R36" s="51">
        <f t="shared" si="0"/>
        <v>0</v>
      </c>
      <c r="S36" s="186">
        <f t="shared" si="1"/>
        <v>44</v>
      </c>
      <c r="T36" s="186">
        <f t="shared" si="2"/>
        <v>0</v>
      </c>
      <c r="U36" s="50"/>
      <c r="V36" s="186">
        <f t="shared" si="3"/>
        <v>44</v>
      </c>
      <c r="W36" s="186">
        <f t="shared" si="4"/>
        <v>0</v>
      </c>
      <c r="X36" s="51"/>
      <c r="Y36" s="188"/>
      <c r="Z36" s="188"/>
      <c r="AA36" s="188"/>
      <c r="AB36" s="189"/>
      <c r="AC36" s="188"/>
      <c r="AD36" s="188"/>
      <c r="AE36" s="189">
        <f t="shared" si="5"/>
        <v>0</v>
      </c>
      <c r="AF36" s="186">
        <f t="shared" si="6"/>
        <v>44</v>
      </c>
      <c r="AG36" s="186">
        <f t="shared" si="7"/>
        <v>0</v>
      </c>
    </row>
    <row r="37" spans="1:33" s="190" customFormat="1" ht="22.5" customHeight="1" x14ac:dyDescent="0.25">
      <c r="A37" s="50"/>
      <c r="B37" s="50"/>
      <c r="C37" s="184"/>
      <c r="D37" s="50"/>
      <c r="E37" s="50">
        <v>26</v>
      </c>
      <c r="F37" s="196" t="s">
        <v>359</v>
      </c>
      <c r="G37" s="191" t="s">
        <v>57</v>
      </c>
      <c r="H37" s="50" t="s">
        <v>360</v>
      </c>
      <c r="I37" s="50">
        <v>756250402</v>
      </c>
      <c r="J37" s="194">
        <v>45775</v>
      </c>
      <c r="K37" s="51">
        <v>0</v>
      </c>
      <c r="L37" s="186">
        <v>42</v>
      </c>
      <c r="M37" s="187">
        <v>0</v>
      </c>
      <c r="N37" s="51"/>
      <c r="O37" s="186"/>
      <c r="P37" s="186"/>
      <c r="Q37" s="186"/>
      <c r="R37" s="51">
        <f t="shared" si="0"/>
        <v>0</v>
      </c>
      <c r="S37" s="186">
        <f t="shared" si="1"/>
        <v>42</v>
      </c>
      <c r="T37" s="186">
        <f t="shared" si="2"/>
        <v>0</v>
      </c>
      <c r="U37" s="50"/>
      <c r="V37" s="186">
        <f t="shared" si="3"/>
        <v>42</v>
      </c>
      <c r="W37" s="186">
        <f t="shared" si="4"/>
        <v>0</v>
      </c>
      <c r="X37" s="51"/>
      <c r="Y37" s="188"/>
      <c r="Z37" s="188"/>
      <c r="AA37" s="188"/>
      <c r="AB37" s="189"/>
      <c r="AC37" s="188"/>
      <c r="AD37" s="188"/>
      <c r="AE37" s="189">
        <f t="shared" si="5"/>
        <v>0</v>
      </c>
      <c r="AF37" s="186">
        <f t="shared" si="6"/>
        <v>42</v>
      </c>
      <c r="AG37" s="186">
        <f t="shared" si="7"/>
        <v>0</v>
      </c>
    </row>
    <row r="38" spans="1:33" s="190" customFormat="1" ht="22.5" customHeight="1" x14ac:dyDescent="0.25">
      <c r="A38" s="50"/>
      <c r="B38" s="50"/>
      <c r="C38" s="184"/>
      <c r="D38" s="50"/>
      <c r="E38" s="50">
        <v>27</v>
      </c>
      <c r="F38" s="196" t="s">
        <v>361</v>
      </c>
      <c r="G38" s="191" t="s">
        <v>362</v>
      </c>
      <c r="H38" s="50" t="s">
        <v>173</v>
      </c>
      <c r="I38" s="50">
        <v>679240201</v>
      </c>
      <c r="J38" s="194">
        <v>45715</v>
      </c>
      <c r="K38" s="51">
        <v>150</v>
      </c>
      <c r="L38" s="186">
        <v>29</v>
      </c>
      <c r="M38" s="187">
        <v>4350</v>
      </c>
      <c r="N38" s="51"/>
      <c r="O38" s="186"/>
      <c r="P38" s="186"/>
      <c r="Q38" s="186"/>
      <c r="R38" s="51">
        <f t="shared" si="0"/>
        <v>150</v>
      </c>
      <c r="S38" s="186">
        <f t="shared" si="1"/>
        <v>29</v>
      </c>
      <c r="T38" s="186">
        <f t="shared" si="2"/>
        <v>4350</v>
      </c>
      <c r="U38" s="50"/>
      <c r="V38" s="186">
        <f t="shared" si="3"/>
        <v>29</v>
      </c>
      <c r="W38" s="186">
        <f t="shared" si="4"/>
        <v>0</v>
      </c>
      <c r="X38" s="51"/>
      <c r="Y38" s="188"/>
      <c r="Z38" s="188"/>
      <c r="AA38" s="188"/>
      <c r="AB38" s="189"/>
      <c r="AC38" s="188"/>
      <c r="AD38" s="188"/>
      <c r="AE38" s="189">
        <f t="shared" si="5"/>
        <v>150</v>
      </c>
      <c r="AF38" s="186">
        <f t="shared" si="6"/>
        <v>29</v>
      </c>
      <c r="AG38" s="186">
        <f t="shared" si="7"/>
        <v>4350</v>
      </c>
    </row>
    <row r="39" spans="1:33" s="190" customFormat="1" ht="18" customHeight="1" x14ac:dyDescent="0.25">
      <c r="A39" s="50"/>
      <c r="B39" s="50"/>
      <c r="C39" s="184"/>
      <c r="D39" s="50"/>
      <c r="E39" s="50">
        <v>28</v>
      </c>
      <c r="F39" s="196" t="s">
        <v>366</v>
      </c>
      <c r="G39" s="191" t="s">
        <v>57</v>
      </c>
      <c r="H39" s="50" t="s">
        <v>367</v>
      </c>
      <c r="I39" s="50" t="s">
        <v>368</v>
      </c>
      <c r="J39" s="194">
        <v>45835</v>
      </c>
      <c r="K39" s="51">
        <v>49</v>
      </c>
      <c r="L39" s="186">
        <v>310</v>
      </c>
      <c r="M39" s="187">
        <v>15190</v>
      </c>
      <c r="N39" s="51"/>
      <c r="O39" s="186"/>
      <c r="P39" s="186"/>
      <c r="Q39" s="186"/>
      <c r="R39" s="51">
        <f t="shared" si="0"/>
        <v>49</v>
      </c>
      <c r="S39" s="186">
        <f t="shared" si="1"/>
        <v>310</v>
      </c>
      <c r="T39" s="186">
        <f t="shared" si="2"/>
        <v>15190</v>
      </c>
      <c r="U39" s="50"/>
      <c r="V39" s="186">
        <f t="shared" si="3"/>
        <v>310</v>
      </c>
      <c r="W39" s="186">
        <f t="shared" si="4"/>
        <v>0</v>
      </c>
      <c r="X39" s="51"/>
      <c r="Y39" s="188"/>
      <c r="Z39" s="188"/>
      <c r="AA39" s="188"/>
      <c r="AB39" s="189"/>
      <c r="AC39" s="188"/>
      <c r="AD39" s="188"/>
      <c r="AE39" s="189">
        <f t="shared" si="5"/>
        <v>49</v>
      </c>
      <c r="AF39" s="186">
        <f t="shared" si="6"/>
        <v>310</v>
      </c>
      <c r="AG39" s="186">
        <f t="shared" si="7"/>
        <v>15190</v>
      </c>
    </row>
    <row r="40" spans="1:33" s="190" customFormat="1" ht="18" customHeight="1" x14ac:dyDescent="0.25">
      <c r="A40" s="50"/>
      <c r="B40" s="50"/>
      <c r="C40" s="184"/>
      <c r="D40" s="50"/>
      <c r="E40" s="50">
        <v>29</v>
      </c>
      <c r="F40" s="196" t="s">
        <v>375</v>
      </c>
      <c r="G40" s="191" t="s">
        <v>57</v>
      </c>
      <c r="H40" s="50" t="s">
        <v>376</v>
      </c>
      <c r="I40" s="50" t="s">
        <v>377</v>
      </c>
      <c r="J40" s="194">
        <v>45803</v>
      </c>
      <c r="K40" s="51">
        <v>20</v>
      </c>
      <c r="L40" s="186">
        <v>210</v>
      </c>
      <c r="M40" s="187">
        <v>4200</v>
      </c>
      <c r="N40" s="51"/>
      <c r="O40" s="186"/>
      <c r="P40" s="186"/>
      <c r="Q40" s="186"/>
      <c r="R40" s="51">
        <f t="shared" si="0"/>
        <v>20</v>
      </c>
      <c r="S40" s="186">
        <f t="shared" si="1"/>
        <v>210</v>
      </c>
      <c r="T40" s="186">
        <f t="shared" si="2"/>
        <v>4200</v>
      </c>
      <c r="U40" s="50"/>
      <c r="V40" s="186">
        <f t="shared" si="3"/>
        <v>210</v>
      </c>
      <c r="W40" s="186">
        <f t="shared" si="4"/>
        <v>0</v>
      </c>
      <c r="X40" s="51"/>
      <c r="Y40" s="188"/>
      <c r="Z40" s="188"/>
      <c r="AA40" s="188"/>
      <c r="AB40" s="189"/>
      <c r="AC40" s="188"/>
      <c r="AD40" s="188"/>
      <c r="AE40" s="189">
        <f t="shared" si="5"/>
        <v>20</v>
      </c>
      <c r="AF40" s="186">
        <f t="shared" si="6"/>
        <v>210</v>
      </c>
      <c r="AG40" s="186">
        <f t="shared" si="7"/>
        <v>4200</v>
      </c>
    </row>
    <row r="41" spans="1:33" s="190" customFormat="1" ht="18" customHeight="1" x14ac:dyDescent="0.25">
      <c r="A41" s="50"/>
      <c r="B41" s="50"/>
      <c r="C41" s="184"/>
      <c r="D41" s="50"/>
      <c r="E41" s="50">
        <v>30</v>
      </c>
      <c r="F41" s="196" t="s">
        <v>380</v>
      </c>
      <c r="G41" s="191" t="s">
        <v>57</v>
      </c>
      <c r="H41" s="50" t="s">
        <v>381</v>
      </c>
      <c r="I41" s="50">
        <v>240713</v>
      </c>
      <c r="J41" s="194">
        <v>45865</v>
      </c>
      <c r="K41" s="51">
        <v>0</v>
      </c>
      <c r="L41" s="186">
        <v>52</v>
      </c>
      <c r="M41" s="187">
        <v>0</v>
      </c>
      <c r="N41" s="51"/>
      <c r="O41" s="186"/>
      <c r="P41" s="186"/>
      <c r="Q41" s="186"/>
      <c r="R41" s="51">
        <f t="shared" si="0"/>
        <v>0</v>
      </c>
      <c r="S41" s="186">
        <f t="shared" si="1"/>
        <v>52</v>
      </c>
      <c r="T41" s="186">
        <f t="shared" si="2"/>
        <v>0</v>
      </c>
      <c r="U41" s="50"/>
      <c r="V41" s="186">
        <f t="shared" si="3"/>
        <v>52</v>
      </c>
      <c r="W41" s="186">
        <f t="shared" si="4"/>
        <v>0</v>
      </c>
      <c r="X41" s="51"/>
      <c r="Y41" s="188"/>
      <c r="Z41" s="188"/>
      <c r="AA41" s="188"/>
      <c r="AB41" s="189"/>
      <c r="AC41" s="188"/>
      <c r="AD41" s="188"/>
      <c r="AE41" s="189">
        <f t="shared" si="5"/>
        <v>0</v>
      </c>
      <c r="AF41" s="186">
        <f t="shared" si="6"/>
        <v>52</v>
      </c>
      <c r="AG41" s="186">
        <f t="shared" si="7"/>
        <v>0</v>
      </c>
    </row>
    <row r="42" spans="1:33" s="190" customFormat="1" ht="22.5" customHeight="1" x14ac:dyDescent="0.25">
      <c r="A42" s="50"/>
      <c r="B42" s="50"/>
      <c r="C42" s="184"/>
      <c r="D42" s="50"/>
      <c r="E42" s="50">
        <v>31</v>
      </c>
      <c r="F42" s="196" t="s">
        <v>387</v>
      </c>
      <c r="G42" s="191" t="s">
        <v>362</v>
      </c>
      <c r="H42" s="50" t="s">
        <v>91</v>
      </c>
      <c r="I42" s="50" t="s">
        <v>388</v>
      </c>
      <c r="J42" s="194">
        <v>46748</v>
      </c>
      <c r="K42" s="51">
        <v>50</v>
      </c>
      <c r="L42" s="186">
        <v>78</v>
      </c>
      <c r="M42" s="187">
        <v>3900</v>
      </c>
      <c r="N42" s="51"/>
      <c r="O42" s="186"/>
      <c r="P42" s="186"/>
      <c r="Q42" s="186"/>
      <c r="R42" s="51">
        <f t="shared" si="0"/>
        <v>50</v>
      </c>
      <c r="S42" s="186">
        <f t="shared" si="1"/>
        <v>78</v>
      </c>
      <c r="T42" s="186">
        <f t="shared" si="2"/>
        <v>3900</v>
      </c>
      <c r="U42" s="50"/>
      <c r="V42" s="186">
        <f t="shared" si="3"/>
        <v>78</v>
      </c>
      <c r="W42" s="186">
        <f t="shared" si="4"/>
        <v>0</v>
      </c>
      <c r="X42" s="51"/>
      <c r="Y42" s="188"/>
      <c r="Z42" s="188"/>
      <c r="AA42" s="188"/>
      <c r="AB42" s="189"/>
      <c r="AC42" s="188"/>
      <c r="AD42" s="188"/>
      <c r="AE42" s="189">
        <f t="shared" si="5"/>
        <v>50</v>
      </c>
      <c r="AF42" s="186">
        <f t="shared" si="6"/>
        <v>78</v>
      </c>
      <c r="AG42" s="186">
        <f t="shared" si="7"/>
        <v>3900</v>
      </c>
    </row>
    <row r="43" spans="1:33" s="190" customFormat="1" ht="22.5" customHeight="1" x14ac:dyDescent="0.25">
      <c r="A43" s="50"/>
      <c r="B43" s="50"/>
      <c r="C43" s="184"/>
      <c r="D43" s="50"/>
      <c r="E43" s="50">
        <v>32</v>
      </c>
      <c r="F43" s="196" t="s">
        <v>389</v>
      </c>
      <c r="G43" s="191" t="s">
        <v>362</v>
      </c>
      <c r="H43" s="50" t="s">
        <v>390</v>
      </c>
      <c r="I43" s="50" t="s">
        <v>391</v>
      </c>
      <c r="J43" s="194">
        <v>46382</v>
      </c>
      <c r="K43" s="51">
        <v>30</v>
      </c>
      <c r="L43" s="186">
        <v>450</v>
      </c>
      <c r="M43" s="187">
        <v>13500</v>
      </c>
      <c r="N43" s="51"/>
      <c r="O43" s="186"/>
      <c r="P43" s="186"/>
      <c r="Q43" s="186"/>
      <c r="R43" s="51">
        <f t="shared" si="0"/>
        <v>30</v>
      </c>
      <c r="S43" s="186">
        <f t="shared" si="1"/>
        <v>450</v>
      </c>
      <c r="T43" s="186">
        <f t="shared" si="2"/>
        <v>13500</v>
      </c>
      <c r="U43" s="50"/>
      <c r="V43" s="186">
        <f t="shared" si="3"/>
        <v>450</v>
      </c>
      <c r="W43" s="186">
        <f t="shared" si="4"/>
        <v>0</v>
      </c>
      <c r="X43" s="51"/>
      <c r="Y43" s="188"/>
      <c r="Z43" s="188"/>
      <c r="AA43" s="188"/>
      <c r="AB43" s="189"/>
      <c r="AC43" s="188"/>
      <c r="AD43" s="188"/>
      <c r="AE43" s="189">
        <f t="shared" si="5"/>
        <v>30</v>
      </c>
      <c r="AF43" s="186">
        <f t="shared" si="6"/>
        <v>450</v>
      </c>
      <c r="AG43" s="186">
        <f t="shared" si="7"/>
        <v>13500</v>
      </c>
    </row>
    <row r="44" spans="1:33" s="190" customFormat="1" ht="22.5" customHeight="1" x14ac:dyDescent="0.25">
      <c r="A44" s="50"/>
      <c r="B44" s="50"/>
      <c r="C44" s="184"/>
      <c r="D44" s="50"/>
      <c r="E44" s="50">
        <v>33</v>
      </c>
      <c r="F44" s="196" t="s">
        <v>392</v>
      </c>
      <c r="G44" s="191" t="s">
        <v>362</v>
      </c>
      <c r="H44" s="50" t="s">
        <v>393</v>
      </c>
      <c r="I44" s="50" t="s">
        <v>394</v>
      </c>
      <c r="J44" s="194">
        <v>46780</v>
      </c>
      <c r="K44" s="51">
        <v>10</v>
      </c>
      <c r="L44" s="186">
        <v>244</v>
      </c>
      <c r="M44" s="187">
        <v>2440</v>
      </c>
      <c r="N44" s="51"/>
      <c r="O44" s="186"/>
      <c r="P44" s="186"/>
      <c r="Q44" s="186"/>
      <c r="R44" s="51">
        <f t="shared" si="0"/>
        <v>10</v>
      </c>
      <c r="S44" s="186">
        <f t="shared" si="1"/>
        <v>244</v>
      </c>
      <c r="T44" s="186">
        <f t="shared" si="2"/>
        <v>2440</v>
      </c>
      <c r="U44" s="50">
        <v>5</v>
      </c>
      <c r="V44" s="186">
        <f t="shared" si="3"/>
        <v>244</v>
      </c>
      <c r="W44" s="186">
        <f t="shared" si="4"/>
        <v>1220</v>
      </c>
      <c r="X44" s="51"/>
      <c r="Y44" s="188"/>
      <c r="Z44" s="188"/>
      <c r="AA44" s="188"/>
      <c r="AB44" s="189"/>
      <c r="AC44" s="188"/>
      <c r="AD44" s="188"/>
      <c r="AE44" s="189">
        <f t="shared" si="5"/>
        <v>5</v>
      </c>
      <c r="AF44" s="186">
        <f t="shared" si="6"/>
        <v>244</v>
      </c>
      <c r="AG44" s="186">
        <f t="shared" si="7"/>
        <v>1220</v>
      </c>
    </row>
    <row r="45" spans="1:33" s="190" customFormat="1" ht="15.75" customHeight="1" x14ac:dyDescent="0.25">
      <c r="A45" s="184"/>
      <c r="B45" s="184">
        <f>SUM(B4:B7)</f>
        <v>1185</v>
      </c>
      <c r="C45" s="184"/>
      <c r="D45" s="50"/>
      <c r="E45" s="50">
        <v>34</v>
      </c>
      <c r="F45" s="185" t="s">
        <v>395</v>
      </c>
      <c r="G45" s="50" t="s">
        <v>396</v>
      </c>
      <c r="H45" s="50" t="s">
        <v>397</v>
      </c>
      <c r="I45" s="51" t="s">
        <v>398</v>
      </c>
      <c r="J45" s="198">
        <v>46784</v>
      </c>
      <c r="K45" s="51">
        <v>152</v>
      </c>
      <c r="L45" s="186">
        <v>18</v>
      </c>
      <c r="M45" s="187">
        <v>2736</v>
      </c>
      <c r="N45" s="188"/>
      <c r="O45" s="186"/>
      <c r="P45" s="186"/>
      <c r="Q45" s="186"/>
      <c r="R45" s="51">
        <f t="shared" si="0"/>
        <v>152</v>
      </c>
      <c r="S45" s="186">
        <f t="shared" si="1"/>
        <v>18</v>
      </c>
      <c r="T45" s="186">
        <f t="shared" si="2"/>
        <v>2736</v>
      </c>
      <c r="U45" s="51"/>
      <c r="V45" s="186">
        <f t="shared" si="3"/>
        <v>18</v>
      </c>
      <c r="W45" s="186">
        <f t="shared" si="4"/>
        <v>0</v>
      </c>
      <c r="X45" s="188"/>
      <c r="Y45" s="188"/>
      <c r="Z45" s="188"/>
      <c r="AA45" s="188"/>
      <c r="AB45" s="188"/>
      <c r="AC45" s="188"/>
      <c r="AD45" s="188"/>
      <c r="AE45" s="189">
        <f t="shared" si="5"/>
        <v>152</v>
      </c>
      <c r="AF45" s="186">
        <f t="shared" si="6"/>
        <v>18</v>
      </c>
      <c r="AG45" s="186">
        <f t="shared" si="7"/>
        <v>2736</v>
      </c>
    </row>
    <row r="46" spans="1:33" s="190" customFormat="1" ht="15.75" customHeight="1" x14ac:dyDescent="0.25">
      <c r="A46" s="184"/>
      <c r="B46" s="184"/>
      <c r="C46" s="184"/>
      <c r="D46" s="50"/>
      <c r="E46" s="50">
        <v>35</v>
      </c>
      <c r="F46" s="185" t="s">
        <v>399</v>
      </c>
      <c r="G46" s="50" t="s">
        <v>362</v>
      </c>
      <c r="H46" s="50" t="s">
        <v>400</v>
      </c>
      <c r="I46" s="51" t="s">
        <v>401</v>
      </c>
      <c r="J46" s="198">
        <v>46844</v>
      </c>
      <c r="K46" s="51">
        <v>11</v>
      </c>
      <c r="L46" s="186">
        <v>310</v>
      </c>
      <c r="M46" s="187">
        <v>3410</v>
      </c>
      <c r="N46" s="188"/>
      <c r="O46" s="186"/>
      <c r="P46" s="186"/>
      <c r="Q46" s="186"/>
      <c r="R46" s="51">
        <f t="shared" si="0"/>
        <v>11</v>
      </c>
      <c r="S46" s="186">
        <f t="shared" si="1"/>
        <v>310</v>
      </c>
      <c r="T46" s="186">
        <f t="shared" si="2"/>
        <v>3410</v>
      </c>
      <c r="U46" s="51">
        <v>11</v>
      </c>
      <c r="V46" s="186">
        <f t="shared" si="3"/>
        <v>310</v>
      </c>
      <c r="W46" s="186">
        <f t="shared" si="4"/>
        <v>3410</v>
      </c>
      <c r="X46" s="188"/>
      <c r="Y46" s="188"/>
      <c r="Z46" s="188"/>
      <c r="AA46" s="188"/>
      <c r="AB46" s="188"/>
      <c r="AC46" s="188"/>
      <c r="AD46" s="188"/>
      <c r="AE46" s="189">
        <f t="shared" si="5"/>
        <v>0</v>
      </c>
      <c r="AF46" s="186">
        <f t="shared" si="6"/>
        <v>310</v>
      </c>
      <c r="AG46" s="186">
        <f t="shared" si="7"/>
        <v>0</v>
      </c>
    </row>
    <row r="47" spans="1:33" s="190" customFormat="1" ht="15.75" customHeight="1" x14ac:dyDescent="0.25">
      <c r="A47" s="184"/>
      <c r="B47" s="184"/>
      <c r="C47" s="184"/>
      <c r="D47" s="51"/>
      <c r="E47" s="50">
        <v>36</v>
      </c>
      <c r="F47" s="185" t="s">
        <v>402</v>
      </c>
      <c r="G47" s="51" t="s">
        <v>362</v>
      </c>
      <c r="H47" s="50" t="s">
        <v>403</v>
      </c>
      <c r="I47" s="51" t="s">
        <v>404</v>
      </c>
      <c r="J47" s="199">
        <v>46692</v>
      </c>
      <c r="K47" s="51">
        <v>492</v>
      </c>
      <c r="L47" s="186">
        <v>24</v>
      </c>
      <c r="M47" s="187">
        <v>11808</v>
      </c>
      <c r="N47" s="51"/>
      <c r="O47" s="186"/>
      <c r="P47" s="186"/>
      <c r="Q47" s="186"/>
      <c r="R47" s="51">
        <f t="shared" si="0"/>
        <v>492</v>
      </c>
      <c r="S47" s="186">
        <f t="shared" si="1"/>
        <v>24</v>
      </c>
      <c r="T47" s="186">
        <f t="shared" si="2"/>
        <v>11808</v>
      </c>
      <c r="U47" s="51">
        <v>302</v>
      </c>
      <c r="V47" s="186">
        <f t="shared" si="3"/>
        <v>24</v>
      </c>
      <c r="W47" s="186">
        <f t="shared" si="4"/>
        <v>7248</v>
      </c>
      <c r="X47" s="188"/>
      <c r="Y47" s="188"/>
      <c r="Z47" s="188"/>
      <c r="AA47" s="188"/>
      <c r="AB47" s="188"/>
      <c r="AC47" s="188"/>
      <c r="AD47" s="188"/>
      <c r="AE47" s="189">
        <f t="shared" si="5"/>
        <v>190</v>
      </c>
      <c r="AF47" s="186">
        <f t="shared" si="6"/>
        <v>24</v>
      </c>
      <c r="AG47" s="186">
        <f t="shared" si="7"/>
        <v>4560</v>
      </c>
    </row>
    <row r="48" spans="1:33" s="190" customFormat="1" ht="15.75" customHeight="1" x14ac:dyDescent="0.25">
      <c r="A48" s="184"/>
      <c r="B48" s="184"/>
      <c r="C48" s="184"/>
      <c r="D48" s="51"/>
      <c r="E48" s="50">
        <v>37</v>
      </c>
      <c r="F48" s="185" t="s">
        <v>405</v>
      </c>
      <c r="G48" s="51" t="s">
        <v>362</v>
      </c>
      <c r="H48" s="50" t="s">
        <v>406</v>
      </c>
      <c r="I48" s="51">
        <v>230710</v>
      </c>
      <c r="J48" s="199">
        <v>46204</v>
      </c>
      <c r="K48" s="51">
        <v>40</v>
      </c>
      <c r="L48" s="186">
        <v>94</v>
      </c>
      <c r="M48" s="187">
        <v>3760</v>
      </c>
      <c r="N48" s="51"/>
      <c r="O48" s="186"/>
      <c r="P48" s="186"/>
      <c r="Q48" s="186"/>
      <c r="R48" s="51">
        <f t="shared" si="0"/>
        <v>40</v>
      </c>
      <c r="S48" s="186">
        <f t="shared" si="1"/>
        <v>94</v>
      </c>
      <c r="T48" s="186">
        <f t="shared" si="2"/>
        <v>3760</v>
      </c>
      <c r="U48" s="51">
        <v>20</v>
      </c>
      <c r="V48" s="186">
        <f t="shared" si="3"/>
        <v>94</v>
      </c>
      <c r="W48" s="186">
        <f t="shared" si="4"/>
        <v>1880</v>
      </c>
      <c r="X48" s="188"/>
      <c r="Y48" s="188"/>
      <c r="Z48" s="188"/>
      <c r="AA48" s="188"/>
      <c r="AB48" s="188"/>
      <c r="AC48" s="188"/>
      <c r="AD48" s="188"/>
      <c r="AE48" s="189">
        <f t="shared" si="5"/>
        <v>20</v>
      </c>
      <c r="AF48" s="186">
        <f t="shared" si="6"/>
        <v>94</v>
      </c>
      <c r="AG48" s="186">
        <f t="shared" si="7"/>
        <v>1880</v>
      </c>
    </row>
    <row r="49" spans="1:102" s="190" customFormat="1" ht="15.75" customHeight="1" x14ac:dyDescent="0.25">
      <c r="A49" s="184"/>
      <c r="B49" s="184"/>
      <c r="C49" s="184"/>
      <c r="D49" s="51"/>
      <c r="E49" s="50">
        <v>38</v>
      </c>
      <c r="F49" s="185" t="s">
        <v>407</v>
      </c>
      <c r="G49" s="51" t="s">
        <v>408</v>
      </c>
      <c r="H49" s="50" t="s">
        <v>409</v>
      </c>
      <c r="I49" s="51">
        <v>241023</v>
      </c>
      <c r="J49" s="199">
        <v>46113</v>
      </c>
      <c r="K49" s="51">
        <v>4</v>
      </c>
      <c r="L49" s="186">
        <v>9</v>
      </c>
      <c r="M49" s="187">
        <v>36</v>
      </c>
      <c r="N49" s="51"/>
      <c r="O49" s="186"/>
      <c r="P49" s="186"/>
      <c r="Q49" s="186"/>
      <c r="R49" s="51">
        <f t="shared" si="0"/>
        <v>4</v>
      </c>
      <c r="S49" s="186">
        <f t="shared" si="1"/>
        <v>9</v>
      </c>
      <c r="T49" s="186">
        <f t="shared" si="2"/>
        <v>36</v>
      </c>
      <c r="U49" s="51">
        <v>4</v>
      </c>
      <c r="V49" s="186">
        <f t="shared" si="3"/>
        <v>9</v>
      </c>
      <c r="W49" s="186">
        <f t="shared" si="4"/>
        <v>36</v>
      </c>
      <c r="X49" s="188"/>
      <c r="Y49" s="188"/>
      <c r="Z49" s="188"/>
      <c r="AA49" s="188"/>
      <c r="AB49" s="188"/>
      <c r="AC49" s="188"/>
      <c r="AD49" s="188"/>
      <c r="AE49" s="189">
        <f t="shared" si="5"/>
        <v>0</v>
      </c>
      <c r="AF49" s="186">
        <f t="shared" si="6"/>
        <v>9</v>
      </c>
      <c r="AG49" s="186">
        <f t="shared" si="7"/>
        <v>0</v>
      </c>
    </row>
    <row r="50" spans="1:102" s="190" customFormat="1" ht="15.75" customHeight="1" x14ac:dyDescent="0.25">
      <c r="A50" s="184"/>
      <c r="B50" s="184"/>
      <c r="C50" s="184"/>
      <c r="D50" s="51"/>
      <c r="E50" s="50">
        <v>39</v>
      </c>
      <c r="F50" s="185" t="s">
        <v>410</v>
      </c>
      <c r="G50" s="51" t="s">
        <v>408</v>
      </c>
      <c r="H50" s="50" t="s">
        <v>315</v>
      </c>
      <c r="I50" s="51" t="s">
        <v>411</v>
      </c>
      <c r="J50" s="199">
        <v>46692</v>
      </c>
      <c r="K50" s="51">
        <v>152</v>
      </c>
      <c r="L50" s="186">
        <v>22</v>
      </c>
      <c r="M50" s="187">
        <v>3344</v>
      </c>
      <c r="N50" s="51"/>
      <c r="O50" s="186"/>
      <c r="P50" s="186"/>
      <c r="Q50" s="186"/>
      <c r="R50" s="51">
        <f t="shared" si="0"/>
        <v>152</v>
      </c>
      <c r="S50" s="186">
        <f t="shared" si="1"/>
        <v>22</v>
      </c>
      <c r="T50" s="186">
        <f t="shared" si="2"/>
        <v>3344</v>
      </c>
      <c r="U50" s="51">
        <v>148</v>
      </c>
      <c r="V50" s="186">
        <f t="shared" si="3"/>
        <v>22</v>
      </c>
      <c r="W50" s="186">
        <f t="shared" si="4"/>
        <v>3256</v>
      </c>
      <c r="X50" s="188"/>
      <c r="Y50" s="188"/>
      <c r="Z50" s="188"/>
      <c r="AA50" s="188"/>
      <c r="AB50" s="188"/>
      <c r="AC50" s="188"/>
      <c r="AD50" s="188"/>
      <c r="AE50" s="189">
        <f t="shared" si="5"/>
        <v>4</v>
      </c>
      <c r="AF50" s="186">
        <f t="shared" si="6"/>
        <v>22</v>
      </c>
      <c r="AG50" s="186">
        <f t="shared" si="7"/>
        <v>88</v>
      </c>
    </row>
    <row r="51" spans="1:102" s="190" customFormat="1" ht="15.75" customHeight="1" x14ac:dyDescent="0.25">
      <c r="A51" s="184"/>
      <c r="B51" s="184"/>
      <c r="C51" s="184"/>
      <c r="D51" s="51"/>
      <c r="E51" s="50">
        <v>40</v>
      </c>
      <c r="F51" s="185" t="s">
        <v>414</v>
      </c>
      <c r="G51" s="51" t="s">
        <v>408</v>
      </c>
      <c r="H51" s="50" t="s">
        <v>270</v>
      </c>
      <c r="I51" s="51">
        <v>30457</v>
      </c>
      <c r="J51" s="199">
        <v>46419</v>
      </c>
      <c r="K51" s="51">
        <v>200</v>
      </c>
      <c r="L51" s="186">
        <v>280</v>
      </c>
      <c r="M51" s="187">
        <v>56000</v>
      </c>
      <c r="N51" s="51"/>
      <c r="O51" s="186"/>
      <c r="P51" s="186"/>
      <c r="Q51" s="186"/>
      <c r="R51" s="51">
        <f t="shared" si="0"/>
        <v>200</v>
      </c>
      <c r="S51" s="186">
        <f t="shared" si="1"/>
        <v>280</v>
      </c>
      <c r="T51" s="186">
        <f t="shared" si="2"/>
        <v>56000</v>
      </c>
      <c r="U51" s="51"/>
      <c r="V51" s="186">
        <f t="shared" si="3"/>
        <v>280</v>
      </c>
      <c r="W51" s="186">
        <f t="shared" si="4"/>
        <v>0</v>
      </c>
      <c r="X51" s="188"/>
      <c r="Y51" s="188"/>
      <c r="Z51" s="188"/>
      <c r="AA51" s="188"/>
      <c r="AB51" s="188"/>
      <c r="AC51" s="188"/>
      <c r="AD51" s="188"/>
      <c r="AE51" s="189">
        <f t="shared" si="5"/>
        <v>200</v>
      </c>
      <c r="AF51" s="186">
        <f t="shared" si="6"/>
        <v>280</v>
      </c>
      <c r="AG51" s="186">
        <f t="shared" si="7"/>
        <v>56000</v>
      </c>
    </row>
    <row r="52" spans="1:102" s="190" customFormat="1" ht="22.5" customHeight="1" x14ac:dyDescent="0.25">
      <c r="A52" s="184"/>
      <c r="B52" s="184"/>
      <c r="C52" s="184"/>
      <c r="D52" s="51"/>
      <c r="E52" s="50">
        <v>41</v>
      </c>
      <c r="F52" s="185" t="s">
        <v>422</v>
      </c>
      <c r="G52" s="51" t="s">
        <v>362</v>
      </c>
      <c r="H52" s="50" t="s">
        <v>423</v>
      </c>
      <c r="I52" s="51">
        <v>2410147</v>
      </c>
      <c r="J52" s="199">
        <v>46661</v>
      </c>
      <c r="K52" s="51">
        <v>150</v>
      </c>
      <c r="L52" s="186">
        <v>42</v>
      </c>
      <c r="M52" s="187">
        <v>6300</v>
      </c>
      <c r="N52" s="51"/>
      <c r="O52" s="186"/>
      <c r="P52" s="186"/>
      <c r="Q52" s="186"/>
      <c r="R52" s="51">
        <f t="shared" si="0"/>
        <v>150</v>
      </c>
      <c r="S52" s="186">
        <f t="shared" si="1"/>
        <v>42</v>
      </c>
      <c r="T52" s="186">
        <f t="shared" si="2"/>
        <v>6300</v>
      </c>
      <c r="U52" s="51"/>
      <c r="V52" s="186">
        <f t="shared" si="3"/>
        <v>42</v>
      </c>
      <c r="W52" s="186">
        <f t="shared" si="4"/>
        <v>0</v>
      </c>
      <c r="X52" s="188"/>
      <c r="Y52" s="188"/>
      <c r="Z52" s="188"/>
      <c r="AA52" s="188"/>
      <c r="AB52" s="188"/>
      <c r="AC52" s="188"/>
      <c r="AD52" s="188"/>
      <c r="AE52" s="189">
        <f t="shared" si="5"/>
        <v>150</v>
      </c>
      <c r="AF52" s="186">
        <f t="shared" si="6"/>
        <v>42</v>
      </c>
      <c r="AG52" s="186">
        <f t="shared" si="7"/>
        <v>6300</v>
      </c>
    </row>
    <row r="53" spans="1:102" s="190" customFormat="1" ht="15.75" customHeight="1" x14ac:dyDescent="0.25">
      <c r="A53" s="184"/>
      <c r="B53" s="184"/>
      <c r="C53" s="184"/>
      <c r="D53" s="51"/>
      <c r="E53" s="50">
        <v>42</v>
      </c>
      <c r="F53" s="185" t="s">
        <v>281</v>
      </c>
      <c r="G53" s="51" t="s">
        <v>432</v>
      </c>
      <c r="H53" s="50" t="s">
        <v>306</v>
      </c>
      <c r="I53" s="51" t="s">
        <v>433</v>
      </c>
      <c r="J53" s="199">
        <v>46905</v>
      </c>
      <c r="K53" s="51">
        <v>9973</v>
      </c>
      <c r="L53" s="186">
        <v>0.8</v>
      </c>
      <c r="M53" s="187">
        <v>7978.4000000000005</v>
      </c>
      <c r="N53" s="51"/>
      <c r="O53" s="186"/>
      <c r="P53" s="186"/>
      <c r="Q53" s="186"/>
      <c r="R53" s="51">
        <f t="shared" si="0"/>
        <v>9973</v>
      </c>
      <c r="S53" s="186">
        <f t="shared" si="1"/>
        <v>0.8</v>
      </c>
      <c r="T53" s="186">
        <f t="shared" si="2"/>
        <v>7978.4000000000005</v>
      </c>
      <c r="U53" s="51"/>
      <c r="V53" s="186">
        <f t="shared" si="3"/>
        <v>0.8</v>
      </c>
      <c r="W53" s="186">
        <f t="shared" si="4"/>
        <v>0</v>
      </c>
      <c r="X53" s="188"/>
      <c r="Y53" s="188"/>
      <c r="Z53" s="188"/>
      <c r="AA53" s="188"/>
      <c r="AB53" s="188"/>
      <c r="AC53" s="188"/>
      <c r="AD53" s="188"/>
      <c r="AE53" s="189">
        <f t="shared" si="5"/>
        <v>9973</v>
      </c>
      <c r="AF53" s="186">
        <f t="shared" si="6"/>
        <v>0.8</v>
      </c>
      <c r="AG53" s="186">
        <f t="shared" si="7"/>
        <v>7978.4000000000005</v>
      </c>
    </row>
    <row r="54" spans="1:102" s="190" customFormat="1" ht="15.75" customHeight="1" x14ac:dyDescent="0.25">
      <c r="A54" s="184"/>
      <c r="B54" s="184"/>
      <c r="C54" s="184"/>
      <c r="D54" s="51"/>
      <c r="E54" s="50">
        <v>43</v>
      </c>
      <c r="F54" s="185" t="s">
        <v>436</v>
      </c>
      <c r="G54" s="51" t="s">
        <v>362</v>
      </c>
      <c r="H54" s="50" t="s">
        <v>50</v>
      </c>
      <c r="I54" s="51">
        <v>240146</v>
      </c>
      <c r="J54" s="199">
        <v>46388</v>
      </c>
      <c r="K54" s="51">
        <v>50</v>
      </c>
      <c r="L54" s="186">
        <v>125</v>
      </c>
      <c r="M54" s="187">
        <v>6250</v>
      </c>
      <c r="N54" s="51"/>
      <c r="O54" s="186"/>
      <c r="P54" s="186"/>
      <c r="Q54" s="186"/>
      <c r="R54" s="51">
        <f t="shared" si="0"/>
        <v>50</v>
      </c>
      <c r="S54" s="186">
        <f t="shared" si="1"/>
        <v>125</v>
      </c>
      <c r="T54" s="186">
        <f t="shared" si="2"/>
        <v>6250</v>
      </c>
      <c r="U54" s="51"/>
      <c r="V54" s="186">
        <f t="shared" si="3"/>
        <v>125</v>
      </c>
      <c r="W54" s="186">
        <f t="shared" si="4"/>
        <v>0</v>
      </c>
      <c r="X54" s="188"/>
      <c r="Y54" s="188"/>
      <c r="Z54" s="188"/>
      <c r="AA54" s="188"/>
      <c r="AB54" s="188"/>
      <c r="AC54" s="188"/>
      <c r="AD54" s="188"/>
      <c r="AE54" s="189">
        <f t="shared" si="5"/>
        <v>50</v>
      </c>
      <c r="AF54" s="186">
        <f t="shared" si="6"/>
        <v>125</v>
      </c>
      <c r="AG54" s="186">
        <f t="shared" si="7"/>
        <v>6250</v>
      </c>
    </row>
    <row r="55" spans="1:102" s="190" customFormat="1" ht="15.75" customHeight="1" x14ac:dyDescent="0.25">
      <c r="A55" s="184"/>
      <c r="B55" s="184"/>
      <c r="C55" s="184"/>
      <c r="D55" s="51"/>
      <c r="E55" s="50">
        <v>44</v>
      </c>
      <c r="F55" s="185" t="s">
        <v>437</v>
      </c>
      <c r="G55" s="51" t="s">
        <v>438</v>
      </c>
      <c r="H55" s="50" t="s">
        <v>81</v>
      </c>
      <c r="I55" s="51" t="s">
        <v>439</v>
      </c>
      <c r="J55" s="199">
        <v>46844</v>
      </c>
      <c r="K55" s="51">
        <v>30</v>
      </c>
      <c r="L55" s="186">
        <v>165</v>
      </c>
      <c r="M55" s="187">
        <v>4950</v>
      </c>
      <c r="N55" s="51"/>
      <c r="O55" s="186"/>
      <c r="P55" s="186"/>
      <c r="Q55" s="186"/>
      <c r="R55" s="51">
        <f t="shared" si="0"/>
        <v>30</v>
      </c>
      <c r="S55" s="186">
        <f t="shared" si="1"/>
        <v>165</v>
      </c>
      <c r="T55" s="186">
        <f t="shared" si="2"/>
        <v>4950</v>
      </c>
      <c r="U55" s="51"/>
      <c r="V55" s="186">
        <f t="shared" si="3"/>
        <v>165</v>
      </c>
      <c r="W55" s="186">
        <f t="shared" si="4"/>
        <v>0</v>
      </c>
      <c r="X55" s="188"/>
      <c r="Y55" s="188"/>
      <c r="Z55" s="188"/>
      <c r="AA55" s="188"/>
      <c r="AB55" s="188"/>
      <c r="AC55" s="188"/>
      <c r="AD55" s="188"/>
      <c r="AE55" s="189">
        <f t="shared" si="5"/>
        <v>30</v>
      </c>
      <c r="AF55" s="186">
        <f t="shared" si="6"/>
        <v>165</v>
      </c>
      <c r="AG55" s="186">
        <f t="shared" si="7"/>
        <v>4950</v>
      </c>
    </row>
    <row r="56" spans="1:102" s="190" customFormat="1" ht="15.75" customHeight="1" x14ac:dyDescent="0.25">
      <c r="A56" s="184"/>
      <c r="B56" s="184"/>
      <c r="C56" s="184"/>
      <c r="D56" s="51"/>
      <c r="E56" s="50">
        <v>45</v>
      </c>
      <c r="F56" s="185" t="s">
        <v>440</v>
      </c>
      <c r="G56" s="51" t="s">
        <v>441</v>
      </c>
      <c r="H56" s="50" t="s">
        <v>442</v>
      </c>
      <c r="I56" s="51" t="s">
        <v>443</v>
      </c>
      <c r="J56" s="200">
        <v>46018</v>
      </c>
      <c r="K56" s="51">
        <v>5</v>
      </c>
      <c r="L56" s="186">
        <v>760</v>
      </c>
      <c r="M56" s="187">
        <v>3800</v>
      </c>
      <c r="N56" s="51"/>
      <c r="O56" s="186"/>
      <c r="P56" s="186"/>
      <c r="Q56" s="186"/>
      <c r="R56" s="51">
        <f t="shared" si="0"/>
        <v>5</v>
      </c>
      <c r="S56" s="186">
        <f t="shared" si="1"/>
        <v>760</v>
      </c>
      <c r="T56" s="186">
        <f t="shared" si="2"/>
        <v>3800</v>
      </c>
      <c r="U56" s="51">
        <v>2</v>
      </c>
      <c r="V56" s="186">
        <f t="shared" si="3"/>
        <v>760</v>
      </c>
      <c r="W56" s="186">
        <f t="shared" si="4"/>
        <v>1520</v>
      </c>
      <c r="X56" s="188"/>
      <c r="Y56" s="188"/>
      <c r="Z56" s="188"/>
      <c r="AA56" s="188"/>
      <c r="AB56" s="188"/>
      <c r="AC56" s="188"/>
      <c r="AD56" s="188"/>
      <c r="AE56" s="189">
        <f t="shared" si="5"/>
        <v>3</v>
      </c>
      <c r="AF56" s="186">
        <f t="shared" si="6"/>
        <v>760</v>
      </c>
      <c r="AG56" s="186">
        <f t="shared" si="7"/>
        <v>2280</v>
      </c>
    </row>
    <row r="57" spans="1:102" s="190" customFormat="1" ht="15.75" customHeight="1" x14ac:dyDescent="0.25">
      <c r="A57" s="184"/>
      <c r="B57" s="184"/>
      <c r="C57" s="184"/>
      <c r="D57" s="51"/>
      <c r="E57" s="50">
        <v>46</v>
      </c>
      <c r="F57" s="185" t="s">
        <v>444</v>
      </c>
      <c r="G57" s="51" t="s">
        <v>441</v>
      </c>
      <c r="H57" s="50" t="s">
        <v>445</v>
      </c>
      <c r="I57" s="51" t="s">
        <v>446</v>
      </c>
      <c r="J57" s="199">
        <v>46753</v>
      </c>
      <c r="K57" s="51">
        <v>19</v>
      </c>
      <c r="L57" s="186">
        <v>58</v>
      </c>
      <c r="M57" s="187">
        <v>1102</v>
      </c>
      <c r="N57" s="51"/>
      <c r="O57" s="186"/>
      <c r="P57" s="186"/>
      <c r="Q57" s="186"/>
      <c r="R57" s="51">
        <f t="shared" si="0"/>
        <v>19</v>
      </c>
      <c r="S57" s="186">
        <f t="shared" si="1"/>
        <v>58</v>
      </c>
      <c r="T57" s="186">
        <f t="shared" si="2"/>
        <v>1102</v>
      </c>
      <c r="U57" s="51">
        <v>17</v>
      </c>
      <c r="V57" s="186">
        <f t="shared" si="3"/>
        <v>58</v>
      </c>
      <c r="W57" s="186">
        <f t="shared" si="4"/>
        <v>986</v>
      </c>
      <c r="X57" s="188"/>
      <c r="Y57" s="188"/>
      <c r="Z57" s="188"/>
      <c r="AA57" s="188"/>
      <c r="AB57" s="188"/>
      <c r="AC57" s="188"/>
      <c r="AD57" s="188"/>
      <c r="AE57" s="189">
        <f t="shared" si="5"/>
        <v>2</v>
      </c>
      <c r="AF57" s="186">
        <f t="shared" si="6"/>
        <v>58</v>
      </c>
      <c r="AG57" s="186">
        <f t="shared" si="7"/>
        <v>116</v>
      </c>
    </row>
    <row r="58" spans="1:102" s="190" customFormat="1" ht="16.5" customHeight="1" x14ac:dyDescent="0.25">
      <c r="A58" s="50"/>
      <c r="B58" s="50"/>
      <c r="C58" s="184"/>
      <c r="D58" s="50"/>
      <c r="E58" s="50"/>
      <c r="F58" s="183" t="s">
        <v>449</v>
      </c>
      <c r="G58" s="191"/>
      <c r="H58" s="50"/>
      <c r="I58" s="50"/>
      <c r="J58" s="194"/>
      <c r="K58" s="51"/>
      <c r="L58" s="186"/>
      <c r="M58" s="187"/>
      <c r="N58" s="51"/>
      <c r="O58" s="186"/>
      <c r="P58" s="186"/>
      <c r="Q58" s="186"/>
      <c r="R58" s="51">
        <f t="shared" si="0"/>
        <v>0</v>
      </c>
      <c r="S58" s="186">
        <f t="shared" si="1"/>
        <v>0</v>
      </c>
      <c r="T58" s="186">
        <f t="shared" si="2"/>
        <v>0</v>
      </c>
      <c r="U58" s="50"/>
      <c r="V58" s="186">
        <f t="shared" si="3"/>
        <v>0</v>
      </c>
      <c r="W58" s="186">
        <f t="shared" si="4"/>
        <v>0</v>
      </c>
      <c r="X58" s="51"/>
      <c r="Y58" s="188"/>
      <c r="Z58" s="188"/>
      <c r="AA58" s="188"/>
      <c r="AB58" s="189"/>
      <c r="AC58" s="188"/>
      <c r="AD58" s="188"/>
      <c r="AE58" s="189">
        <f t="shared" si="5"/>
        <v>0</v>
      </c>
      <c r="AF58" s="186">
        <f t="shared" si="6"/>
        <v>0</v>
      </c>
      <c r="AG58" s="186">
        <f t="shared" si="7"/>
        <v>0</v>
      </c>
    </row>
    <row r="59" spans="1:102" s="190" customFormat="1" ht="22.5" customHeight="1" x14ac:dyDescent="0.25">
      <c r="A59" s="184"/>
      <c r="B59" s="184"/>
      <c r="C59" s="184"/>
      <c r="D59" s="51"/>
      <c r="E59" s="51">
        <v>47</v>
      </c>
      <c r="F59" s="185" t="s">
        <v>153</v>
      </c>
      <c r="G59" s="50" t="s">
        <v>27</v>
      </c>
      <c r="H59" s="50" t="s">
        <v>450</v>
      </c>
      <c r="I59" s="51"/>
      <c r="J59" s="194">
        <v>45835</v>
      </c>
      <c r="K59" s="51">
        <v>505</v>
      </c>
      <c r="L59" s="186">
        <v>98</v>
      </c>
      <c r="M59" s="187">
        <v>49490</v>
      </c>
      <c r="N59" s="51"/>
      <c r="O59" s="186"/>
      <c r="P59" s="186"/>
      <c r="Q59" s="186"/>
      <c r="R59" s="51">
        <f t="shared" si="0"/>
        <v>505</v>
      </c>
      <c r="S59" s="186">
        <f t="shared" si="1"/>
        <v>98</v>
      </c>
      <c r="T59" s="186">
        <f t="shared" si="2"/>
        <v>49490</v>
      </c>
      <c r="U59" s="51"/>
      <c r="V59" s="186">
        <f t="shared" si="3"/>
        <v>98</v>
      </c>
      <c r="W59" s="186">
        <f t="shared" si="4"/>
        <v>0</v>
      </c>
      <c r="X59" s="188"/>
      <c r="Y59" s="188"/>
      <c r="Z59" s="188"/>
      <c r="AA59" s="188"/>
      <c r="AB59" s="188"/>
      <c r="AC59" s="188"/>
      <c r="AD59" s="188"/>
      <c r="AE59" s="189">
        <f t="shared" si="5"/>
        <v>505</v>
      </c>
      <c r="AF59" s="186">
        <f t="shared" si="6"/>
        <v>98</v>
      </c>
      <c r="AG59" s="186">
        <f t="shared" si="7"/>
        <v>49490</v>
      </c>
    </row>
    <row r="60" spans="1:102" s="190" customFormat="1" ht="22.5" customHeight="1" x14ac:dyDescent="0.25">
      <c r="A60" s="184"/>
      <c r="B60" s="184"/>
      <c r="C60" s="184"/>
      <c r="D60" s="51"/>
      <c r="E60" s="51">
        <v>48</v>
      </c>
      <c r="F60" s="185" t="s">
        <v>451</v>
      </c>
      <c r="G60" s="50" t="s">
        <v>263</v>
      </c>
      <c r="H60" s="50" t="s">
        <v>259</v>
      </c>
      <c r="I60" s="50" t="s">
        <v>452</v>
      </c>
      <c r="J60" s="194">
        <v>45927</v>
      </c>
      <c r="K60" s="51">
        <v>143</v>
      </c>
      <c r="L60" s="186">
        <v>1595</v>
      </c>
      <c r="M60" s="187">
        <v>228085</v>
      </c>
      <c r="N60" s="51"/>
      <c r="O60" s="186"/>
      <c r="P60" s="186"/>
      <c r="Q60" s="186"/>
      <c r="R60" s="51">
        <f t="shared" si="0"/>
        <v>143</v>
      </c>
      <c r="S60" s="186">
        <f t="shared" si="1"/>
        <v>1595</v>
      </c>
      <c r="T60" s="186">
        <f t="shared" si="2"/>
        <v>228085</v>
      </c>
      <c r="U60" s="51"/>
      <c r="V60" s="186">
        <f t="shared" si="3"/>
        <v>1595</v>
      </c>
      <c r="W60" s="186">
        <f t="shared" si="4"/>
        <v>0</v>
      </c>
      <c r="X60" s="188"/>
      <c r="Y60" s="188"/>
      <c r="Z60" s="188"/>
      <c r="AA60" s="188"/>
      <c r="AB60" s="188"/>
      <c r="AC60" s="188"/>
      <c r="AD60" s="188"/>
      <c r="AE60" s="189">
        <f t="shared" si="5"/>
        <v>143</v>
      </c>
      <c r="AF60" s="186">
        <f t="shared" si="6"/>
        <v>1595</v>
      </c>
      <c r="AG60" s="186">
        <f t="shared" si="7"/>
        <v>228085</v>
      </c>
    </row>
    <row r="61" spans="1:102" s="162" customFormat="1" ht="36.950000000000003" customHeight="1" x14ac:dyDescent="0.25">
      <c r="A61" s="152"/>
      <c r="B61" s="152"/>
      <c r="C61" s="152"/>
      <c r="D61" s="15"/>
      <c r="E61" s="15"/>
      <c r="F61" s="442" t="s">
        <v>583</v>
      </c>
      <c r="G61" s="443"/>
      <c r="H61" s="443"/>
      <c r="I61" s="443"/>
      <c r="J61" s="16"/>
      <c r="K61" s="441" t="s">
        <v>654</v>
      </c>
      <c r="L61" s="442"/>
      <c r="M61" s="442"/>
      <c r="N61" s="444" t="s">
        <v>2</v>
      </c>
      <c r="O61" s="442"/>
      <c r="P61" s="442"/>
      <c r="Q61" s="17"/>
      <c r="R61" s="445" t="s">
        <v>3</v>
      </c>
      <c r="S61" s="440"/>
      <c r="T61" s="440"/>
      <c r="U61" s="446" t="s">
        <v>4</v>
      </c>
      <c r="V61" s="440"/>
      <c r="W61" s="440"/>
      <c r="X61" s="447" t="s">
        <v>5</v>
      </c>
      <c r="Y61" s="447"/>
      <c r="Z61" s="447"/>
      <c r="AA61" s="229" t="s">
        <v>656</v>
      </c>
      <c r="AB61" s="439" t="s">
        <v>6</v>
      </c>
      <c r="AC61" s="440"/>
      <c r="AD61" s="440"/>
      <c r="AE61" s="441" t="s">
        <v>655</v>
      </c>
      <c r="AF61" s="442"/>
      <c r="AG61" s="442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  <c r="CX61" s="161"/>
    </row>
    <row r="62" spans="1:102" s="167" customFormat="1" ht="21" customHeight="1" x14ac:dyDescent="0.25">
      <c r="A62" s="164"/>
      <c r="B62" s="164"/>
      <c r="C62" s="164"/>
      <c r="D62" s="20"/>
      <c r="E62" s="20"/>
      <c r="F62" s="21" t="s">
        <v>7</v>
      </c>
      <c r="G62" s="144" t="s">
        <v>8</v>
      </c>
      <c r="H62" s="23" t="s">
        <v>9</v>
      </c>
      <c r="I62" s="20" t="s">
        <v>10</v>
      </c>
      <c r="J62" s="24" t="s">
        <v>11</v>
      </c>
      <c r="K62" s="20" t="s">
        <v>12</v>
      </c>
      <c r="L62" s="25" t="s">
        <v>13</v>
      </c>
      <c r="M62" s="169" t="s">
        <v>14</v>
      </c>
      <c r="N62" s="20" t="s">
        <v>12</v>
      </c>
      <c r="O62" s="25" t="s">
        <v>13</v>
      </c>
      <c r="P62" s="25" t="s">
        <v>14</v>
      </c>
      <c r="Q62" s="25"/>
      <c r="R62" s="29" t="s">
        <v>12</v>
      </c>
      <c r="S62" s="30" t="s">
        <v>13</v>
      </c>
      <c r="T62" s="30" t="s">
        <v>14</v>
      </c>
      <c r="U62" s="29" t="s">
        <v>12</v>
      </c>
      <c r="V62" s="30" t="s">
        <v>13</v>
      </c>
      <c r="W62" s="30" t="s">
        <v>14</v>
      </c>
      <c r="X62" s="31" t="s">
        <v>12</v>
      </c>
      <c r="Y62" s="31" t="s">
        <v>13</v>
      </c>
      <c r="Z62" s="31" t="s">
        <v>14</v>
      </c>
      <c r="AA62" s="31"/>
      <c r="AB62" s="32" t="s">
        <v>12</v>
      </c>
      <c r="AC62" s="31" t="s">
        <v>13</v>
      </c>
      <c r="AD62" s="31" t="s">
        <v>14</v>
      </c>
      <c r="AE62" s="29" t="s">
        <v>12</v>
      </c>
      <c r="AF62" s="30" t="s">
        <v>13</v>
      </c>
      <c r="AG62" s="30" t="s">
        <v>14</v>
      </c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</row>
    <row r="63" spans="1:102" s="190" customFormat="1" ht="15" customHeight="1" x14ac:dyDescent="0.25">
      <c r="A63" s="50"/>
      <c r="B63" s="50"/>
      <c r="C63" s="184"/>
      <c r="D63" s="50"/>
      <c r="F63" s="183" t="s">
        <v>453</v>
      </c>
      <c r="G63" s="191"/>
      <c r="H63" s="50"/>
      <c r="I63" s="50"/>
      <c r="J63" s="194"/>
      <c r="K63" s="51"/>
      <c r="L63" s="186"/>
      <c r="M63" s="187"/>
      <c r="N63" s="51"/>
      <c r="O63" s="186"/>
      <c r="P63" s="186"/>
      <c r="Q63" s="186"/>
      <c r="R63" s="51">
        <f t="shared" si="0"/>
        <v>0</v>
      </c>
      <c r="S63" s="186">
        <f t="shared" si="1"/>
        <v>0</v>
      </c>
      <c r="T63" s="186">
        <f t="shared" si="2"/>
        <v>0</v>
      </c>
      <c r="U63" s="50"/>
      <c r="V63" s="186">
        <f t="shared" si="3"/>
        <v>0</v>
      </c>
      <c r="W63" s="186">
        <f t="shared" si="4"/>
        <v>0</v>
      </c>
      <c r="X63" s="51"/>
      <c r="Y63" s="188"/>
      <c r="Z63" s="188"/>
      <c r="AA63" s="188"/>
      <c r="AB63" s="189"/>
      <c r="AC63" s="188"/>
      <c r="AD63" s="188"/>
      <c r="AE63" s="189">
        <f t="shared" si="5"/>
        <v>0</v>
      </c>
      <c r="AF63" s="186">
        <f t="shared" si="6"/>
        <v>0</v>
      </c>
      <c r="AG63" s="186">
        <f t="shared" si="7"/>
        <v>0</v>
      </c>
    </row>
    <row r="64" spans="1:102" s="190" customFormat="1" ht="22.5" customHeight="1" x14ac:dyDescent="0.25">
      <c r="A64" s="184"/>
      <c r="B64" s="184"/>
      <c r="C64" s="184"/>
      <c r="D64" s="51"/>
      <c r="E64" s="50">
        <v>49</v>
      </c>
      <c r="F64" s="185" t="s">
        <v>454</v>
      </c>
      <c r="G64" s="50" t="s">
        <v>448</v>
      </c>
      <c r="H64" s="50" t="s">
        <v>50</v>
      </c>
      <c r="I64" s="50">
        <v>182128</v>
      </c>
      <c r="J64" s="194">
        <v>47147</v>
      </c>
      <c r="K64" s="51">
        <v>326</v>
      </c>
      <c r="L64" s="186">
        <v>150</v>
      </c>
      <c r="M64" s="187">
        <v>48900</v>
      </c>
      <c r="N64" s="50"/>
      <c r="O64" s="186"/>
      <c r="P64" s="186"/>
      <c r="Q64" s="186"/>
      <c r="R64" s="51">
        <f t="shared" si="0"/>
        <v>326</v>
      </c>
      <c r="S64" s="186">
        <f t="shared" si="1"/>
        <v>150</v>
      </c>
      <c r="T64" s="186">
        <f t="shared" si="2"/>
        <v>48900</v>
      </c>
      <c r="U64" s="51">
        <v>4</v>
      </c>
      <c r="V64" s="186">
        <f t="shared" si="3"/>
        <v>150</v>
      </c>
      <c r="W64" s="186">
        <f t="shared" si="4"/>
        <v>600</v>
      </c>
      <c r="X64" s="188"/>
      <c r="Y64" s="188"/>
      <c r="Z64" s="188"/>
      <c r="AA64" s="188"/>
      <c r="AB64" s="188"/>
      <c r="AC64" s="188"/>
      <c r="AD64" s="188"/>
      <c r="AE64" s="189">
        <f t="shared" si="5"/>
        <v>322</v>
      </c>
      <c r="AF64" s="186">
        <f t="shared" si="6"/>
        <v>150</v>
      </c>
      <c r="AG64" s="186">
        <f t="shared" si="7"/>
        <v>48300</v>
      </c>
    </row>
    <row r="65" spans="1:33" s="190" customFormat="1" ht="12.75" customHeight="1" x14ac:dyDescent="0.25">
      <c r="A65" s="50"/>
      <c r="B65" s="50"/>
      <c r="C65" s="184"/>
      <c r="D65" s="50"/>
      <c r="E65" s="50"/>
      <c r="F65" s="183" t="s">
        <v>465</v>
      </c>
      <c r="G65" s="191"/>
      <c r="H65" s="50"/>
      <c r="I65" s="50"/>
      <c r="J65" s="194"/>
      <c r="K65" s="51"/>
      <c r="L65" s="186"/>
      <c r="M65" s="187"/>
      <c r="N65" s="51"/>
      <c r="O65" s="186"/>
      <c r="P65" s="186"/>
      <c r="Q65" s="186"/>
      <c r="R65" s="51">
        <f t="shared" si="0"/>
        <v>0</v>
      </c>
      <c r="S65" s="186">
        <f t="shared" si="1"/>
        <v>0</v>
      </c>
      <c r="T65" s="186">
        <f t="shared" si="2"/>
        <v>0</v>
      </c>
      <c r="U65" s="50"/>
      <c r="V65" s="186">
        <f t="shared" si="3"/>
        <v>0</v>
      </c>
      <c r="W65" s="186">
        <f t="shared" si="4"/>
        <v>0</v>
      </c>
      <c r="X65" s="51"/>
      <c r="Y65" s="188"/>
      <c r="Z65" s="188"/>
      <c r="AA65" s="188"/>
      <c r="AB65" s="189"/>
      <c r="AC65" s="188"/>
      <c r="AD65" s="188"/>
      <c r="AE65" s="189">
        <f t="shared" si="5"/>
        <v>0</v>
      </c>
      <c r="AF65" s="186">
        <f t="shared" si="6"/>
        <v>0</v>
      </c>
      <c r="AG65" s="186">
        <f t="shared" si="7"/>
        <v>0</v>
      </c>
    </row>
    <row r="66" spans="1:33" s="190" customFormat="1" ht="18" customHeight="1" x14ac:dyDescent="0.25">
      <c r="A66" s="184"/>
      <c r="B66" s="184"/>
      <c r="C66" s="184"/>
      <c r="D66" s="51"/>
      <c r="E66" s="50">
        <v>50</v>
      </c>
      <c r="F66" s="185" t="s">
        <v>104</v>
      </c>
      <c r="G66" s="50" t="s">
        <v>27</v>
      </c>
      <c r="H66" s="50" t="s">
        <v>458</v>
      </c>
      <c r="I66" s="50" t="s">
        <v>459</v>
      </c>
      <c r="J66" s="201">
        <v>46718</v>
      </c>
      <c r="K66" s="51">
        <v>5</v>
      </c>
      <c r="L66" s="186">
        <v>13.6</v>
      </c>
      <c r="M66" s="187">
        <v>68</v>
      </c>
      <c r="N66" s="51"/>
      <c r="O66" s="186"/>
      <c r="P66" s="186"/>
      <c r="Q66" s="186"/>
      <c r="R66" s="51">
        <f t="shared" si="0"/>
        <v>5</v>
      </c>
      <c r="S66" s="186">
        <f t="shared" si="1"/>
        <v>13.6</v>
      </c>
      <c r="T66" s="186">
        <f t="shared" si="2"/>
        <v>68</v>
      </c>
      <c r="U66" s="51">
        <v>5</v>
      </c>
      <c r="V66" s="186">
        <f t="shared" si="3"/>
        <v>13.6</v>
      </c>
      <c r="W66" s="186">
        <f t="shared" si="4"/>
        <v>68</v>
      </c>
      <c r="X66" s="188"/>
      <c r="Y66" s="188"/>
      <c r="Z66" s="188"/>
      <c r="AA66" s="188"/>
      <c r="AB66" s="188"/>
      <c r="AC66" s="188"/>
      <c r="AD66" s="188"/>
      <c r="AE66" s="189">
        <f t="shared" si="5"/>
        <v>0</v>
      </c>
      <c r="AF66" s="186">
        <f t="shared" si="6"/>
        <v>13.6</v>
      </c>
      <c r="AG66" s="186">
        <f t="shared" si="7"/>
        <v>0</v>
      </c>
    </row>
    <row r="67" spans="1:33" s="190" customFormat="1" ht="15.75" customHeight="1" x14ac:dyDescent="0.25">
      <c r="A67" s="50"/>
      <c r="B67" s="50"/>
      <c r="C67" s="184"/>
      <c r="D67" s="50"/>
      <c r="E67" s="50"/>
      <c r="F67" s="183" t="s">
        <v>470</v>
      </c>
      <c r="G67" s="191"/>
      <c r="H67" s="50"/>
      <c r="I67" s="50"/>
      <c r="J67" s="194"/>
      <c r="K67" s="51">
        <v>0</v>
      </c>
      <c r="L67" s="186">
        <v>0</v>
      </c>
      <c r="M67" s="187">
        <v>0</v>
      </c>
      <c r="N67" s="51"/>
      <c r="O67" s="186"/>
      <c r="P67" s="186"/>
      <c r="Q67" s="186"/>
      <c r="R67" s="51">
        <f t="shared" si="0"/>
        <v>0</v>
      </c>
      <c r="S67" s="186">
        <f t="shared" si="1"/>
        <v>0</v>
      </c>
      <c r="T67" s="186">
        <f t="shared" si="2"/>
        <v>0</v>
      </c>
      <c r="U67" s="50"/>
      <c r="V67" s="186">
        <f t="shared" si="3"/>
        <v>0</v>
      </c>
      <c r="W67" s="186">
        <f t="shared" si="4"/>
        <v>0</v>
      </c>
      <c r="X67" s="51"/>
      <c r="Y67" s="188"/>
      <c r="Z67" s="188"/>
      <c r="AA67" s="188"/>
      <c r="AB67" s="189"/>
      <c r="AC67" s="188"/>
      <c r="AD67" s="188"/>
      <c r="AE67" s="189">
        <f t="shared" si="5"/>
        <v>0</v>
      </c>
      <c r="AF67" s="186">
        <f t="shared" si="6"/>
        <v>0</v>
      </c>
      <c r="AG67" s="186">
        <f t="shared" si="7"/>
        <v>0</v>
      </c>
    </row>
    <row r="68" spans="1:33" s="190" customFormat="1" ht="17.25" customHeight="1" x14ac:dyDescent="0.25">
      <c r="A68" s="50"/>
      <c r="B68" s="50"/>
      <c r="C68" s="184"/>
      <c r="D68" s="50"/>
      <c r="E68" s="50">
        <v>51</v>
      </c>
      <c r="F68" s="196" t="s">
        <v>222</v>
      </c>
      <c r="G68" s="191" t="s">
        <v>24</v>
      </c>
      <c r="H68" s="50" t="s">
        <v>472</v>
      </c>
      <c r="I68" s="50" t="s">
        <v>473</v>
      </c>
      <c r="J68" s="194">
        <v>45743</v>
      </c>
      <c r="K68" s="51">
        <v>6</v>
      </c>
      <c r="L68" s="186">
        <v>745</v>
      </c>
      <c r="M68" s="187">
        <v>4470</v>
      </c>
      <c r="N68" s="51"/>
      <c r="O68" s="186"/>
      <c r="P68" s="186"/>
      <c r="Q68" s="186"/>
      <c r="R68" s="51">
        <f t="shared" si="0"/>
        <v>6</v>
      </c>
      <c r="S68" s="186">
        <f t="shared" si="1"/>
        <v>745</v>
      </c>
      <c r="T68" s="186">
        <f t="shared" si="2"/>
        <v>4470</v>
      </c>
      <c r="U68" s="50"/>
      <c r="V68" s="186">
        <f t="shared" si="3"/>
        <v>745</v>
      </c>
      <c r="W68" s="186">
        <f t="shared" si="4"/>
        <v>0</v>
      </c>
      <c r="X68" s="51"/>
      <c r="Y68" s="188"/>
      <c r="Z68" s="188"/>
      <c r="AA68" s="188"/>
      <c r="AB68" s="189"/>
      <c r="AC68" s="188"/>
      <c r="AD68" s="188"/>
      <c r="AE68" s="189">
        <f t="shared" si="5"/>
        <v>6</v>
      </c>
      <c r="AF68" s="186">
        <f t="shared" si="6"/>
        <v>745</v>
      </c>
      <c r="AG68" s="186">
        <f t="shared" si="7"/>
        <v>4470</v>
      </c>
    </row>
    <row r="69" spans="1:33" s="190" customFormat="1" ht="17.25" customHeight="1" x14ac:dyDescent="0.25">
      <c r="A69" s="50"/>
      <c r="B69" s="50"/>
      <c r="C69" s="184"/>
      <c r="D69" s="50"/>
      <c r="E69" s="50"/>
      <c r="F69" s="183" t="s">
        <v>474</v>
      </c>
      <c r="G69" s="191"/>
      <c r="H69" s="50"/>
      <c r="I69" s="50"/>
      <c r="J69" s="194"/>
      <c r="K69" s="51">
        <v>0</v>
      </c>
      <c r="L69" s="186">
        <v>0</v>
      </c>
      <c r="M69" s="187">
        <v>0</v>
      </c>
      <c r="N69" s="51"/>
      <c r="O69" s="186"/>
      <c r="P69" s="186"/>
      <c r="Q69" s="186"/>
      <c r="R69" s="51">
        <f t="shared" si="0"/>
        <v>0</v>
      </c>
      <c r="S69" s="186">
        <f t="shared" si="1"/>
        <v>0</v>
      </c>
      <c r="T69" s="186">
        <f t="shared" si="2"/>
        <v>0</v>
      </c>
      <c r="U69" s="50"/>
      <c r="V69" s="186">
        <f t="shared" si="3"/>
        <v>0</v>
      </c>
      <c r="W69" s="186">
        <f t="shared" si="4"/>
        <v>0</v>
      </c>
      <c r="X69" s="51"/>
      <c r="Y69" s="188"/>
      <c r="Z69" s="188"/>
      <c r="AA69" s="188"/>
      <c r="AB69" s="189"/>
      <c r="AC69" s="188"/>
      <c r="AD69" s="188"/>
      <c r="AE69" s="189">
        <f t="shared" si="5"/>
        <v>0</v>
      </c>
      <c r="AF69" s="186">
        <f t="shared" si="6"/>
        <v>0</v>
      </c>
      <c r="AG69" s="186">
        <f t="shared" si="7"/>
        <v>0</v>
      </c>
    </row>
    <row r="70" spans="1:33" s="190" customFormat="1" ht="22.5" customHeight="1" x14ac:dyDescent="0.25">
      <c r="A70" s="50"/>
      <c r="B70" s="50"/>
      <c r="C70" s="184"/>
      <c r="D70" s="50"/>
      <c r="E70" s="50">
        <v>52</v>
      </c>
      <c r="F70" s="196" t="s">
        <v>207</v>
      </c>
      <c r="G70" s="191" t="s">
        <v>20</v>
      </c>
      <c r="H70" s="50" t="s">
        <v>475</v>
      </c>
      <c r="I70" s="50">
        <v>240269</v>
      </c>
      <c r="J70" s="194">
        <v>45715</v>
      </c>
      <c r="K70" s="51">
        <v>58</v>
      </c>
      <c r="L70" s="186">
        <v>275</v>
      </c>
      <c r="M70" s="187">
        <v>15950</v>
      </c>
      <c r="N70" s="51"/>
      <c r="O70" s="186"/>
      <c r="P70" s="186"/>
      <c r="Q70" s="186"/>
      <c r="R70" s="51">
        <f t="shared" si="0"/>
        <v>58</v>
      </c>
      <c r="S70" s="186">
        <f t="shared" si="1"/>
        <v>275</v>
      </c>
      <c r="T70" s="186">
        <f t="shared" si="2"/>
        <v>15950</v>
      </c>
      <c r="U70" s="50"/>
      <c r="V70" s="186">
        <f t="shared" si="3"/>
        <v>275</v>
      </c>
      <c r="W70" s="186">
        <f t="shared" si="4"/>
        <v>0</v>
      </c>
      <c r="X70" s="51"/>
      <c r="Y70" s="188"/>
      <c r="Z70" s="188"/>
      <c r="AA70" s="188"/>
      <c r="AB70" s="189"/>
      <c r="AC70" s="188"/>
      <c r="AD70" s="188"/>
      <c r="AE70" s="189">
        <f t="shared" si="5"/>
        <v>58</v>
      </c>
      <c r="AF70" s="186">
        <f t="shared" si="6"/>
        <v>275</v>
      </c>
      <c r="AG70" s="186">
        <f t="shared" si="7"/>
        <v>15950</v>
      </c>
    </row>
    <row r="71" spans="1:33" s="190" customFormat="1" ht="18" customHeight="1" x14ac:dyDescent="0.25">
      <c r="A71" s="184"/>
      <c r="B71" s="184"/>
      <c r="C71" s="184"/>
      <c r="D71" s="51"/>
      <c r="E71" s="50">
        <v>53</v>
      </c>
      <c r="F71" s="185" t="s">
        <v>239</v>
      </c>
      <c r="G71" s="50" t="s">
        <v>299</v>
      </c>
      <c r="H71" s="50" t="s">
        <v>479</v>
      </c>
      <c r="I71" s="50" t="s">
        <v>480</v>
      </c>
      <c r="J71" s="194">
        <v>45715</v>
      </c>
      <c r="K71" s="51">
        <v>6</v>
      </c>
      <c r="L71" s="186">
        <v>26</v>
      </c>
      <c r="M71" s="187">
        <v>156</v>
      </c>
      <c r="N71" s="51"/>
      <c r="O71" s="186"/>
      <c r="P71" s="186"/>
      <c r="Q71" s="186"/>
      <c r="R71" s="51">
        <f t="shared" si="0"/>
        <v>6</v>
      </c>
      <c r="S71" s="186">
        <f t="shared" si="1"/>
        <v>26</v>
      </c>
      <c r="T71" s="186">
        <f t="shared" si="2"/>
        <v>156</v>
      </c>
      <c r="U71" s="51"/>
      <c r="V71" s="186">
        <f t="shared" si="3"/>
        <v>26</v>
      </c>
      <c r="W71" s="186">
        <f t="shared" si="4"/>
        <v>0</v>
      </c>
      <c r="X71" s="188"/>
      <c r="Y71" s="188"/>
      <c r="Z71" s="188"/>
      <c r="AA71" s="188"/>
      <c r="AB71" s="188"/>
      <c r="AC71" s="188"/>
      <c r="AD71" s="188"/>
      <c r="AE71" s="189">
        <f t="shared" si="5"/>
        <v>6</v>
      </c>
      <c r="AF71" s="186">
        <f t="shared" si="6"/>
        <v>26</v>
      </c>
      <c r="AG71" s="186">
        <f t="shared" si="7"/>
        <v>156</v>
      </c>
    </row>
    <row r="72" spans="1:33" s="190" customFormat="1" ht="18" customHeight="1" x14ac:dyDescent="0.25">
      <c r="A72" s="184"/>
      <c r="B72" s="184"/>
      <c r="C72" s="184"/>
      <c r="D72" s="51"/>
      <c r="E72" s="50">
        <v>54</v>
      </c>
      <c r="F72" s="185" t="s">
        <v>481</v>
      </c>
      <c r="G72" s="50" t="s">
        <v>20</v>
      </c>
      <c r="H72" s="50" t="s">
        <v>482</v>
      </c>
      <c r="I72" s="50" t="s">
        <v>483</v>
      </c>
      <c r="J72" s="194">
        <v>45744</v>
      </c>
      <c r="K72" s="51">
        <v>2</v>
      </c>
      <c r="L72" s="186">
        <v>53</v>
      </c>
      <c r="M72" s="187">
        <v>106</v>
      </c>
      <c r="N72" s="51"/>
      <c r="O72" s="186"/>
      <c r="P72" s="186"/>
      <c r="Q72" s="186"/>
      <c r="R72" s="51">
        <f t="shared" si="0"/>
        <v>2</v>
      </c>
      <c r="S72" s="186">
        <f t="shared" si="1"/>
        <v>53</v>
      </c>
      <c r="T72" s="186">
        <f t="shared" si="2"/>
        <v>106</v>
      </c>
      <c r="U72" s="51">
        <v>2</v>
      </c>
      <c r="V72" s="186">
        <f t="shared" si="3"/>
        <v>53</v>
      </c>
      <c r="W72" s="186">
        <f t="shared" si="4"/>
        <v>106</v>
      </c>
      <c r="X72" s="188"/>
      <c r="Y72" s="188"/>
      <c r="Z72" s="188"/>
      <c r="AA72" s="188"/>
      <c r="AB72" s="188"/>
      <c r="AC72" s="188"/>
      <c r="AD72" s="188"/>
      <c r="AE72" s="189">
        <f t="shared" si="5"/>
        <v>0</v>
      </c>
      <c r="AF72" s="186">
        <f t="shared" si="6"/>
        <v>53</v>
      </c>
      <c r="AG72" s="186">
        <f t="shared" si="7"/>
        <v>0</v>
      </c>
    </row>
    <row r="73" spans="1:33" s="190" customFormat="1" ht="12.75" customHeight="1" x14ac:dyDescent="0.25">
      <c r="A73" s="184"/>
      <c r="B73" s="184"/>
      <c r="C73" s="184"/>
      <c r="D73" s="51"/>
      <c r="E73" s="51"/>
      <c r="F73" s="183" t="s">
        <v>351</v>
      </c>
      <c r="G73" s="51"/>
      <c r="H73" s="50"/>
      <c r="I73" s="51"/>
      <c r="J73" s="51"/>
      <c r="K73" s="51"/>
      <c r="L73" s="186"/>
      <c r="M73" s="187"/>
      <c r="N73" s="51"/>
      <c r="O73" s="186"/>
      <c r="P73" s="186"/>
      <c r="Q73" s="186"/>
      <c r="R73" s="51">
        <f t="shared" ref="R73:R140" si="8">N73+K73</f>
        <v>0</v>
      </c>
      <c r="S73" s="186">
        <f t="shared" ref="S73:S140" si="9">O73+L73</f>
        <v>0</v>
      </c>
      <c r="T73" s="186">
        <f t="shared" ref="T73:T140" si="10">S73*R73</f>
        <v>0</v>
      </c>
      <c r="U73" s="51"/>
      <c r="V73" s="186">
        <f t="shared" ref="V73:V140" si="11">S73</f>
        <v>0</v>
      </c>
      <c r="W73" s="186">
        <f t="shared" ref="W73:W140" si="12">V73*U73</f>
        <v>0</v>
      </c>
      <c r="X73" s="188"/>
      <c r="Y73" s="188"/>
      <c r="Z73" s="188"/>
      <c r="AA73" s="188"/>
      <c r="AB73" s="188"/>
      <c r="AC73" s="188"/>
      <c r="AD73" s="188"/>
      <c r="AE73" s="189">
        <f t="shared" ref="AE73:AE140" si="13">R73-(U73+X73+AB73)</f>
        <v>0</v>
      </c>
      <c r="AF73" s="186">
        <f t="shared" ref="AF73:AF140" si="14">V73</f>
        <v>0</v>
      </c>
      <c r="AG73" s="186">
        <f t="shared" ref="AG73:AG140" si="15">AF73*AE73</f>
        <v>0</v>
      </c>
    </row>
    <row r="74" spans="1:33" s="190" customFormat="1" ht="18.75" customHeight="1" x14ac:dyDescent="0.25">
      <c r="A74" s="184"/>
      <c r="B74" s="184"/>
      <c r="C74" s="184"/>
      <c r="D74" s="51"/>
      <c r="E74" s="51">
        <v>55</v>
      </c>
      <c r="F74" s="185" t="s">
        <v>167</v>
      </c>
      <c r="G74" s="51" t="s">
        <v>57</v>
      </c>
      <c r="H74" s="50" t="s">
        <v>485</v>
      </c>
      <c r="I74" s="50">
        <v>2408011</v>
      </c>
      <c r="J74" s="201">
        <v>46600</v>
      </c>
      <c r="K74" s="51">
        <v>194</v>
      </c>
      <c r="L74" s="186">
        <v>49</v>
      </c>
      <c r="M74" s="187">
        <v>9506</v>
      </c>
      <c r="N74" s="51"/>
      <c r="O74" s="186"/>
      <c r="P74" s="186"/>
      <c r="Q74" s="186"/>
      <c r="R74" s="51">
        <f t="shared" si="8"/>
        <v>194</v>
      </c>
      <c r="S74" s="186">
        <f t="shared" si="9"/>
        <v>49</v>
      </c>
      <c r="T74" s="186">
        <f t="shared" si="10"/>
        <v>9506</v>
      </c>
      <c r="U74" s="51">
        <v>12</v>
      </c>
      <c r="V74" s="186">
        <f t="shared" si="11"/>
        <v>49</v>
      </c>
      <c r="W74" s="186">
        <f t="shared" si="12"/>
        <v>588</v>
      </c>
      <c r="X74" s="188"/>
      <c r="Y74" s="188"/>
      <c r="Z74" s="188"/>
      <c r="AA74" s="188"/>
      <c r="AB74" s="188"/>
      <c r="AC74" s="51"/>
      <c r="AD74" s="51"/>
      <c r="AE74" s="189">
        <f t="shared" si="13"/>
        <v>182</v>
      </c>
      <c r="AF74" s="186">
        <f t="shared" si="14"/>
        <v>49</v>
      </c>
      <c r="AG74" s="186">
        <f t="shared" si="15"/>
        <v>8918</v>
      </c>
    </row>
    <row r="75" spans="1:33" s="190" customFormat="1" ht="18.75" customHeight="1" x14ac:dyDescent="0.25">
      <c r="A75" s="184"/>
      <c r="B75" s="184"/>
      <c r="C75" s="184"/>
      <c r="D75" s="51"/>
      <c r="E75" s="51">
        <v>56</v>
      </c>
      <c r="F75" s="185" t="s">
        <v>486</v>
      </c>
      <c r="G75" s="51" t="s">
        <v>20</v>
      </c>
      <c r="H75" s="50" t="s">
        <v>355</v>
      </c>
      <c r="I75" s="50" t="s">
        <v>487</v>
      </c>
      <c r="J75" s="194">
        <v>45774</v>
      </c>
      <c r="K75" s="51">
        <v>901</v>
      </c>
      <c r="L75" s="186">
        <v>34</v>
      </c>
      <c r="M75" s="187">
        <v>30634</v>
      </c>
      <c r="N75" s="51"/>
      <c r="O75" s="186"/>
      <c r="P75" s="186"/>
      <c r="Q75" s="186"/>
      <c r="R75" s="51">
        <f t="shared" si="8"/>
        <v>901</v>
      </c>
      <c r="S75" s="186">
        <f t="shared" si="9"/>
        <v>34</v>
      </c>
      <c r="T75" s="186">
        <f t="shared" si="10"/>
        <v>30634</v>
      </c>
      <c r="U75" s="51">
        <v>14</v>
      </c>
      <c r="V75" s="186">
        <f t="shared" si="11"/>
        <v>34</v>
      </c>
      <c r="W75" s="186">
        <f t="shared" si="12"/>
        <v>476</v>
      </c>
      <c r="X75" s="51"/>
      <c r="Y75" s="51"/>
      <c r="Z75" s="51"/>
      <c r="AA75" s="51"/>
      <c r="AB75" s="188"/>
      <c r="AC75" s="51"/>
      <c r="AD75" s="51"/>
      <c r="AE75" s="189">
        <f t="shared" si="13"/>
        <v>887</v>
      </c>
      <c r="AF75" s="186">
        <f t="shared" si="14"/>
        <v>34</v>
      </c>
      <c r="AG75" s="186">
        <f t="shared" si="15"/>
        <v>30158</v>
      </c>
    </row>
    <row r="76" spans="1:33" s="190" customFormat="1" ht="18.75" customHeight="1" x14ac:dyDescent="0.25">
      <c r="A76" s="184"/>
      <c r="B76" s="184"/>
      <c r="C76" s="184"/>
      <c r="D76" s="51"/>
      <c r="E76" s="51">
        <v>57</v>
      </c>
      <c r="F76" s="185" t="s">
        <v>54</v>
      </c>
      <c r="G76" s="51" t="s">
        <v>20</v>
      </c>
      <c r="H76" s="50" t="s">
        <v>488</v>
      </c>
      <c r="I76" s="50">
        <v>241020</v>
      </c>
      <c r="J76" s="194">
        <v>45957</v>
      </c>
      <c r="K76" s="51">
        <v>1397</v>
      </c>
      <c r="L76" s="186">
        <v>44</v>
      </c>
      <c r="M76" s="187">
        <v>61468</v>
      </c>
      <c r="N76" s="51"/>
      <c r="O76" s="186"/>
      <c r="P76" s="186"/>
      <c r="Q76" s="186"/>
      <c r="R76" s="51">
        <f t="shared" si="8"/>
        <v>1397</v>
      </c>
      <c r="S76" s="186">
        <f t="shared" si="9"/>
        <v>44</v>
      </c>
      <c r="T76" s="186">
        <f t="shared" si="10"/>
        <v>61468</v>
      </c>
      <c r="U76" s="51">
        <v>459</v>
      </c>
      <c r="V76" s="186">
        <f t="shared" si="11"/>
        <v>44</v>
      </c>
      <c r="W76" s="186">
        <f t="shared" si="12"/>
        <v>20196</v>
      </c>
      <c r="X76" s="51"/>
      <c r="Y76" s="51"/>
      <c r="Z76" s="51"/>
      <c r="AA76" s="51"/>
      <c r="AB76" s="188"/>
      <c r="AC76" s="51"/>
      <c r="AD76" s="51"/>
      <c r="AE76" s="189">
        <f t="shared" si="13"/>
        <v>938</v>
      </c>
      <c r="AF76" s="186">
        <f t="shared" si="14"/>
        <v>44</v>
      </c>
      <c r="AG76" s="186">
        <f t="shared" si="15"/>
        <v>41272</v>
      </c>
    </row>
    <row r="77" spans="1:33" s="190" customFormat="1" ht="18.75" customHeight="1" x14ac:dyDescent="0.25">
      <c r="A77" s="184"/>
      <c r="B77" s="184"/>
      <c r="C77" s="184"/>
      <c r="D77" s="51"/>
      <c r="E77" s="51">
        <v>58</v>
      </c>
      <c r="F77" s="185" t="s">
        <v>489</v>
      </c>
      <c r="G77" s="51" t="s">
        <v>20</v>
      </c>
      <c r="H77" s="50" t="s">
        <v>360</v>
      </c>
      <c r="I77" s="50">
        <v>756250402</v>
      </c>
      <c r="J77" s="50" t="s">
        <v>490</v>
      </c>
      <c r="K77" s="51">
        <v>2681</v>
      </c>
      <c r="L77" s="186">
        <v>42</v>
      </c>
      <c r="M77" s="187">
        <v>112602</v>
      </c>
      <c r="N77" s="51"/>
      <c r="O77" s="186"/>
      <c r="P77" s="186"/>
      <c r="Q77" s="186"/>
      <c r="R77" s="51">
        <f t="shared" si="8"/>
        <v>2681</v>
      </c>
      <c r="S77" s="186">
        <f t="shared" si="9"/>
        <v>42</v>
      </c>
      <c r="T77" s="186">
        <f t="shared" si="10"/>
        <v>112602</v>
      </c>
      <c r="U77" s="51">
        <v>245</v>
      </c>
      <c r="V77" s="186">
        <f t="shared" si="11"/>
        <v>42</v>
      </c>
      <c r="W77" s="186">
        <f t="shared" si="12"/>
        <v>10290</v>
      </c>
      <c r="X77" s="51"/>
      <c r="Y77" s="51"/>
      <c r="Z77" s="51"/>
      <c r="AA77" s="51"/>
      <c r="AB77" s="188"/>
      <c r="AC77" s="51"/>
      <c r="AD77" s="51"/>
      <c r="AE77" s="189">
        <f t="shared" si="13"/>
        <v>2436</v>
      </c>
      <c r="AF77" s="186">
        <f t="shared" si="14"/>
        <v>42</v>
      </c>
      <c r="AG77" s="186">
        <f t="shared" si="15"/>
        <v>102312</v>
      </c>
    </row>
    <row r="78" spans="1:33" s="190" customFormat="1" ht="22.5" customHeight="1" x14ac:dyDescent="0.25">
      <c r="A78" s="184"/>
      <c r="B78" s="184"/>
      <c r="C78" s="184"/>
      <c r="D78" s="51"/>
      <c r="E78" s="51">
        <v>59</v>
      </c>
      <c r="F78" s="185" t="s">
        <v>207</v>
      </c>
      <c r="G78" s="51" t="s">
        <v>491</v>
      </c>
      <c r="H78" s="50" t="s">
        <v>475</v>
      </c>
      <c r="I78" s="50">
        <v>240269</v>
      </c>
      <c r="J78" s="194">
        <v>45715</v>
      </c>
      <c r="K78" s="51">
        <v>300</v>
      </c>
      <c r="L78" s="186">
        <v>280</v>
      </c>
      <c r="M78" s="187">
        <v>84000</v>
      </c>
      <c r="N78" s="51"/>
      <c r="O78" s="186"/>
      <c r="P78" s="186"/>
      <c r="Q78" s="186"/>
      <c r="R78" s="51">
        <f t="shared" si="8"/>
        <v>300</v>
      </c>
      <c r="S78" s="186">
        <f t="shared" si="9"/>
        <v>280</v>
      </c>
      <c r="T78" s="186">
        <f t="shared" si="10"/>
        <v>84000</v>
      </c>
      <c r="U78" s="51">
        <v>20</v>
      </c>
      <c r="V78" s="186">
        <f t="shared" si="11"/>
        <v>280</v>
      </c>
      <c r="W78" s="186">
        <f t="shared" si="12"/>
        <v>5600</v>
      </c>
      <c r="X78" s="51"/>
      <c r="Y78" s="51"/>
      <c r="Z78" s="51"/>
      <c r="AA78" s="51"/>
      <c r="AB78" s="188"/>
      <c r="AC78" s="51"/>
      <c r="AD78" s="51"/>
      <c r="AE78" s="189">
        <f t="shared" si="13"/>
        <v>280</v>
      </c>
      <c r="AF78" s="186">
        <f t="shared" si="14"/>
        <v>280</v>
      </c>
      <c r="AG78" s="186">
        <f t="shared" si="15"/>
        <v>78400</v>
      </c>
    </row>
    <row r="79" spans="1:33" s="190" customFormat="1" ht="22.5" customHeight="1" x14ac:dyDescent="0.25">
      <c r="A79" s="184"/>
      <c r="B79" s="184"/>
      <c r="C79" s="184"/>
      <c r="D79" s="51"/>
      <c r="E79" s="51">
        <v>60</v>
      </c>
      <c r="F79" s="185" t="s">
        <v>172</v>
      </c>
      <c r="G79" s="51" t="s">
        <v>20</v>
      </c>
      <c r="H79" s="50" t="s">
        <v>492</v>
      </c>
      <c r="I79" s="50" t="s">
        <v>493</v>
      </c>
      <c r="J79" s="194">
        <v>45804</v>
      </c>
      <c r="K79" s="51">
        <v>200</v>
      </c>
      <c r="L79" s="186">
        <v>29</v>
      </c>
      <c r="M79" s="187">
        <v>5800</v>
      </c>
      <c r="N79" s="51"/>
      <c r="O79" s="186"/>
      <c r="P79" s="186"/>
      <c r="Q79" s="186"/>
      <c r="R79" s="51">
        <f t="shared" si="8"/>
        <v>200</v>
      </c>
      <c r="S79" s="186">
        <f t="shared" si="9"/>
        <v>29</v>
      </c>
      <c r="T79" s="186">
        <f t="shared" si="10"/>
        <v>5800</v>
      </c>
      <c r="U79" s="51"/>
      <c r="V79" s="186">
        <f t="shared" si="11"/>
        <v>29</v>
      </c>
      <c r="W79" s="186">
        <f t="shared" si="12"/>
        <v>0</v>
      </c>
      <c r="X79" s="51"/>
      <c r="Y79" s="51"/>
      <c r="Z79" s="51"/>
      <c r="AA79" s="51"/>
      <c r="AB79" s="188"/>
      <c r="AC79" s="51"/>
      <c r="AD79" s="51"/>
      <c r="AE79" s="189">
        <f t="shared" si="13"/>
        <v>200</v>
      </c>
      <c r="AF79" s="186">
        <f t="shared" si="14"/>
        <v>29</v>
      </c>
      <c r="AG79" s="186">
        <f t="shared" si="15"/>
        <v>5800</v>
      </c>
    </row>
    <row r="80" spans="1:33" s="190" customFormat="1" ht="22.5" customHeight="1" x14ac:dyDescent="0.25">
      <c r="A80" s="184"/>
      <c r="B80" s="184"/>
      <c r="C80" s="184"/>
      <c r="D80" s="51"/>
      <c r="E80" s="51">
        <v>61</v>
      </c>
      <c r="F80" s="185" t="s">
        <v>174</v>
      </c>
      <c r="G80" s="51" t="s">
        <v>456</v>
      </c>
      <c r="H80" s="50" t="s">
        <v>283</v>
      </c>
      <c r="I80" s="50">
        <v>2506132401</v>
      </c>
      <c r="J80" s="194">
        <v>45836</v>
      </c>
      <c r="K80" s="51">
        <v>262</v>
      </c>
      <c r="L80" s="186">
        <v>72</v>
      </c>
      <c r="M80" s="187">
        <v>18864</v>
      </c>
      <c r="N80" s="51"/>
      <c r="O80" s="186"/>
      <c r="P80" s="186"/>
      <c r="Q80" s="186"/>
      <c r="R80" s="51">
        <f t="shared" si="8"/>
        <v>262</v>
      </c>
      <c r="S80" s="186">
        <f t="shared" si="9"/>
        <v>72</v>
      </c>
      <c r="T80" s="186">
        <f t="shared" si="10"/>
        <v>18864</v>
      </c>
      <c r="U80" s="51">
        <v>80</v>
      </c>
      <c r="V80" s="186">
        <f t="shared" si="11"/>
        <v>72</v>
      </c>
      <c r="W80" s="186">
        <f t="shared" si="12"/>
        <v>5760</v>
      </c>
      <c r="X80" s="51"/>
      <c r="Y80" s="51"/>
      <c r="Z80" s="51"/>
      <c r="AA80" s="51"/>
      <c r="AB80" s="188"/>
      <c r="AC80" s="51"/>
      <c r="AD80" s="51"/>
      <c r="AE80" s="189">
        <f t="shared" si="13"/>
        <v>182</v>
      </c>
      <c r="AF80" s="186">
        <f t="shared" si="14"/>
        <v>72</v>
      </c>
      <c r="AG80" s="186">
        <f t="shared" si="15"/>
        <v>13104</v>
      </c>
    </row>
    <row r="81" spans="1:102" s="190" customFormat="1" ht="22.5" customHeight="1" x14ac:dyDescent="0.25">
      <c r="A81" s="184"/>
      <c r="B81" s="184"/>
      <c r="C81" s="184"/>
      <c r="D81" s="51"/>
      <c r="E81" s="51">
        <v>62</v>
      </c>
      <c r="F81" s="185" t="s">
        <v>291</v>
      </c>
      <c r="G81" s="51" t="s">
        <v>20</v>
      </c>
      <c r="H81" s="50" t="s">
        <v>367</v>
      </c>
      <c r="I81" s="50" t="s">
        <v>368</v>
      </c>
      <c r="J81" s="194">
        <v>45835</v>
      </c>
      <c r="K81" s="51">
        <v>434</v>
      </c>
      <c r="L81" s="186">
        <v>310</v>
      </c>
      <c r="M81" s="187">
        <v>134540</v>
      </c>
      <c r="N81" s="51"/>
      <c r="O81" s="186"/>
      <c r="P81" s="186"/>
      <c r="Q81" s="186"/>
      <c r="R81" s="51">
        <f t="shared" si="8"/>
        <v>434</v>
      </c>
      <c r="S81" s="186">
        <f t="shared" si="9"/>
        <v>310</v>
      </c>
      <c r="T81" s="186">
        <f t="shared" si="10"/>
        <v>134540</v>
      </c>
      <c r="U81" s="51">
        <v>66</v>
      </c>
      <c r="V81" s="186">
        <f t="shared" si="11"/>
        <v>310</v>
      </c>
      <c r="W81" s="186">
        <f t="shared" si="12"/>
        <v>20460</v>
      </c>
      <c r="X81" s="51"/>
      <c r="Y81" s="51"/>
      <c r="Z81" s="51"/>
      <c r="AA81" s="51"/>
      <c r="AB81" s="188"/>
      <c r="AC81" s="51"/>
      <c r="AD81" s="51"/>
      <c r="AE81" s="189">
        <f t="shared" si="13"/>
        <v>368</v>
      </c>
      <c r="AF81" s="186">
        <f t="shared" si="14"/>
        <v>310</v>
      </c>
      <c r="AG81" s="186">
        <f t="shared" si="15"/>
        <v>114080</v>
      </c>
    </row>
    <row r="82" spans="1:102" s="190" customFormat="1" ht="22.5" customHeight="1" x14ac:dyDescent="0.25">
      <c r="A82" s="184"/>
      <c r="B82" s="184"/>
      <c r="C82" s="184"/>
      <c r="D82" s="51"/>
      <c r="E82" s="51">
        <v>63</v>
      </c>
      <c r="F82" s="185" t="s">
        <v>494</v>
      </c>
      <c r="G82" s="51" t="s">
        <v>27</v>
      </c>
      <c r="H82" s="50" t="s">
        <v>495</v>
      </c>
      <c r="I82" s="50">
        <v>250501</v>
      </c>
      <c r="J82" s="194">
        <v>45805</v>
      </c>
      <c r="K82" s="51">
        <v>0</v>
      </c>
      <c r="L82" s="186">
        <v>194</v>
      </c>
      <c r="M82" s="187">
        <v>0</v>
      </c>
      <c r="N82" s="51"/>
      <c r="O82" s="186"/>
      <c r="P82" s="186"/>
      <c r="Q82" s="186"/>
      <c r="R82" s="51">
        <f t="shared" si="8"/>
        <v>0</v>
      </c>
      <c r="S82" s="186">
        <f t="shared" si="9"/>
        <v>194</v>
      </c>
      <c r="T82" s="186">
        <f t="shared" si="10"/>
        <v>0</v>
      </c>
      <c r="U82" s="51"/>
      <c r="V82" s="186">
        <f t="shared" si="11"/>
        <v>194</v>
      </c>
      <c r="W82" s="186">
        <f t="shared" si="12"/>
        <v>0</v>
      </c>
      <c r="X82" s="51"/>
      <c r="Y82" s="51"/>
      <c r="Z82" s="51"/>
      <c r="AA82" s="51"/>
      <c r="AB82" s="188"/>
      <c r="AC82" s="51"/>
      <c r="AD82" s="51"/>
      <c r="AE82" s="189">
        <f t="shared" si="13"/>
        <v>0</v>
      </c>
      <c r="AF82" s="186">
        <f t="shared" si="14"/>
        <v>194</v>
      </c>
      <c r="AG82" s="186">
        <f t="shared" si="15"/>
        <v>0</v>
      </c>
    </row>
    <row r="83" spans="1:102" s="190" customFormat="1" ht="22.5" customHeight="1" x14ac:dyDescent="0.25">
      <c r="A83" s="184"/>
      <c r="B83" s="184"/>
      <c r="C83" s="184"/>
      <c r="D83" s="51"/>
      <c r="E83" s="51">
        <v>64</v>
      </c>
      <c r="F83" s="185" t="s">
        <v>496</v>
      </c>
      <c r="G83" s="51" t="s">
        <v>27</v>
      </c>
      <c r="H83" s="50" t="s">
        <v>78</v>
      </c>
      <c r="I83" s="50">
        <v>231093</v>
      </c>
      <c r="J83" s="194">
        <v>45956</v>
      </c>
      <c r="K83" s="51">
        <v>67</v>
      </c>
      <c r="L83" s="186">
        <v>32</v>
      </c>
      <c r="M83" s="187">
        <v>2144</v>
      </c>
      <c r="N83" s="51"/>
      <c r="O83" s="186"/>
      <c r="P83" s="186"/>
      <c r="Q83" s="186"/>
      <c r="R83" s="51">
        <f t="shared" si="8"/>
        <v>67</v>
      </c>
      <c r="S83" s="186">
        <f t="shared" si="9"/>
        <v>32</v>
      </c>
      <c r="T83" s="186">
        <f t="shared" si="10"/>
        <v>2144</v>
      </c>
      <c r="U83" s="51">
        <v>50</v>
      </c>
      <c r="V83" s="186">
        <f t="shared" si="11"/>
        <v>32</v>
      </c>
      <c r="W83" s="186">
        <f t="shared" si="12"/>
        <v>1600</v>
      </c>
      <c r="X83" s="51"/>
      <c r="Y83" s="51"/>
      <c r="Z83" s="51"/>
      <c r="AA83" s="51"/>
      <c r="AB83" s="188"/>
      <c r="AC83" s="51"/>
      <c r="AD83" s="51"/>
      <c r="AE83" s="189">
        <f t="shared" si="13"/>
        <v>17</v>
      </c>
      <c r="AF83" s="186">
        <f t="shared" si="14"/>
        <v>32</v>
      </c>
      <c r="AG83" s="186">
        <f t="shared" si="15"/>
        <v>544</v>
      </c>
    </row>
    <row r="84" spans="1:102" s="190" customFormat="1" ht="22.5" customHeight="1" x14ac:dyDescent="0.25">
      <c r="A84" s="184"/>
      <c r="B84" s="184"/>
      <c r="C84" s="184"/>
      <c r="D84" s="51"/>
      <c r="E84" s="51">
        <v>65</v>
      </c>
      <c r="F84" s="185" t="s">
        <v>471</v>
      </c>
      <c r="G84" s="51" t="s">
        <v>27</v>
      </c>
      <c r="H84" s="50" t="s">
        <v>467</v>
      </c>
      <c r="I84" s="50" t="s">
        <v>478</v>
      </c>
      <c r="J84" s="194">
        <v>45715</v>
      </c>
      <c r="K84" s="51">
        <v>100</v>
      </c>
      <c r="L84" s="186">
        <v>200</v>
      </c>
      <c r="M84" s="187">
        <v>20000</v>
      </c>
      <c r="N84" s="51"/>
      <c r="O84" s="186"/>
      <c r="P84" s="186"/>
      <c r="Q84" s="186"/>
      <c r="R84" s="51">
        <f t="shared" si="8"/>
        <v>100</v>
      </c>
      <c r="S84" s="186">
        <f t="shared" si="9"/>
        <v>200</v>
      </c>
      <c r="T84" s="186">
        <f t="shared" si="10"/>
        <v>20000</v>
      </c>
      <c r="U84" s="51">
        <v>100</v>
      </c>
      <c r="V84" s="186">
        <f t="shared" si="11"/>
        <v>200</v>
      </c>
      <c r="W84" s="186">
        <f t="shared" si="12"/>
        <v>20000</v>
      </c>
      <c r="X84" s="51"/>
      <c r="Y84" s="51"/>
      <c r="Z84" s="51"/>
      <c r="AA84" s="51"/>
      <c r="AB84" s="188"/>
      <c r="AC84" s="51"/>
      <c r="AD84" s="51"/>
      <c r="AE84" s="189">
        <f t="shared" si="13"/>
        <v>0</v>
      </c>
      <c r="AF84" s="186">
        <f t="shared" si="14"/>
        <v>200</v>
      </c>
      <c r="AG84" s="186">
        <f t="shared" si="15"/>
        <v>0</v>
      </c>
    </row>
    <row r="85" spans="1:102" s="190" customFormat="1" ht="22.5" customHeight="1" x14ac:dyDescent="0.25">
      <c r="A85" s="184"/>
      <c r="B85" s="184"/>
      <c r="C85" s="184"/>
      <c r="D85" s="51"/>
      <c r="E85" s="51">
        <v>66</v>
      </c>
      <c r="F85" s="185" t="s">
        <v>497</v>
      </c>
      <c r="G85" s="51" t="s">
        <v>498</v>
      </c>
      <c r="H85" s="50" t="s">
        <v>499</v>
      </c>
      <c r="I85" s="50" t="s">
        <v>500</v>
      </c>
      <c r="J85" s="194">
        <v>45805</v>
      </c>
      <c r="K85" s="51">
        <v>20</v>
      </c>
      <c r="L85" s="186">
        <v>210</v>
      </c>
      <c r="M85" s="187">
        <v>4200</v>
      </c>
      <c r="N85" s="51"/>
      <c r="O85" s="186"/>
      <c r="P85" s="186"/>
      <c r="Q85" s="186"/>
      <c r="R85" s="51">
        <f t="shared" si="8"/>
        <v>20</v>
      </c>
      <c r="S85" s="186">
        <f t="shared" si="9"/>
        <v>210</v>
      </c>
      <c r="T85" s="186">
        <f t="shared" si="10"/>
        <v>4200</v>
      </c>
      <c r="U85" s="51"/>
      <c r="V85" s="186">
        <f t="shared" si="11"/>
        <v>210</v>
      </c>
      <c r="W85" s="186">
        <f t="shared" si="12"/>
        <v>0</v>
      </c>
      <c r="X85" s="51"/>
      <c r="Y85" s="51"/>
      <c r="Z85" s="51"/>
      <c r="AA85" s="51"/>
      <c r="AB85" s="188"/>
      <c r="AC85" s="51"/>
      <c r="AD85" s="51"/>
      <c r="AE85" s="189">
        <f t="shared" si="13"/>
        <v>20</v>
      </c>
      <c r="AF85" s="186">
        <f t="shared" si="14"/>
        <v>210</v>
      </c>
      <c r="AG85" s="186">
        <f t="shared" si="15"/>
        <v>4200</v>
      </c>
    </row>
    <row r="86" spans="1:102" s="190" customFormat="1" ht="22.5" customHeight="1" x14ac:dyDescent="0.25">
      <c r="A86" s="184"/>
      <c r="B86" s="184"/>
      <c r="C86" s="184"/>
      <c r="D86" s="51"/>
      <c r="E86" s="51">
        <v>67</v>
      </c>
      <c r="F86" s="185" t="s">
        <v>501</v>
      </c>
      <c r="G86" s="51" t="s">
        <v>27</v>
      </c>
      <c r="H86" s="50" t="s">
        <v>349</v>
      </c>
      <c r="I86" s="50" t="s">
        <v>379</v>
      </c>
      <c r="J86" s="194">
        <v>45684</v>
      </c>
      <c r="K86" s="51">
        <v>5</v>
      </c>
      <c r="L86" s="186">
        <v>14.73</v>
      </c>
      <c r="M86" s="187">
        <v>73.650000000000006</v>
      </c>
      <c r="N86" s="51"/>
      <c r="O86" s="186"/>
      <c r="P86" s="186"/>
      <c r="Q86" s="186"/>
      <c r="R86" s="51">
        <f t="shared" si="8"/>
        <v>5</v>
      </c>
      <c r="S86" s="186">
        <f t="shared" si="9"/>
        <v>14.73</v>
      </c>
      <c r="T86" s="186">
        <f t="shared" si="10"/>
        <v>73.650000000000006</v>
      </c>
      <c r="U86" s="51">
        <v>5</v>
      </c>
      <c r="V86" s="186">
        <f t="shared" si="11"/>
        <v>14.73</v>
      </c>
      <c r="W86" s="186">
        <f t="shared" si="12"/>
        <v>73.650000000000006</v>
      </c>
      <c r="X86" s="51"/>
      <c r="Y86" s="51"/>
      <c r="Z86" s="51"/>
      <c r="AA86" s="51"/>
      <c r="AB86" s="188"/>
      <c r="AC86" s="51"/>
      <c r="AD86" s="51"/>
      <c r="AE86" s="189">
        <f t="shared" si="13"/>
        <v>0</v>
      </c>
      <c r="AF86" s="186">
        <f t="shared" si="14"/>
        <v>14.73</v>
      </c>
      <c r="AG86" s="186">
        <f t="shared" si="15"/>
        <v>0</v>
      </c>
    </row>
    <row r="87" spans="1:102" s="190" customFormat="1" ht="22.5" customHeight="1" x14ac:dyDescent="0.25">
      <c r="A87" s="184"/>
      <c r="B87" s="184"/>
      <c r="C87" s="184"/>
      <c r="D87" s="51"/>
      <c r="E87" s="51">
        <v>68</v>
      </c>
      <c r="F87" s="185" t="s">
        <v>502</v>
      </c>
      <c r="G87" s="51" t="s">
        <v>20</v>
      </c>
      <c r="H87" s="50" t="s">
        <v>381</v>
      </c>
      <c r="I87" s="50">
        <v>240713</v>
      </c>
      <c r="J87" s="194">
        <v>45865</v>
      </c>
      <c r="K87" s="51">
        <v>855</v>
      </c>
      <c r="L87" s="186">
        <v>52</v>
      </c>
      <c r="M87" s="187">
        <v>44460</v>
      </c>
      <c r="N87" s="51"/>
      <c r="O87" s="186"/>
      <c r="P87" s="186"/>
      <c r="Q87" s="186"/>
      <c r="R87" s="51">
        <f t="shared" si="8"/>
        <v>855</v>
      </c>
      <c r="S87" s="186">
        <f t="shared" si="9"/>
        <v>52</v>
      </c>
      <c r="T87" s="186">
        <f t="shared" si="10"/>
        <v>44460</v>
      </c>
      <c r="U87" s="51">
        <v>373</v>
      </c>
      <c r="V87" s="186">
        <f t="shared" si="11"/>
        <v>52</v>
      </c>
      <c r="W87" s="186">
        <f t="shared" si="12"/>
        <v>19396</v>
      </c>
      <c r="X87" s="51"/>
      <c r="Y87" s="51"/>
      <c r="Z87" s="51"/>
      <c r="AA87" s="51"/>
      <c r="AB87" s="188"/>
      <c r="AC87" s="51"/>
      <c r="AD87" s="51"/>
      <c r="AE87" s="189">
        <f t="shared" si="13"/>
        <v>482</v>
      </c>
      <c r="AF87" s="186">
        <f t="shared" si="14"/>
        <v>52</v>
      </c>
      <c r="AG87" s="186">
        <f t="shared" si="15"/>
        <v>25064</v>
      </c>
    </row>
    <row r="88" spans="1:102" s="190" customFormat="1" ht="22.5" customHeight="1" x14ac:dyDescent="0.25">
      <c r="A88" s="184"/>
      <c r="B88" s="184"/>
      <c r="C88" s="184"/>
      <c r="D88" s="51"/>
      <c r="E88" s="51">
        <v>69</v>
      </c>
      <c r="F88" s="185" t="s">
        <v>503</v>
      </c>
      <c r="G88" s="51" t="s">
        <v>27</v>
      </c>
      <c r="H88" s="50" t="s">
        <v>504</v>
      </c>
      <c r="I88" s="50" t="s">
        <v>505</v>
      </c>
      <c r="J88" s="194">
        <v>45927</v>
      </c>
      <c r="K88" s="51">
        <v>38</v>
      </c>
      <c r="L88" s="186">
        <v>25</v>
      </c>
      <c r="M88" s="187">
        <v>950</v>
      </c>
      <c r="N88" s="51"/>
      <c r="O88" s="186"/>
      <c r="P88" s="186"/>
      <c r="Q88" s="186"/>
      <c r="R88" s="51">
        <f t="shared" si="8"/>
        <v>38</v>
      </c>
      <c r="S88" s="186">
        <f t="shared" si="9"/>
        <v>25</v>
      </c>
      <c r="T88" s="186">
        <f t="shared" si="10"/>
        <v>950</v>
      </c>
      <c r="U88" s="51">
        <v>38</v>
      </c>
      <c r="V88" s="186">
        <f t="shared" si="11"/>
        <v>25</v>
      </c>
      <c r="W88" s="186">
        <f t="shared" si="12"/>
        <v>950</v>
      </c>
      <c r="X88" s="51"/>
      <c r="Y88" s="51"/>
      <c r="Z88" s="51"/>
      <c r="AA88" s="51"/>
      <c r="AB88" s="188"/>
      <c r="AC88" s="51"/>
      <c r="AD88" s="51"/>
      <c r="AE88" s="189">
        <f t="shared" si="13"/>
        <v>0</v>
      </c>
      <c r="AF88" s="186">
        <f t="shared" si="14"/>
        <v>25</v>
      </c>
      <c r="AG88" s="186">
        <f t="shared" si="15"/>
        <v>0</v>
      </c>
    </row>
    <row r="89" spans="1:102" s="190" customFormat="1" ht="22.5" customHeight="1" x14ac:dyDescent="0.25">
      <c r="A89" s="184"/>
      <c r="B89" s="184"/>
      <c r="C89" s="184"/>
      <c r="D89" s="51"/>
      <c r="E89" s="51">
        <v>70</v>
      </c>
      <c r="F89" s="185" t="s">
        <v>460</v>
      </c>
      <c r="G89" s="51" t="s">
        <v>27</v>
      </c>
      <c r="H89" s="50" t="s">
        <v>506</v>
      </c>
      <c r="I89" s="50" t="s">
        <v>507</v>
      </c>
      <c r="J89" s="194">
        <v>45805</v>
      </c>
      <c r="K89" s="51">
        <v>11</v>
      </c>
      <c r="L89" s="186">
        <v>55</v>
      </c>
      <c r="M89" s="187">
        <v>605</v>
      </c>
      <c r="N89" s="51"/>
      <c r="O89" s="186"/>
      <c r="P89" s="186"/>
      <c r="Q89" s="186"/>
      <c r="R89" s="51">
        <f t="shared" si="8"/>
        <v>11</v>
      </c>
      <c r="S89" s="186">
        <f t="shared" si="9"/>
        <v>55</v>
      </c>
      <c r="T89" s="186">
        <f t="shared" si="10"/>
        <v>605</v>
      </c>
      <c r="U89" s="51">
        <v>10</v>
      </c>
      <c r="V89" s="186">
        <f t="shared" si="11"/>
        <v>55</v>
      </c>
      <c r="W89" s="186">
        <f t="shared" si="12"/>
        <v>550</v>
      </c>
      <c r="X89" s="51"/>
      <c r="Y89" s="51"/>
      <c r="Z89" s="51"/>
      <c r="AA89" s="51"/>
      <c r="AB89" s="188"/>
      <c r="AC89" s="51"/>
      <c r="AD89" s="51"/>
      <c r="AE89" s="189">
        <f t="shared" si="13"/>
        <v>1</v>
      </c>
      <c r="AF89" s="186">
        <f t="shared" si="14"/>
        <v>55</v>
      </c>
      <c r="AG89" s="186">
        <f t="shared" si="15"/>
        <v>55</v>
      </c>
    </row>
    <row r="90" spans="1:102" s="162" customFormat="1" ht="36.950000000000003" customHeight="1" x14ac:dyDescent="0.25">
      <c r="A90" s="152"/>
      <c r="B90" s="152"/>
      <c r="C90" s="152"/>
      <c r="D90" s="15"/>
      <c r="E90" s="15"/>
      <c r="F90" s="442" t="s">
        <v>583</v>
      </c>
      <c r="G90" s="443"/>
      <c r="H90" s="443"/>
      <c r="I90" s="443"/>
      <c r="J90" s="16"/>
      <c r="K90" s="441" t="s">
        <v>654</v>
      </c>
      <c r="L90" s="442"/>
      <c r="M90" s="442"/>
      <c r="N90" s="444" t="s">
        <v>2</v>
      </c>
      <c r="O90" s="442"/>
      <c r="P90" s="442"/>
      <c r="Q90" s="17"/>
      <c r="R90" s="445" t="s">
        <v>3</v>
      </c>
      <c r="S90" s="440"/>
      <c r="T90" s="440"/>
      <c r="U90" s="446" t="s">
        <v>4</v>
      </c>
      <c r="V90" s="440"/>
      <c r="W90" s="440"/>
      <c r="X90" s="447" t="s">
        <v>5</v>
      </c>
      <c r="Y90" s="447"/>
      <c r="Z90" s="447"/>
      <c r="AA90" s="229" t="s">
        <v>656</v>
      </c>
      <c r="AB90" s="439" t="s">
        <v>6</v>
      </c>
      <c r="AC90" s="440"/>
      <c r="AD90" s="440"/>
      <c r="AE90" s="441" t="s">
        <v>655</v>
      </c>
      <c r="AF90" s="442"/>
      <c r="AG90" s="442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</row>
    <row r="91" spans="1:102" s="167" customFormat="1" ht="21" customHeight="1" x14ac:dyDescent="0.25">
      <c r="A91" s="164"/>
      <c r="B91" s="164"/>
      <c r="C91" s="164"/>
      <c r="D91" s="20"/>
      <c r="E91" s="20"/>
      <c r="F91" s="21" t="s">
        <v>7</v>
      </c>
      <c r="G91" s="144" t="s">
        <v>8</v>
      </c>
      <c r="H91" s="23" t="s">
        <v>9</v>
      </c>
      <c r="I91" s="20" t="s">
        <v>10</v>
      </c>
      <c r="J91" s="24" t="s">
        <v>11</v>
      </c>
      <c r="K91" s="20" t="s">
        <v>12</v>
      </c>
      <c r="L91" s="25" t="s">
        <v>13</v>
      </c>
      <c r="M91" s="169" t="s">
        <v>14</v>
      </c>
      <c r="N91" s="20" t="s">
        <v>12</v>
      </c>
      <c r="O91" s="25" t="s">
        <v>13</v>
      </c>
      <c r="P91" s="25" t="s">
        <v>14</v>
      </c>
      <c r="Q91" s="25"/>
      <c r="R91" s="29" t="s">
        <v>12</v>
      </c>
      <c r="S91" s="30" t="s">
        <v>13</v>
      </c>
      <c r="T91" s="30" t="s">
        <v>14</v>
      </c>
      <c r="U91" s="29" t="s">
        <v>12</v>
      </c>
      <c r="V91" s="30" t="s">
        <v>13</v>
      </c>
      <c r="W91" s="30" t="s">
        <v>14</v>
      </c>
      <c r="X91" s="31" t="s">
        <v>12</v>
      </c>
      <c r="Y91" s="31" t="s">
        <v>13</v>
      </c>
      <c r="Z91" s="31" t="s">
        <v>14</v>
      </c>
      <c r="AA91" s="31"/>
      <c r="AB91" s="32" t="s">
        <v>12</v>
      </c>
      <c r="AC91" s="31" t="s">
        <v>13</v>
      </c>
      <c r="AD91" s="31" t="s">
        <v>14</v>
      </c>
      <c r="AE91" s="29" t="s">
        <v>12</v>
      </c>
      <c r="AF91" s="30" t="s">
        <v>13</v>
      </c>
      <c r="AG91" s="30" t="s">
        <v>14</v>
      </c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166"/>
      <c r="BM91" s="166"/>
      <c r="BN91" s="166"/>
      <c r="BO91" s="166"/>
      <c r="BP91" s="166"/>
      <c r="BQ91" s="166"/>
      <c r="BR91" s="166"/>
      <c r="BS91" s="166"/>
      <c r="BT91" s="166"/>
      <c r="BU91" s="166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166"/>
      <c r="CH91" s="166"/>
      <c r="CI91" s="166"/>
      <c r="CJ91" s="166"/>
      <c r="CK91" s="166"/>
      <c r="CL91" s="166"/>
      <c r="CM91" s="166"/>
      <c r="CN91" s="166"/>
      <c r="CO91" s="166"/>
      <c r="CP91" s="166"/>
      <c r="CQ91" s="166"/>
      <c r="CR91" s="166"/>
      <c r="CS91" s="166"/>
      <c r="CT91" s="166"/>
      <c r="CU91" s="166"/>
      <c r="CV91" s="166"/>
      <c r="CW91" s="166"/>
      <c r="CX91" s="166"/>
    </row>
    <row r="92" spans="1:102" s="190" customFormat="1" ht="18.75" customHeight="1" x14ac:dyDescent="0.25">
      <c r="A92" s="184"/>
      <c r="B92" s="184"/>
      <c r="C92" s="184"/>
      <c r="D92" s="51"/>
      <c r="E92" s="51">
        <v>71</v>
      </c>
      <c r="F92" s="185" t="s">
        <v>222</v>
      </c>
      <c r="G92" s="51" t="s">
        <v>362</v>
      </c>
      <c r="H92" s="50" t="s">
        <v>472</v>
      </c>
      <c r="I92" s="50" t="s">
        <v>508</v>
      </c>
      <c r="J92" s="194">
        <v>45836</v>
      </c>
      <c r="K92" s="51">
        <v>126</v>
      </c>
      <c r="L92" s="186">
        <v>220</v>
      </c>
      <c r="M92" s="187">
        <v>27720</v>
      </c>
      <c r="N92" s="51"/>
      <c r="O92" s="186"/>
      <c r="P92" s="186"/>
      <c r="Q92" s="186"/>
      <c r="R92" s="51">
        <f t="shared" si="8"/>
        <v>126</v>
      </c>
      <c r="S92" s="186">
        <f t="shared" si="9"/>
        <v>220</v>
      </c>
      <c r="T92" s="186">
        <f t="shared" si="10"/>
        <v>27720</v>
      </c>
      <c r="U92" s="51">
        <v>119</v>
      </c>
      <c r="V92" s="186">
        <f t="shared" si="11"/>
        <v>220</v>
      </c>
      <c r="W92" s="186">
        <f t="shared" si="12"/>
        <v>26180</v>
      </c>
      <c r="X92" s="51"/>
      <c r="Y92" s="51"/>
      <c r="Z92" s="51"/>
      <c r="AA92" s="51"/>
      <c r="AB92" s="188"/>
      <c r="AC92" s="51"/>
      <c r="AD92" s="51"/>
      <c r="AE92" s="189">
        <f t="shared" si="13"/>
        <v>7</v>
      </c>
      <c r="AF92" s="186">
        <f t="shared" si="14"/>
        <v>220</v>
      </c>
      <c r="AG92" s="186">
        <f t="shared" si="15"/>
        <v>1540</v>
      </c>
    </row>
    <row r="93" spans="1:102" s="190" customFormat="1" ht="18.75" customHeight="1" x14ac:dyDescent="0.25">
      <c r="A93" s="184"/>
      <c r="B93" s="184"/>
      <c r="C93" s="184"/>
      <c r="D93" s="51"/>
      <c r="E93" s="51">
        <v>72</v>
      </c>
      <c r="F93" s="185" t="s">
        <v>509</v>
      </c>
      <c r="G93" s="51" t="s">
        <v>27</v>
      </c>
      <c r="H93" s="50" t="s">
        <v>510</v>
      </c>
      <c r="I93" s="50" t="s">
        <v>473</v>
      </c>
      <c r="J93" s="194">
        <v>45743</v>
      </c>
      <c r="K93" s="51">
        <v>10</v>
      </c>
      <c r="L93" s="186">
        <v>450</v>
      </c>
      <c r="M93" s="187">
        <v>4500</v>
      </c>
      <c r="N93" s="51"/>
      <c r="O93" s="186"/>
      <c r="P93" s="186"/>
      <c r="Q93" s="186"/>
      <c r="R93" s="51">
        <f t="shared" si="8"/>
        <v>10</v>
      </c>
      <c r="S93" s="186">
        <f t="shared" si="9"/>
        <v>450</v>
      </c>
      <c r="T93" s="186">
        <f t="shared" si="10"/>
        <v>4500</v>
      </c>
      <c r="U93" s="51"/>
      <c r="V93" s="186">
        <f t="shared" si="11"/>
        <v>450</v>
      </c>
      <c r="W93" s="186">
        <f t="shared" si="12"/>
        <v>0</v>
      </c>
      <c r="X93" s="51"/>
      <c r="Y93" s="51"/>
      <c r="Z93" s="51"/>
      <c r="AA93" s="51"/>
      <c r="AB93" s="188"/>
      <c r="AC93" s="51"/>
      <c r="AD93" s="51"/>
      <c r="AE93" s="189">
        <f t="shared" si="13"/>
        <v>10</v>
      </c>
      <c r="AF93" s="186">
        <f t="shared" si="14"/>
        <v>450</v>
      </c>
      <c r="AG93" s="186">
        <f t="shared" si="15"/>
        <v>4500</v>
      </c>
    </row>
    <row r="94" spans="1:102" s="190" customFormat="1" ht="18.75" customHeight="1" x14ac:dyDescent="0.25">
      <c r="A94" s="184"/>
      <c r="B94" s="184"/>
      <c r="C94" s="184"/>
      <c r="D94" s="51"/>
      <c r="E94" s="51">
        <v>73</v>
      </c>
      <c r="F94" s="185" t="s">
        <v>19</v>
      </c>
      <c r="G94" s="51" t="s">
        <v>27</v>
      </c>
      <c r="H94" s="50" t="s">
        <v>393</v>
      </c>
      <c r="I94" s="50" t="s">
        <v>511</v>
      </c>
      <c r="J94" s="201">
        <v>46569</v>
      </c>
      <c r="K94" s="51">
        <v>10</v>
      </c>
      <c r="L94" s="186">
        <v>244</v>
      </c>
      <c r="M94" s="187">
        <v>2440</v>
      </c>
      <c r="N94" s="51"/>
      <c r="O94" s="186"/>
      <c r="P94" s="186"/>
      <c r="Q94" s="186"/>
      <c r="R94" s="51">
        <f t="shared" si="8"/>
        <v>10</v>
      </c>
      <c r="S94" s="186">
        <f t="shared" si="9"/>
        <v>244</v>
      </c>
      <c r="T94" s="186">
        <f t="shared" si="10"/>
        <v>2440</v>
      </c>
      <c r="U94" s="51"/>
      <c r="V94" s="186">
        <f t="shared" si="11"/>
        <v>244</v>
      </c>
      <c r="W94" s="186">
        <f t="shared" si="12"/>
        <v>0</v>
      </c>
      <c r="X94" s="51"/>
      <c r="Y94" s="51"/>
      <c r="Z94" s="51"/>
      <c r="AA94" s="51"/>
      <c r="AB94" s="188"/>
      <c r="AC94" s="51"/>
      <c r="AD94" s="51"/>
      <c r="AE94" s="189">
        <f t="shared" si="13"/>
        <v>10</v>
      </c>
      <c r="AF94" s="186">
        <f t="shared" si="14"/>
        <v>244</v>
      </c>
      <c r="AG94" s="186">
        <f t="shared" si="15"/>
        <v>2440</v>
      </c>
    </row>
    <row r="95" spans="1:102" s="190" customFormat="1" ht="18.75" customHeight="1" x14ac:dyDescent="0.25">
      <c r="A95" s="184"/>
      <c r="B95" s="184"/>
      <c r="C95" s="184"/>
      <c r="D95" s="51"/>
      <c r="E95" s="51">
        <v>74</v>
      </c>
      <c r="F95" s="185" t="s">
        <v>512</v>
      </c>
      <c r="G95" s="51" t="s">
        <v>27</v>
      </c>
      <c r="H95" s="50" t="s">
        <v>400</v>
      </c>
      <c r="I95" s="50" t="s">
        <v>394</v>
      </c>
      <c r="J95" s="201">
        <v>46753</v>
      </c>
      <c r="K95" s="51">
        <v>20</v>
      </c>
      <c r="L95" s="186">
        <v>198</v>
      </c>
      <c r="M95" s="187">
        <v>3960</v>
      </c>
      <c r="N95" s="51"/>
      <c r="O95" s="186"/>
      <c r="P95" s="186"/>
      <c r="Q95" s="186"/>
      <c r="R95" s="51">
        <f t="shared" si="8"/>
        <v>20</v>
      </c>
      <c r="S95" s="186">
        <f t="shared" si="9"/>
        <v>198</v>
      </c>
      <c r="T95" s="186">
        <f t="shared" si="10"/>
        <v>3960</v>
      </c>
      <c r="U95" s="51">
        <v>2</v>
      </c>
      <c r="V95" s="186">
        <f t="shared" si="11"/>
        <v>198</v>
      </c>
      <c r="W95" s="186">
        <f t="shared" si="12"/>
        <v>396</v>
      </c>
      <c r="X95" s="51"/>
      <c r="Y95" s="51"/>
      <c r="Z95" s="51"/>
      <c r="AA95" s="51"/>
      <c r="AB95" s="188"/>
      <c r="AC95" s="51"/>
      <c r="AD95" s="51"/>
      <c r="AE95" s="189">
        <f t="shared" si="13"/>
        <v>18</v>
      </c>
      <c r="AF95" s="186">
        <f t="shared" si="14"/>
        <v>198</v>
      </c>
      <c r="AG95" s="186">
        <f t="shared" si="15"/>
        <v>3564</v>
      </c>
    </row>
    <row r="96" spans="1:102" s="190" customFormat="1" ht="18.75" customHeight="1" x14ac:dyDescent="0.25">
      <c r="A96" s="184"/>
      <c r="B96" s="184"/>
      <c r="C96" s="184"/>
      <c r="D96" s="51"/>
      <c r="E96" s="51">
        <v>75</v>
      </c>
      <c r="F96" s="185" t="s">
        <v>513</v>
      </c>
      <c r="G96" s="51" t="s">
        <v>27</v>
      </c>
      <c r="H96" s="50" t="s">
        <v>514</v>
      </c>
      <c r="I96" s="50" t="s">
        <v>515</v>
      </c>
      <c r="J96" s="201">
        <v>46844</v>
      </c>
      <c r="K96" s="51">
        <v>2000</v>
      </c>
      <c r="L96" s="186">
        <v>12</v>
      </c>
      <c r="M96" s="187">
        <v>24000</v>
      </c>
      <c r="N96" s="51"/>
      <c r="O96" s="186"/>
      <c r="P96" s="186"/>
      <c r="Q96" s="186"/>
      <c r="R96" s="51">
        <f t="shared" si="8"/>
        <v>2000</v>
      </c>
      <c r="S96" s="186">
        <f t="shared" si="9"/>
        <v>12</v>
      </c>
      <c r="T96" s="186">
        <f t="shared" si="10"/>
        <v>24000</v>
      </c>
      <c r="U96" s="51">
        <v>90</v>
      </c>
      <c r="V96" s="186">
        <f t="shared" si="11"/>
        <v>12</v>
      </c>
      <c r="W96" s="186">
        <f t="shared" si="12"/>
        <v>1080</v>
      </c>
      <c r="X96" s="51"/>
      <c r="Y96" s="51"/>
      <c r="Z96" s="51"/>
      <c r="AA96" s="51"/>
      <c r="AB96" s="188"/>
      <c r="AC96" s="51"/>
      <c r="AD96" s="51"/>
      <c r="AE96" s="189">
        <f t="shared" si="13"/>
        <v>1910</v>
      </c>
      <c r="AF96" s="186">
        <f t="shared" si="14"/>
        <v>12</v>
      </c>
      <c r="AG96" s="186">
        <f t="shared" si="15"/>
        <v>22920</v>
      </c>
    </row>
    <row r="97" spans="1:33" s="190" customFormat="1" ht="18.75" customHeight="1" x14ac:dyDescent="0.25">
      <c r="A97" s="184"/>
      <c r="B97" s="184"/>
      <c r="C97" s="184"/>
      <c r="D97" s="51"/>
      <c r="E97" s="51">
        <v>76</v>
      </c>
      <c r="F97" s="185" t="s">
        <v>516</v>
      </c>
      <c r="G97" s="51" t="s">
        <v>27</v>
      </c>
      <c r="H97" s="50" t="s">
        <v>517</v>
      </c>
      <c r="I97" s="50">
        <v>4026</v>
      </c>
      <c r="J97" s="201">
        <v>46357</v>
      </c>
      <c r="K97" s="51">
        <v>140</v>
      </c>
      <c r="L97" s="186">
        <v>13.78</v>
      </c>
      <c r="M97" s="187">
        <v>1929.1999999999998</v>
      </c>
      <c r="N97" s="51"/>
      <c r="O97" s="186"/>
      <c r="P97" s="186"/>
      <c r="Q97" s="186"/>
      <c r="R97" s="51">
        <f t="shared" si="8"/>
        <v>140</v>
      </c>
      <c r="S97" s="186">
        <f t="shared" si="9"/>
        <v>13.78</v>
      </c>
      <c r="T97" s="186">
        <f t="shared" si="10"/>
        <v>1929.1999999999998</v>
      </c>
      <c r="U97" s="51">
        <v>30</v>
      </c>
      <c r="V97" s="186">
        <f t="shared" si="11"/>
        <v>13.78</v>
      </c>
      <c r="W97" s="186">
        <f t="shared" si="12"/>
        <v>413.4</v>
      </c>
      <c r="X97" s="51"/>
      <c r="Y97" s="51"/>
      <c r="Z97" s="51"/>
      <c r="AA97" s="51"/>
      <c r="AB97" s="188"/>
      <c r="AC97" s="51"/>
      <c r="AD97" s="51"/>
      <c r="AE97" s="189">
        <f t="shared" si="13"/>
        <v>110</v>
      </c>
      <c r="AF97" s="186">
        <f t="shared" si="14"/>
        <v>13.78</v>
      </c>
      <c r="AG97" s="186">
        <f t="shared" si="15"/>
        <v>1515.8</v>
      </c>
    </row>
    <row r="98" spans="1:33" s="190" customFormat="1" ht="18.75" customHeight="1" x14ac:dyDescent="0.25">
      <c r="A98" s="184"/>
      <c r="B98" s="184"/>
      <c r="C98" s="184"/>
      <c r="D98" s="51"/>
      <c r="E98" s="51">
        <v>77</v>
      </c>
      <c r="F98" s="185" t="s">
        <v>518</v>
      </c>
      <c r="G98" s="51" t="s">
        <v>27</v>
      </c>
      <c r="H98" s="50" t="s">
        <v>151</v>
      </c>
      <c r="I98" s="50">
        <v>240805</v>
      </c>
      <c r="J98" s="201">
        <v>46600</v>
      </c>
      <c r="K98" s="51">
        <v>0</v>
      </c>
      <c r="L98" s="186">
        <v>8.98</v>
      </c>
      <c r="M98" s="187">
        <v>0</v>
      </c>
      <c r="N98" s="51"/>
      <c r="O98" s="186"/>
      <c r="P98" s="186"/>
      <c r="Q98" s="186"/>
      <c r="R98" s="51">
        <f t="shared" si="8"/>
        <v>0</v>
      </c>
      <c r="S98" s="186">
        <f t="shared" si="9"/>
        <v>8.98</v>
      </c>
      <c r="T98" s="186">
        <f t="shared" si="10"/>
        <v>0</v>
      </c>
      <c r="U98" s="51"/>
      <c r="V98" s="186">
        <f t="shared" si="11"/>
        <v>8.98</v>
      </c>
      <c r="W98" s="186">
        <f t="shared" si="12"/>
        <v>0</v>
      </c>
      <c r="X98" s="51"/>
      <c r="Y98" s="51"/>
      <c r="Z98" s="51"/>
      <c r="AA98" s="51"/>
      <c r="AB98" s="188"/>
      <c r="AC98" s="51"/>
      <c r="AD98" s="51"/>
      <c r="AE98" s="189">
        <f t="shared" si="13"/>
        <v>0</v>
      </c>
      <c r="AF98" s="186">
        <f t="shared" si="14"/>
        <v>8.98</v>
      </c>
      <c r="AG98" s="186">
        <f t="shared" si="15"/>
        <v>0</v>
      </c>
    </row>
    <row r="99" spans="1:33" s="190" customFormat="1" ht="18.75" customHeight="1" x14ac:dyDescent="0.25">
      <c r="A99" s="184"/>
      <c r="B99" s="184"/>
      <c r="C99" s="184"/>
      <c r="D99" s="51"/>
      <c r="E99" s="51">
        <v>78</v>
      </c>
      <c r="F99" s="185" t="s">
        <v>519</v>
      </c>
      <c r="G99" s="50" t="s">
        <v>27</v>
      </c>
      <c r="H99" s="50" t="s">
        <v>520</v>
      </c>
      <c r="I99" s="50" t="s">
        <v>521</v>
      </c>
      <c r="J99" s="201">
        <v>46230</v>
      </c>
      <c r="K99" s="51">
        <v>100</v>
      </c>
      <c r="L99" s="186">
        <v>94</v>
      </c>
      <c r="M99" s="187">
        <v>9400</v>
      </c>
      <c r="N99" s="51"/>
      <c r="O99" s="186"/>
      <c r="P99" s="186"/>
      <c r="Q99" s="186"/>
      <c r="R99" s="51">
        <f t="shared" si="8"/>
        <v>100</v>
      </c>
      <c r="S99" s="186">
        <f t="shared" si="9"/>
        <v>94</v>
      </c>
      <c r="T99" s="186">
        <f t="shared" si="10"/>
        <v>9400</v>
      </c>
      <c r="U99" s="51"/>
      <c r="V99" s="186">
        <f t="shared" si="11"/>
        <v>94</v>
      </c>
      <c r="W99" s="186">
        <f t="shared" si="12"/>
        <v>0</v>
      </c>
      <c r="X99" s="51"/>
      <c r="Y99" s="51"/>
      <c r="Z99" s="51"/>
      <c r="AA99" s="51"/>
      <c r="AB99" s="188"/>
      <c r="AC99" s="51"/>
      <c r="AD99" s="51"/>
      <c r="AE99" s="189">
        <f t="shared" si="13"/>
        <v>100</v>
      </c>
      <c r="AF99" s="186">
        <f t="shared" si="14"/>
        <v>94</v>
      </c>
      <c r="AG99" s="186">
        <f t="shared" si="15"/>
        <v>9400</v>
      </c>
    </row>
    <row r="100" spans="1:33" s="190" customFormat="1" ht="18.75" customHeight="1" x14ac:dyDescent="0.25">
      <c r="A100" s="184"/>
      <c r="B100" s="184"/>
      <c r="C100" s="184"/>
      <c r="D100" s="51"/>
      <c r="E100" s="51">
        <v>79</v>
      </c>
      <c r="F100" s="185" t="s">
        <v>522</v>
      </c>
      <c r="G100" s="50" t="s">
        <v>230</v>
      </c>
      <c r="H100" s="50" t="s">
        <v>313</v>
      </c>
      <c r="I100" s="50">
        <v>240705</v>
      </c>
      <c r="J100" s="201">
        <v>46569</v>
      </c>
      <c r="K100" s="51">
        <v>4919</v>
      </c>
      <c r="L100" s="186">
        <v>9</v>
      </c>
      <c r="M100" s="187">
        <v>44271</v>
      </c>
      <c r="N100" s="51"/>
      <c r="O100" s="186"/>
      <c r="P100" s="186"/>
      <c r="Q100" s="186"/>
      <c r="R100" s="51">
        <f t="shared" si="8"/>
        <v>4919</v>
      </c>
      <c r="S100" s="186">
        <f t="shared" si="9"/>
        <v>9</v>
      </c>
      <c r="T100" s="186">
        <f t="shared" si="10"/>
        <v>44271</v>
      </c>
      <c r="U100" s="51">
        <v>806</v>
      </c>
      <c r="V100" s="186">
        <f t="shared" si="11"/>
        <v>9</v>
      </c>
      <c r="W100" s="186">
        <f t="shared" si="12"/>
        <v>7254</v>
      </c>
      <c r="X100" s="51"/>
      <c r="Y100" s="51"/>
      <c r="Z100" s="51"/>
      <c r="AA100" s="51"/>
      <c r="AB100" s="188"/>
      <c r="AC100" s="51"/>
      <c r="AD100" s="51"/>
      <c r="AE100" s="189">
        <f t="shared" si="13"/>
        <v>4113</v>
      </c>
      <c r="AF100" s="186">
        <f t="shared" si="14"/>
        <v>9</v>
      </c>
      <c r="AG100" s="186">
        <f t="shared" si="15"/>
        <v>37017</v>
      </c>
    </row>
    <row r="101" spans="1:33" s="190" customFormat="1" ht="18" customHeight="1" x14ac:dyDescent="0.25">
      <c r="A101" s="184"/>
      <c r="B101" s="184"/>
      <c r="C101" s="184"/>
      <c r="D101" s="51"/>
      <c r="E101" s="51">
        <v>80</v>
      </c>
      <c r="F101" s="185" t="s">
        <v>523</v>
      </c>
      <c r="G101" s="50" t="s">
        <v>230</v>
      </c>
      <c r="H101" s="50" t="s">
        <v>524</v>
      </c>
      <c r="I101" s="50" t="s">
        <v>525</v>
      </c>
      <c r="J101" s="201">
        <v>46844</v>
      </c>
      <c r="K101" s="51">
        <v>3000</v>
      </c>
      <c r="L101" s="186">
        <v>23</v>
      </c>
      <c r="M101" s="187">
        <v>69000</v>
      </c>
      <c r="N101" s="51"/>
      <c r="O101" s="186"/>
      <c r="P101" s="186"/>
      <c r="Q101" s="186"/>
      <c r="R101" s="51">
        <f t="shared" si="8"/>
        <v>3000</v>
      </c>
      <c r="S101" s="186">
        <f t="shared" si="9"/>
        <v>23</v>
      </c>
      <c r="T101" s="186">
        <f t="shared" si="10"/>
        <v>69000</v>
      </c>
      <c r="U101" s="51">
        <v>17</v>
      </c>
      <c r="V101" s="186">
        <f t="shared" si="11"/>
        <v>23</v>
      </c>
      <c r="W101" s="186">
        <f t="shared" si="12"/>
        <v>391</v>
      </c>
      <c r="X101" s="51"/>
      <c r="Y101" s="51"/>
      <c r="Z101" s="51"/>
      <c r="AA101" s="51"/>
      <c r="AB101" s="188"/>
      <c r="AC101" s="51"/>
      <c r="AD101" s="51"/>
      <c r="AE101" s="189">
        <f t="shared" si="13"/>
        <v>2983</v>
      </c>
      <c r="AF101" s="186">
        <f t="shared" si="14"/>
        <v>23</v>
      </c>
      <c r="AG101" s="186">
        <f t="shared" si="15"/>
        <v>68609</v>
      </c>
    </row>
    <row r="102" spans="1:33" s="190" customFormat="1" ht="18" customHeight="1" x14ac:dyDescent="0.25">
      <c r="A102" s="184"/>
      <c r="B102" s="184"/>
      <c r="C102" s="184"/>
      <c r="D102" s="51"/>
      <c r="E102" s="51">
        <v>81</v>
      </c>
      <c r="F102" s="185" t="s">
        <v>297</v>
      </c>
      <c r="G102" s="50" t="s">
        <v>230</v>
      </c>
      <c r="H102" s="50" t="s">
        <v>413</v>
      </c>
      <c r="I102" s="50" t="s">
        <v>526</v>
      </c>
      <c r="J102" s="201">
        <v>46813</v>
      </c>
      <c r="K102" s="51">
        <v>0</v>
      </c>
      <c r="L102" s="186">
        <v>32.049999999999997</v>
      </c>
      <c r="M102" s="187">
        <v>0</v>
      </c>
      <c r="N102" s="51"/>
      <c r="O102" s="186"/>
      <c r="P102" s="186"/>
      <c r="Q102" s="186"/>
      <c r="R102" s="51">
        <f t="shared" si="8"/>
        <v>0</v>
      </c>
      <c r="S102" s="186">
        <f t="shared" si="9"/>
        <v>32.049999999999997</v>
      </c>
      <c r="T102" s="186">
        <f t="shared" si="10"/>
        <v>0</v>
      </c>
      <c r="U102" s="51"/>
      <c r="V102" s="186">
        <f t="shared" si="11"/>
        <v>32.049999999999997</v>
      </c>
      <c r="W102" s="186">
        <f t="shared" si="12"/>
        <v>0</v>
      </c>
      <c r="X102" s="51"/>
      <c r="Y102" s="51"/>
      <c r="Z102" s="51"/>
      <c r="AA102" s="51"/>
      <c r="AB102" s="188"/>
      <c r="AC102" s="51"/>
      <c r="AD102" s="51"/>
      <c r="AE102" s="189">
        <f t="shared" si="13"/>
        <v>0</v>
      </c>
      <c r="AF102" s="186">
        <f t="shared" si="14"/>
        <v>32.049999999999997</v>
      </c>
      <c r="AG102" s="186">
        <f t="shared" si="15"/>
        <v>0</v>
      </c>
    </row>
    <row r="103" spans="1:33" s="190" customFormat="1" ht="18" customHeight="1" x14ac:dyDescent="0.25">
      <c r="A103" s="184"/>
      <c r="B103" s="184"/>
      <c r="C103" s="184"/>
      <c r="D103" s="51"/>
      <c r="E103" s="51">
        <v>82</v>
      </c>
      <c r="F103" s="185" t="s">
        <v>527</v>
      </c>
      <c r="G103" s="50" t="s">
        <v>528</v>
      </c>
      <c r="H103" s="50" t="s">
        <v>529</v>
      </c>
      <c r="I103" s="50">
        <v>251044</v>
      </c>
      <c r="J103" s="201">
        <v>46447</v>
      </c>
      <c r="K103" s="51">
        <v>1820</v>
      </c>
      <c r="L103" s="186">
        <v>27</v>
      </c>
      <c r="M103" s="187">
        <v>49140</v>
      </c>
      <c r="N103" s="51"/>
      <c r="O103" s="186"/>
      <c r="P103" s="186"/>
      <c r="Q103" s="186"/>
      <c r="R103" s="51">
        <f t="shared" si="8"/>
        <v>1820</v>
      </c>
      <c r="S103" s="186">
        <f t="shared" si="9"/>
        <v>27</v>
      </c>
      <c r="T103" s="186">
        <f t="shared" si="10"/>
        <v>49140</v>
      </c>
      <c r="U103" s="51">
        <v>45</v>
      </c>
      <c r="V103" s="186">
        <f t="shared" si="11"/>
        <v>27</v>
      </c>
      <c r="W103" s="186">
        <f t="shared" si="12"/>
        <v>1215</v>
      </c>
      <c r="X103" s="51"/>
      <c r="Y103" s="51"/>
      <c r="Z103" s="51"/>
      <c r="AA103" s="51"/>
      <c r="AB103" s="188"/>
      <c r="AC103" s="51"/>
      <c r="AD103" s="51"/>
      <c r="AE103" s="189">
        <f t="shared" si="13"/>
        <v>1775</v>
      </c>
      <c r="AF103" s="186">
        <f t="shared" si="14"/>
        <v>27</v>
      </c>
      <c r="AG103" s="186">
        <f t="shared" si="15"/>
        <v>47925</v>
      </c>
    </row>
    <row r="104" spans="1:33" s="190" customFormat="1" ht="18" customHeight="1" x14ac:dyDescent="0.25">
      <c r="A104" s="184"/>
      <c r="B104" s="184"/>
      <c r="C104" s="184"/>
      <c r="D104" s="51"/>
      <c r="E104" s="51">
        <v>83</v>
      </c>
      <c r="F104" s="185" t="s">
        <v>481</v>
      </c>
      <c r="G104" s="50" t="s">
        <v>20</v>
      </c>
      <c r="H104" s="50" t="s">
        <v>532</v>
      </c>
      <c r="I104" s="50">
        <v>4246</v>
      </c>
      <c r="J104" s="201">
        <v>46631</v>
      </c>
      <c r="K104" s="51">
        <v>57</v>
      </c>
      <c r="L104" s="186">
        <v>55</v>
      </c>
      <c r="M104" s="187">
        <v>3135</v>
      </c>
      <c r="N104" s="51"/>
      <c r="O104" s="186"/>
      <c r="P104" s="186"/>
      <c r="Q104" s="186"/>
      <c r="R104" s="51">
        <f t="shared" si="8"/>
        <v>57</v>
      </c>
      <c r="S104" s="186">
        <f t="shared" si="9"/>
        <v>55</v>
      </c>
      <c r="T104" s="186">
        <f t="shared" si="10"/>
        <v>3135</v>
      </c>
      <c r="U104" s="51">
        <v>33</v>
      </c>
      <c r="V104" s="186">
        <f t="shared" si="11"/>
        <v>55</v>
      </c>
      <c r="W104" s="186">
        <f t="shared" si="12"/>
        <v>1815</v>
      </c>
      <c r="X104" s="50"/>
      <c r="Y104" s="201"/>
      <c r="Z104" s="51"/>
      <c r="AA104" s="51"/>
      <c r="AB104" s="188"/>
      <c r="AC104" s="51"/>
      <c r="AD104" s="51"/>
      <c r="AE104" s="189">
        <f t="shared" si="13"/>
        <v>24</v>
      </c>
      <c r="AF104" s="186">
        <f t="shared" si="14"/>
        <v>55</v>
      </c>
      <c r="AG104" s="186">
        <f t="shared" si="15"/>
        <v>1320</v>
      </c>
    </row>
    <row r="105" spans="1:33" s="190" customFormat="1" ht="18" customHeight="1" x14ac:dyDescent="0.25">
      <c r="A105" s="184"/>
      <c r="B105" s="184"/>
      <c r="C105" s="184"/>
      <c r="D105" s="51"/>
      <c r="E105" s="51">
        <v>84</v>
      </c>
      <c r="F105" s="185" t="s">
        <v>531</v>
      </c>
      <c r="G105" s="50" t="s">
        <v>20</v>
      </c>
      <c r="H105" s="50" t="s">
        <v>416</v>
      </c>
      <c r="I105" s="50" t="s">
        <v>530</v>
      </c>
      <c r="J105" s="201">
        <v>46508</v>
      </c>
      <c r="K105" s="51">
        <v>38</v>
      </c>
      <c r="L105" s="186">
        <v>198</v>
      </c>
      <c r="M105" s="187">
        <v>7524</v>
      </c>
      <c r="N105" s="51"/>
      <c r="O105" s="186"/>
      <c r="P105" s="186"/>
      <c r="Q105" s="186"/>
      <c r="R105" s="51">
        <f t="shared" si="8"/>
        <v>38</v>
      </c>
      <c r="S105" s="186">
        <f t="shared" si="9"/>
        <v>198</v>
      </c>
      <c r="T105" s="186">
        <f t="shared" si="10"/>
        <v>7524</v>
      </c>
      <c r="U105" s="51">
        <v>27</v>
      </c>
      <c r="V105" s="186">
        <f t="shared" si="11"/>
        <v>198</v>
      </c>
      <c r="W105" s="186">
        <f t="shared" si="12"/>
        <v>5346</v>
      </c>
      <c r="X105" s="50"/>
      <c r="Y105" s="201"/>
      <c r="Z105" s="51"/>
      <c r="AA105" s="51"/>
      <c r="AB105" s="188"/>
      <c r="AC105" s="51"/>
      <c r="AD105" s="51"/>
      <c r="AE105" s="189">
        <f t="shared" si="13"/>
        <v>11</v>
      </c>
      <c r="AF105" s="186">
        <f t="shared" si="14"/>
        <v>198</v>
      </c>
      <c r="AG105" s="186">
        <f t="shared" si="15"/>
        <v>2178</v>
      </c>
    </row>
    <row r="106" spans="1:33" s="190" customFormat="1" ht="18" customHeight="1" x14ac:dyDescent="0.25">
      <c r="A106" s="184"/>
      <c r="B106" s="184"/>
      <c r="C106" s="184"/>
      <c r="D106" s="51"/>
      <c r="E106" s="51">
        <v>85</v>
      </c>
      <c r="F106" s="185" t="s">
        <v>274</v>
      </c>
      <c r="G106" s="50" t="s">
        <v>27</v>
      </c>
      <c r="H106" s="50" t="s">
        <v>533</v>
      </c>
      <c r="I106" s="50">
        <v>2508339</v>
      </c>
      <c r="J106" s="201">
        <v>46966</v>
      </c>
      <c r="K106" s="51">
        <v>300</v>
      </c>
      <c r="L106" s="186">
        <v>33.43</v>
      </c>
      <c r="M106" s="187">
        <v>10029</v>
      </c>
      <c r="N106" s="51"/>
      <c r="O106" s="186"/>
      <c r="P106" s="186"/>
      <c r="Q106" s="186"/>
      <c r="R106" s="51">
        <f t="shared" si="8"/>
        <v>300</v>
      </c>
      <c r="S106" s="186">
        <f t="shared" si="9"/>
        <v>33.43</v>
      </c>
      <c r="T106" s="186">
        <f t="shared" si="10"/>
        <v>10029</v>
      </c>
      <c r="U106" s="51"/>
      <c r="V106" s="186">
        <f t="shared" si="11"/>
        <v>33.43</v>
      </c>
      <c r="W106" s="186">
        <f t="shared" si="12"/>
        <v>0</v>
      </c>
      <c r="X106" s="51"/>
      <c r="Y106" s="51"/>
      <c r="Z106" s="51"/>
      <c r="AA106" s="51"/>
      <c r="AB106" s="188"/>
      <c r="AC106" s="51"/>
      <c r="AD106" s="51"/>
      <c r="AE106" s="189">
        <f t="shared" si="13"/>
        <v>300</v>
      </c>
      <c r="AF106" s="186">
        <f t="shared" si="14"/>
        <v>33.43</v>
      </c>
      <c r="AG106" s="186">
        <f t="shared" si="15"/>
        <v>10029</v>
      </c>
    </row>
    <row r="107" spans="1:33" s="190" customFormat="1" ht="17.25" customHeight="1" x14ac:dyDescent="0.25">
      <c r="A107" s="184"/>
      <c r="B107" s="184"/>
      <c r="C107" s="184"/>
      <c r="D107" s="51"/>
      <c r="E107" s="51">
        <v>86</v>
      </c>
      <c r="F107" s="185" t="s">
        <v>130</v>
      </c>
      <c r="G107" s="50" t="s">
        <v>27</v>
      </c>
      <c r="H107" s="50" t="s">
        <v>534</v>
      </c>
      <c r="I107" s="50" t="s">
        <v>535</v>
      </c>
      <c r="J107" s="201">
        <v>46966</v>
      </c>
      <c r="K107" s="51">
        <v>123</v>
      </c>
      <c r="L107" s="186">
        <v>54.89</v>
      </c>
      <c r="M107" s="187">
        <v>6751.47</v>
      </c>
      <c r="N107" s="51"/>
      <c r="O107" s="186"/>
      <c r="P107" s="186"/>
      <c r="Q107" s="186"/>
      <c r="R107" s="51">
        <f t="shared" si="8"/>
        <v>123</v>
      </c>
      <c r="S107" s="186">
        <f t="shared" si="9"/>
        <v>54.89</v>
      </c>
      <c r="T107" s="186">
        <f t="shared" si="10"/>
        <v>6751.47</v>
      </c>
      <c r="U107" s="51">
        <v>35</v>
      </c>
      <c r="V107" s="186">
        <f t="shared" si="11"/>
        <v>54.89</v>
      </c>
      <c r="W107" s="186">
        <f t="shared" si="12"/>
        <v>1921.15</v>
      </c>
      <c r="X107" s="51"/>
      <c r="Y107" s="51"/>
      <c r="Z107" s="51"/>
      <c r="AA107" s="51"/>
      <c r="AB107" s="188"/>
      <c r="AC107" s="51"/>
      <c r="AD107" s="51"/>
      <c r="AE107" s="189">
        <f t="shared" si="13"/>
        <v>88</v>
      </c>
      <c r="AF107" s="186">
        <f t="shared" si="14"/>
        <v>54.89</v>
      </c>
      <c r="AG107" s="186">
        <f t="shared" si="15"/>
        <v>4830.32</v>
      </c>
    </row>
    <row r="108" spans="1:33" s="190" customFormat="1" ht="22.5" customHeight="1" x14ac:dyDescent="0.25">
      <c r="A108" s="184"/>
      <c r="B108" s="184"/>
      <c r="C108" s="184"/>
      <c r="D108" s="51"/>
      <c r="E108" s="51">
        <v>87</v>
      </c>
      <c r="F108" s="185" t="s">
        <v>536</v>
      </c>
      <c r="G108" s="50" t="s">
        <v>27</v>
      </c>
      <c r="H108" s="50" t="s">
        <v>420</v>
      </c>
      <c r="I108" s="50">
        <v>250915</v>
      </c>
      <c r="J108" s="201">
        <v>46997</v>
      </c>
      <c r="K108" s="51">
        <v>399</v>
      </c>
      <c r="L108" s="186">
        <v>55</v>
      </c>
      <c r="M108" s="187">
        <v>21945</v>
      </c>
      <c r="N108" s="51"/>
      <c r="O108" s="186"/>
      <c r="P108" s="186"/>
      <c r="Q108" s="186"/>
      <c r="R108" s="51">
        <f t="shared" si="8"/>
        <v>399</v>
      </c>
      <c r="S108" s="186">
        <f t="shared" si="9"/>
        <v>55</v>
      </c>
      <c r="T108" s="186">
        <f t="shared" si="10"/>
        <v>21945</v>
      </c>
      <c r="U108" s="51">
        <v>30</v>
      </c>
      <c r="V108" s="186">
        <f t="shared" si="11"/>
        <v>55</v>
      </c>
      <c r="W108" s="186">
        <f t="shared" si="12"/>
        <v>1650</v>
      </c>
      <c r="X108" s="51"/>
      <c r="Y108" s="51"/>
      <c r="Z108" s="51"/>
      <c r="AA108" s="51"/>
      <c r="AB108" s="188"/>
      <c r="AC108" s="51"/>
      <c r="AD108" s="51"/>
      <c r="AE108" s="189">
        <f t="shared" si="13"/>
        <v>369</v>
      </c>
      <c r="AF108" s="186">
        <f t="shared" si="14"/>
        <v>55</v>
      </c>
      <c r="AG108" s="186">
        <f t="shared" si="15"/>
        <v>20295</v>
      </c>
    </row>
    <row r="109" spans="1:33" s="190" customFormat="1" ht="18" customHeight="1" x14ac:dyDescent="0.25">
      <c r="A109" s="184"/>
      <c r="B109" s="184"/>
      <c r="C109" s="184"/>
      <c r="D109" s="51"/>
      <c r="E109" s="51">
        <v>88</v>
      </c>
      <c r="F109" s="185" t="s">
        <v>262</v>
      </c>
      <c r="G109" s="50" t="s">
        <v>425</v>
      </c>
      <c r="H109" s="50" t="s">
        <v>264</v>
      </c>
      <c r="I109" s="50" t="s">
        <v>537</v>
      </c>
      <c r="J109" s="201">
        <v>46447</v>
      </c>
      <c r="K109" s="51">
        <v>20</v>
      </c>
      <c r="L109" s="186">
        <v>550</v>
      </c>
      <c r="M109" s="187">
        <v>11000</v>
      </c>
      <c r="N109" s="51"/>
      <c r="O109" s="186"/>
      <c r="P109" s="186"/>
      <c r="Q109" s="186"/>
      <c r="R109" s="51">
        <f t="shared" si="8"/>
        <v>20</v>
      </c>
      <c r="S109" s="186">
        <f t="shared" si="9"/>
        <v>550</v>
      </c>
      <c r="T109" s="186">
        <f t="shared" si="10"/>
        <v>11000</v>
      </c>
      <c r="U109" s="51"/>
      <c r="V109" s="186">
        <f t="shared" si="11"/>
        <v>550</v>
      </c>
      <c r="W109" s="186">
        <f t="shared" si="12"/>
        <v>0</v>
      </c>
      <c r="X109" s="51"/>
      <c r="Y109" s="51"/>
      <c r="Z109" s="51"/>
      <c r="AA109" s="51"/>
      <c r="AB109" s="188"/>
      <c r="AC109" s="51"/>
      <c r="AD109" s="51"/>
      <c r="AE109" s="189">
        <f t="shared" si="13"/>
        <v>20</v>
      </c>
      <c r="AF109" s="186">
        <f t="shared" si="14"/>
        <v>550</v>
      </c>
      <c r="AG109" s="186">
        <f t="shared" si="15"/>
        <v>11000</v>
      </c>
    </row>
    <row r="110" spans="1:33" s="190" customFormat="1" ht="18" customHeight="1" x14ac:dyDescent="0.25">
      <c r="A110" s="184"/>
      <c r="B110" s="184"/>
      <c r="C110" s="184"/>
      <c r="D110" s="51"/>
      <c r="E110" s="51">
        <v>89</v>
      </c>
      <c r="F110" s="185" t="s">
        <v>266</v>
      </c>
      <c r="G110" s="50" t="s">
        <v>429</v>
      </c>
      <c r="H110" s="50" t="s">
        <v>430</v>
      </c>
      <c r="I110" s="50" t="s">
        <v>538</v>
      </c>
      <c r="J110" s="201">
        <v>46997</v>
      </c>
      <c r="K110" s="51">
        <v>14</v>
      </c>
      <c r="L110" s="186">
        <v>500</v>
      </c>
      <c r="M110" s="187">
        <v>7000</v>
      </c>
      <c r="N110" s="51"/>
      <c r="O110" s="186"/>
      <c r="P110" s="186"/>
      <c r="Q110" s="186"/>
      <c r="R110" s="51">
        <f t="shared" si="8"/>
        <v>14</v>
      </c>
      <c r="S110" s="186">
        <f t="shared" si="9"/>
        <v>500</v>
      </c>
      <c r="T110" s="186">
        <f t="shared" si="10"/>
        <v>7000</v>
      </c>
      <c r="U110" s="51"/>
      <c r="V110" s="186">
        <f t="shared" si="11"/>
        <v>500</v>
      </c>
      <c r="W110" s="186">
        <f t="shared" si="12"/>
        <v>0</v>
      </c>
      <c r="X110" s="51"/>
      <c r="Y110" s="51"/>
      <c r="Z110" s="51"/>
      <c r="AA110" s="51"/>
      <c r="AB110" s="188"/>
      <c r="AC110" s="51"/>
      <c r="AD110" s="51"/>
      <c r="AE110" s="189">
        <f t="shared" si="13"/>
        <v>14</v>
      </c>
      <c r="AF110" s="186">
        <f t="shared" si="14"/>
        <v>500</v>
      </c>
      <c r="AG110" s="186">
        <f t="shared" si="15"/>
        <v>7000</v>
      </c>
    </row>
    <row r="111" spans="1:33" s="190" customFormat="1" ht="22.5" customHeight="1" x14ac:dyDescent="0.25">
      <c r="A111" s="184"/>
      <c r="B111" s="184"/>
      <c r="C111" s="184"/>
      <c r="D111" s="51"/>
      <c r="E111" s="51">
        <v>90</v>
      </c>
      <c r="F111" s="185" t="s">
        <v>539</v>
      </c>
      <c r="G111" s="50" t="s">
        <v>20</v>
      </c>
      <c r="H111" s="50" t="s">
        <v>442</v>
      </c>
      <c r="I111" s="50" t="s">
        <v>540</v>
      </c>
      <c r="J111" s="201">
        <v>46600</v>
      </c>
      <c r="K111" s="51">
        <v>10</v>
      </c>
      <c r="L111" s="186">
        <v>579</v>
      </c>
      <c r="M111" s="187">
        <v>5790</v>
      </c>
      <c r="N111" s="51"/>
      <c r="O111" s="186"/>
      <c r="P111" s="186"/>
      <c r="Q111" s="186"/>
      <c r="R111" s="51">
        <f t="shared" si="8"/>
        <v>10</v>
      </c>
      <c r="S111" s="186">
        <f t="shared" si="9"/>
        <v>579</v>
      </c>
      <c r="T111" s="186">
        <f t="shared" si="10"/>
        <v>5790</v>
      </c>
      <c r="U111" s="51"/>
      <c r="V111" s="186">
        <f t="shared" si="11"/>
        <v>579</v>
      </c>
      <c r="W111" s="186">
        <f t="shared" si="12"/>
        <v>0</v>
      </c>
      <c r="X111" s="51"/>
      <c r="Y111" s="51"/>
      <c r="Z111" s="51"/>
      <c r="AA111" s="51"/>
      <c r="AB111" s="188"/>
      <c r="AC111" s="51"/>
      <c r="AD111" s="51"/>
      <c r="AE111" s="189">
        <f t="shared" si="13"/>
        <v>10</v>
      </c>
      <c r="AF111" s="186">
        <f t="shared" si="14"/>
        <v>579</v>
      </c>
      <c r="AG111" s="186">
        <f t="shared" si="15"/>
        <v>5790</v>
      </c>
    </row>
    <row r="112" spans="1:33" s="190" customFormat="1" ht="16.5" customHeight="1" x14ac:dyDescent="0.25">
      <c r="A112" s="184"/>
      <c r="B112" s="184"/>
      <c r="C112" s="184"/>
      <c r="D112" s="51"/>
      <c r="E112" s="51">
        <v>91</v>
      </c>
      <c r="F112" s="185" t="s">
        <v>541</v>
      </c>
      <c r="G112" s="50" t="s">
        <v>20</v>
      </c>
      <c r="H112" s="50" t="s">
        <v>348</v>
      </c>
      <c r="I112" s="50" t="s">
        <v>443</v>
      </c>
      <c r="J112" s="201">
        <v>46722</v>
      </c>
      <c r="K112" s="51">
        <v>0</v>
      </c>
      <c r="L112" s="186">
        <v>60</v>
      </c>
      <c r="M112" s="187">
        <v>0</v>
      </c>
      <c r="N112" s="51"/>
      <c r="O112" s="186"/>
      <c r="P112" s="186"/>
      <c r="Q112" s="186"/>
      <c r="R112" s="51">
        <f t="shared" si="8"/>
        <v>0</v>
      </c>
      <c r="S112" s="186">
        <f t="shared" si="9"/>
        <v>60</v>
      </c>
      <c r="T112" s="186">
        <f t="shared" si="10"/>
        <v>0</v>
      </c>
      <c r="U112" s="51"/>
      <c r="V112" s="186">
        <f t="shared" si="11"/>
        <v>60</v>
      </c>
      <c r="W112" s="186">
        <f t="shared" si="12"/>
        <v>0</v>
      </c>
      <c r="X112" s="51"/>
      <c r="Y112" s="186"/>
      <c r="Z112" s="186"/>
      <c r="AA112" s="186"/>
      <c r="AB112" s="188"/>
      <c r="AC112" s="51"/>
      <c r="AD112" s="51"/>
      <c r="AE112" s="189">
        <f t="shared" si="13"/>
        <v>0</v>
      </c>
      <c r="AF112" s="186">
        <f t="shared" si="14"/>
        <v>60</v>
      </c>
      <c r="AG112" s="186">
        <f t="shared" si="15"/>
        <v>0</v>
      </c>
    </row>
    <row r="113" spans="1:102" s="190" customFormat="1" ht="17.25" customHeight="1" x14ac:dyDescent="0.25">
      <c r="A113" s="184"/>
      <c r="B113" s="184"/>
      <c r="C113" s="184"/>
      <c r="D113" s="51"/>
      <c r="E113" s="51"/>
      <c r="F113" s="202" t="s">
        <v>542</v>
      </c>
      <c r="G113" s="51"/>
      <c r="H113" s="50"/>
      <c r="I113" s="50"/>
      <c r="J113" s="201"/>
      <c r="K113" s="51"/>
      <c r="L113" s="186"/>
      <c r="M113" s="187"/>
      <c r="N113" s="51"/>
      <c r="O113" s="186"/>
      <c r="P113" s="186"/>
      <c r="Q113" s="186"/>
      <c r="R113" s="51">
        <f t="shared" si="8"/>
        <v>0</v>
      </c>
      <c r="S113" s="186">
        <f t="shared" si="9"/>
        <v>0</v>
      </c>
      <c r="T113" s="186">
        <f t="shared" si="10"/>
        <v>0</v>
      </c>
      <c r="U113" s="51"/>
      <c r="V113" s="186">
        <f t="shared" si="11"/>
        <v>0</v>
      </c>
      <c r="W113" s="186">
        <f t="shared" si="12"/>
        <v>0</v>
      </c>
      <c r="X113" s="51"/>
      <c r="Y113" s="51"/>
      <c r="Z113" s="51"/>
      <c r="AA113" s="51"/>
      <c r="AB113" s="188"/>
      <c r="AC113" s="51"/>
      <c r="AD113" s="51"/>
      <c r="AE113" s="189">
        <f t="shared" si="13"/>
        <v>0</v>
      </c>
      <c r="AF113" s="186">
        <f t="shared" si="14"/>
        <v>0</v>
      </c>
      <c r="AG113" s="186">
        <f t="shared" si="15"/>
        <v>0</v>
      </c>
    </row>
    <row r="114" spans="1:102" s="190" customFormat="1" ht="15" customHeight="1" x14ac:dyDescent="0.25">
      <c r="A114" s="184"/>
      <c r="B114" s="184"/>
      <c r="C114" s="184"/>
      <c r="D114" s="51"/>
      <c r="E114" s="51">
        <v>92</v>
      </c>
      <c r="F114" s="185" t="s">
        <v>153</v>
      </c>
      <c r="G114" s="51" t="s">
        <v>20</v>
      </c>
      <c r="H114" s="50" t="s">
        <v>246</v>
      </c>
      <c r="I114" s="50" t="s">
        <v>543</v>
      </c>
      <c r="J114" s="201">
        <v>46844</v>
      </c>
      <c r="K114" s="51">
        <v>330</v>
      </c>
      <c r="L114" s="186">
        <v>98</v>
      </c>
      <c r="M114" s="187">
        <v>32340</v>
      </c>
      <c r="N114" s="51"/>
      <c r="O114" s="186"/>
      <c r="P114" s="186"/>
      <c r="Q114" s="186"/>
      <c r="R114" s="51">
        <f t="shared" si="8"/>
        <v>330</v>
      </c>
      <c r="S114" s="186">
        <f t="shared" si="9"/>
        <v>98</v>
      </c>
      <c r="T114" s="186">
        <f t="shared" si="10"/>
        <v>32340</v>
      </c>
      <c r="U114" s="51">
        <v>17</v>
      </c>
      <c r="V114" s="186">
        <f t="shared" si="11"/>
        <v>98</v>
      </c>
      <c r="W114" s="186">
        <f t="shared" si="12"/>
        <v>1666</v>
      </c>
      <c r="X114" s="51"/>
      <c r="Y114" s="51"/>
      <c r="Z114" s="51"/>
      <c r="AA114" s="51"/>
      <c r="AB114" s="188"/>
      <c r="AC114" s="51"/>
      <c r="AD114" s="51"/>
      <c r="AE114" s="189">
        <f t="shared" si="13"/>
        <v>313</v>
      </c>
      <c r="AF114" s="186">
        <f t="shared" si="14"/>
        <v>98</v>
      </c>
      <c r="AG114" s="186">
        <f t="shared" si="15"/>
        <v>30674</v>
      </c>
    </row>
    <row r="115" spans="1:102" s="190" customFormat="1" ht="15" customHeight="1" x14ac:dyDescent="0.25">
      <c r="A115" s="184"/>
      <c r="B115" s="184"/>
      <c r="C115" s="184"/>
      <c r="D115" s="51"/>
      <c r="E115" s="51">
        <v>93</v>
      </c>
      <c r="F115" s="185" t="s">
        <v>544</v>
      </c>
      <c r="G115" s="51" t="s">
        <v>263</v>
      </c>
      <c r="H115" s="50" t="s">
        <v>259</v>
      </c>
      <c r="I115" s="50" t="s">
        <v>545</v>
      </c>
      <c r="J115" s="201">
        <v>46600</v>
      </c>
      <c r="K115" s="51">
        <v>157</v>
      </c>
      <c r="L115" s="186">
        <v>1330</v>
      </c>
      <c r="M115" s="187">
        <v>208810</v>
      </c>
      <c r="N115" s="51"/>
      <c r="O115" s="186"/>
      <c r="P115" s="186"/>
      <c r="Q115" s="186"/>
      <c r="R115" s="51">
        <f t="shared" si="8"/>
        <v>157</v>
      </c>
      <c r="S115" s="186">
        <f t="shared" si="9"/>
        <v>1330</v>
      </c>
      <c r="T115" s="186">
        <f t="shared" si="10"/>
        <v>208810</v>
      </c>
      <c r="U115" s="51">
        <v>17</v>
      </c>
      <c r="V115" s="186">
        <f t="shared" si="11"/>
        <v>1330</v>
      </c>
      <c r="W115" s="186">
        <f t="shared" si="12"/>
        <v>22610</v>
      </c>
      <c r="X115" s="51"/>
      <c r="Y115" s="51"/>
      <c r="Z115" s="51"/>
      <c r="AA115" s="51"/>
      <c r="AB115" s="188"/>
      <c r="AC115" s="51"/>
      <c r="AD115" s="51"/>
      <c r="AE115" s="189">
        <f t="shared" si="13"/>
        <v>140</v>
      </c>
      <c r="AF115" s="186">
        <f t="shared" si="14"/>
        <v>1330</v>
      </c>
      <c r="AG115" s="186">
        <f t="shared" si="15"/>
        <v>186200</v>
      </c>
    </row>
    <row r="116" spans="1:102" s="190" customFormat="1" ht="15.75" customHeight="1" x14ac:dyDescent="0.25">
      <c r="A116" s="184"/>
      <c r="B116" s="184"/>
      <c r="C116" s="184"/>
      <c r="D116" s="51"/>
      <c r="E116" s="51"/>
      <c r="F116" s="202" t="s">
        <v>546</v>
      </c>
      <c r="G116" s="51"/>
      <c r="H116" s="51"/>
      <c r="I116" s="51"/>
      <c r="J116" s="188"/>
      <c r="K116" s="51"/>
      <c r="L116" s="186"/>
      <c r="M116" s="187"/>
      <c r="N116" s="51"/>
      <c r="O116" s="186"/>
      <c r="P116" s="186"/>
      <c r="Q116" s="186"/>
      <c r="R116" s="51">
        <f t="shared" si="8"/>
        <v>0</v>
      </c>
      <c r="S116" s="186">
        <f t="shared" si="9"/>
        <v>0</v>
      </c>
      <c r="T116" s="186">
        <f t="shared" si="10"/>
        <v>0</v>
      </c>
      <c r="U116" s="51"/>
      <c r="V116" s="186">
        <f t="shared" si="11"/>
        <v>0</v>
      </c>
      <c r="W116" s="186">
        <f t="shared" si="12"/>
        <v>0</v>
      </c>
      <c r="X116" s="51"/>
      <c r="Y116" s="51"/>
      <c r="Z116" s="51"/>
      <c r="AA116" s="51"/>
      <c r="AB116" s="188"/>
      <c r="AC116" s="51"/>
      <c r="AD116" s="51"/>
      <c r="AE116" s="189">
        <f t="shared" si="13"/>
        <v>0</v>
      </c>
      <c r="AF116" s="186">
        <f t="shared" si="14"/>
        <v>0</v>
      </c>
      <c r="AG116" s="186">
        <f t="shared" si="15"/>
        <v>0</v>
      </c>
    </row>
    <row r="117" spans="1:102" s="190" customFormat="1" ht="16.5" customHeight="1" x14ac:dyDescent="0.25">
      <c r="A117" s="184"/>
      <c r="B117" s="184"/>
      <c r="C117" s="184"/>
      <c r="D117" s="51"/>
      <c r="E117" s="51">
        <v>94</v>
      </c>
      <c r="F117" s="185" t="s">
        <v>547</v>
      </c>
      <c r="G117" s="51" t="s">
        <v>362</v>
      </c>
      <c r="H117" s="51"/>
      <c r="I117" s="51"/>
      <c r="J117" s="188"/>
      <c r="K117" s="51">
        <v>100</v>
      </c>
      <c r="L117" s="186">
        <v>45.9</v>
      </c>
      <c r="M117" s="187">
        <v>4590</v>
      </c>
      <c r="N117" s="51"/>
      <c r="O117" s="186"/>
      <c r="P117" s="186"/>
      <c r="Q117" s="186"/>
      <c r="R117" s="51">
        <f t="shared" si="8"/>
        <v>100</v>
      </c>
      <c r="S117" s="186">
        <f t="shared" si="9"/>
        <v>45.9</v>
      </c>
      <c r="T117" s="186">
        <f t="shared" si="10"/>
        <v>4590</v>
      </c>
      <c r="U117" s="51"/>
      <c r="V117" s="186">
        <f t="shared" si="11"/>
        <v>45.9</v>
      </c>
      <c r="W117" s="186">
        <f t="shared" si="12"/>
        <v>0</v>
      </c>
      <c r="X117" s="51"/>
      <c r="Y117" s="51"/>
      <c r="Z117" s="51"/>
      <c r="AA117" s="51"/>
      <c r="AB117" s="188"/>
      <c r="AC117" s="51"/>
      <c r="AD117" s="51"/>
      <c r="AE117" s="189">
        <f t="shared" si="13"/>
        <v>100</v>
      </c>
      <c r="AF117" s="186">
        <f t="shared" si="14"/>
        <v>45.9</v>
      </c>
      <c r="AG117" s="186">
        <f t="shared" si="15"/>
        <v>4590</v>
      </c>
    </row>
    <row r="118" spans="1:102" s="190" customFormat="1" ht="16.5" customHeight="1" x14ac:dyDescent="0.25">
      <c r="A118" s="184"/>
      <c r="B118" s="184"/>
      <c r="C118" s="184"/>
      <c r="D118" s="51"/>
      <c r="E118" s="51">
        <v>95</v>
      </c>
      <c r="F118" s="185" t="s">
        <v>548</v>
      </c>
      <c r="G118" s="50" t="s">
        <v>549</v>
      </c>
      <c r="H118" s="50" t="s">
        <v>50</v>
      </c>
      <c r="I118" s="50">
        <v>338149</v>
      </c>
      <c r="J118" s="201">
        <v>47300</v>
      </c>
      <c r="K118" s="51">
        <v>300</v>
      </c>
      <c r="L118" s="186">
        <v>28</v>
      </c>
      <c r="M118" s="187">
        <v>8400</v>
      </c>
      <c r="N118" s="51"/>
      <c r="O118" s="186"/>
      <c r="P118" s="186"/>
      <c r="Q118" s="186"/>
      <c r="R118" s="51">
        <f t="shared" si="8"/>
        <v>300</v>
      </c>
      <c r="S118" s="186">
        <f t="shared" si="9"/>
        <v>28</v>
      </c>
      <c r="T118" s="186">
        <f t="shared" si="10"/>
        <v>8400</v>
      </c>
      <c r="U118" s="51"/>
      <c r="V118" s="186">
        <f t="shared" si="11"/>
        <v>28</v>
      </c>
      <c r="W118" s="186">
        <f t="shared" si="12"/>
        <v>0</v>
      </c>
      <c r="X118" s="51"/>
      <c r="Y118" s="51"/>
      <c r="Z118" s="51"/>
      <c r="AA118" s="51"/>
      <c r="AB118" s="188"/>
      <c r="AC118" s="51"/>
      <c r="AD118" s="51"/>
      <c r="AE118" s="189">
        <f t="shared" si="13"/>
        <v>300</v>
      </c>
      <c r="AF118" s="186">
        <f t="shared" si="14"/>
        <v>28</v>
      </c>
      <c r="AG118" s="186">
        <f t="shared" si="15"/>
        <v>8400</v>
      </c>
    </row>
    <row r="119" spans="1:102" s="190" customFormat="1" ht="13.5" customHeight="1" x14ac:dyDescent="0.25">
      <c r="A119" s="184"/>
      <c r="B119" s="184"/>
      <c r="C119" s="184"/>
      <c r="D119" s="51"/>
      <c r="E119" s="51">
        <v>96</v>
      </c>
      <c r="F119" s="185" t="s">
        <v>268</v>
      </c>
      <c r="G119" s="51" t="s">
        <v>362</v>
      </c>
      <c r="H119" s="50" t="s">
        <v>270</v>
      </c>
      <c r="I119" s="50">
        <v>50194</v>
      </c>
      <c r="J119" s="201">
        <v>46780</v>
      </c>
      <c r="K119" s="51">
        <v>250</v>
      </c>
      <c r="L119" s="186">
        <v>279.95</v>
      </c>
      <c r="M119" s="187">
        <v>69987.5</v>
      </c>
      <c r="N119" s="51"/>
      <c r="O119" s="186"/>
      <c r="P119" s="186"/>
      <c r="Q119" s="186"/>
      <c r="R119" s="51">
        <f t="shared" si="8"/>
        <v>250</v>
      </c>
      <c r="S119" s="186">
        <f t="shared" si="9"/>
        <v>279.95</v>
      </c>
      <c r="T119" s="186">
        <f t="shared" si="10"/>
        <v>69987.5</v>
      </c>
      <c r="U119" s="51">
        <v>60</v>
      </c>
      <c r="V119" s="186">
        <f t="shared" si="11"/>
        <v>279.95</v>
      </c>
      <c r="W119" s="186">
        <f t="shared" si="12"/>
        <v>16797</v>
      </c>
      <c r="X119" s="51"/>
      <c r="Y119" s="51"/>
      <c r="Z119" s="51"/>
      <c r="AA119" s="51"/>
      <c r="AB119" s="188"/>
      <c r="AC119" s="51"/>
      <c r="AD119" s="51"/>
      <c r="AE119" s="189">
        <f t="shared" si="13"/>
        <v>190</v>
      </c>
      <c r="AF119" s="186">
        <f t="shared" si="14"/>
        <v>279.95</v>
      </c>
      <c r="AG119" s="186">
        <f t="shared" si="15"/>
        <v>53190.5</v>
      </c>
    </row>
    <row r="120" spans="1:102" s="190" customFormat="1" ht="13.5" customHeight="1" x14ac:dyDescent="0.25">
      <c r="A120" s="184"/>
      <c r="B120" s="184"/>
      <c r="C120" s="184"/>
      <c r="D120" s="51"/>
      <c r="E120" s="51">
        <v>97</v>
      </c>
      <c r="F120" s="185" t="s">
        <v>550</v>
      </c>
      <c r="G120" s="51" t="s">
        <v>432</v>
      </c>
      <c r="H120" s="50" t="s">
        <v>551</v>
      </c>
      <c r="I120" s="50">
        <v>2505102</v>
      </c>
      <c r="J120" s="201">
        <v>46874</v>
      </c>
      <c r="K120" s="51">
        <v>10000</v>
      </c>
      <c r="L120" s="186">
        <v>0.65</v>
      </c>
      <c r="M120" s="187">
        <v>6500</v>
      </c>
      <c r="N120" s="51"/>
      <c r="O120" s="186"/>
      <c r="P120" s="186"/>
      <c r="Q120" s="186"/>
      <c r="R120" s="51">
        <f t="shared" si="8"/>
        <v>10000</v>
      </c>
      <c r="S120" s="186">
        <f t="shared" si="9"/>
        <v>0.65</v>
      </c>
      <c r="T120" s="186">
        <f t="shared" si="10"/>
        <v>6500</v>
      </c>
      <c r="U120" s="51"/>
      <c r="V120" s="186">
        <f t="shared" si="11"/>
        <v>0.65</v>
      </c>
      <c r="W120" s="186">
        <f t="shared" si="12"/>
        <v>0</v>
      </c>
      <c r="X120" s="51"/>
      <c r="Y120" s="51"/>
      <c r="Z120" s="51"/>
      <c r="AA120" s="51"/>
      <c r="AB120" s="188"/>
      <c r="AC120" s="51"/>
      <c r="AD120" s="51"/>
      <c r="AE120" s="189">
        <f t="shared" si="13"/>
        <v>10000</v>
      </c>
      <c r="AF120" s="186">
        <f t="shared" si="14"/>
        <v>0.65</v>
      </c>
      <c r="AG120" s="186">
        <f t="shared" si="15"/>
        <v>6500</v>
      </c>
    </row>
    <row r="121" spans="1:102" s="190" customFormat="1" ht="24" customHeight="1" x14ac:dyDescent="0.25">
      <c r="A121" s="184"/>
      <c r="B121" s="184"/>
      <c r="C121" s="184"/>
      <c r="D121" s="51"/>
      <c r="E121" s="51">
        <v>98</v>
      </c>
      <c r="F121" s="185" t="s">
        <v>552</v>
      </c>
      <c r="G121" s="51" t="s">
        <v>432</v>
      </c>
      <c r="H121" s="50" t="s">
        <v>553</v>
      </c>
      <c r="I121" s="50">
        <v>2502156</v>
      </c>
      <c r="J121" s="201">
        <v>46784</v>
      </c>
      <c r="K121" s="51">
        <v>4700</v>
      </c>
      <c r="L121" s="186">
        <v>5.95</v>
      </c>
      <c r="M121" s="187">
        <v>27965</v>
      </c>
      <c r="N121" s="51"/>
      <c r="O121" s="186"/>
      <c r="P121" s="186"/>
      <c r="Q121" s="186"/>
      <c r="R121" s="51">
        <f t="shared" si="8"/>
        <v>4700</v>
      </c>
      <c r="S121" s="186">
        <f t="shared" si="9"/>
        <v>5.95</v>
      </c>
      <c r="T121" s="186">
        <f t="shared" si="10"/>
        <v>27965</v>
      </c>
      <c r="U121" s="51"/>
      <c r="V121" s="186">
        <f t="shared" si="11"/>
        <v>5.95</v>
      </c>
      <c r="W121" s="186">
        <f t="shared" si="12"/>
        <v>0</v>
      </c>
      <c r="X121" s="51"/>
      <c r="Y121" s="51"/>
      <c r="Z121" s="51"/>
      <c r="AA121" s="51"/>
      <c r="AB121" s="188"/>
      <c r="AC121" s="51"/>
      <c r="AD121" s="51"/>
      <c r="AE121" s="189">
        <f t="shared" si="13"/>
        <v>4700</v>
      </c>
      <c r="AF121" s="186">
        <f t="shared" si="14"/>
        <v>5.95</v>
      </c>
      <c r="AG121" s="186">
        <f t="shared" si="15"/>
        <v>27965</v>
      </c>
    </row>
    <row r="122" spans="1:102" s="162" customFormat="1" ht="36.950000000000003" customHeight="1" x14ac:dyDescent="0.25">
      <c r="A122" s="152"/>
      <c r="B122" s="152"/>
      <c r="C122" s="152"/>
      <c r="D122" s="15"/>
      <c r="E122" s="15"/>
      <c r="F122" s="442" t="s">
        <v>583</v>
      </c>
      <c r="G122" s="443"/>
      <c r="H122" s="443"/>
      <c r="I122" s="443"/>
      <c r="J122" s="16"/>
      <c r="K122" s="441" t="s">
        <v>654</v>
      </c>
      <c r="L122" s="442"/>
      <c r="M122" s="442"/>
      <c r="N122" s="444" t="s">
        <v>2</v>
      </c>
      <c r="O122" s="442"/>
      <c r="P122" s="442"/>
      <c r="Q122" s="17"/>
      <c r="R122" s="445" t="s">
        <v>3</v>
      </c>
      <c r="S122" s="440"/>
      <c r="T122" s="440"/>
      <c r="U122" s="446" t="s">
        <v>4</v>
      </c>
      <c r="V122" s="440"/>
      <c r="W122" s="440"/>
      <c r="X122" s="447" t="s">
        <v>5</v>
      </c>
      <c r="Y122" s="447"/>
      <c r="Z122" s="447"/>
      <c r="AA122" s="229" t="s">
        <v>656</v>
      </c>
      <c r="AB122" s="439" t="s">
        <v>6</v>
      </c>
      <c r="AC122" s="440"/>
      <c r="AD122" s="440"/>
      <c r="AE122" s="441" t="s">
        <v>655</v>
      </c>
      <c r="AF122" s="442"/>
      <c r="AG122" s="442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</row>
    <row r="123" spans="1:102" s="167" customFormat="1" ht="21" customHeight="1" x14ac:dyDescent="0.25">
      <c r="A123" s="164"/>
      <c r="B123" s="164"/>
      <c r="C123" s="164"/>
      <c r="D123" s="20"/>
      <c r="E123" s="20"/>
      <c r="F123" s="21" t="s">
        <v>7</v>
      </c>
      <c r="G123" s="144" t="s">
        <v>8</v>
      </c>
      <c r="H123" s="23" t="s">
        <v>9</v>
      </c>
      <c r="I123" s="20" t="s">
        <v>10</v>
      </c>
      <c r="J123" s="24" t="s">
        <v>11</v>
      </c>
      <c r="K123" s="20" t="s">
        <v>12</v>
      </c>
      <c r="L123" s="25" t="s">
        <v>13</v>
      </c>
      <c r="M123" s="169" t="s">
        <v>14</v>
      </c>
      <c r="N123" s="20" t="s">
        <v>12</v>
      </c>
      <c r="O123" s="25" t="s">
        <v>13</v>
      </c>
      <c r="P123" s="25" t="s">
        <v>14</v>
      </c>
      <c r="Q123" s="25"/>
      <c r="R123" s="29" t="s">
        <v>12</v>
      </c>
      <c r="S123" s="30" t="s">
        <v>13</v>
      </c>
      <c r="T123" s="30" t="s">
        <v>14</v>
      </c>
      <c r="U123" s="29" t="s">
        <v>12</v>
      </c>
      <c r="V123" s="30" t="s">
        <v>13</v>
      </c>
      <c r="W123" s="30" t="s">
        <v>14</v>
      </c>
      <c r="X123" s="31" t="s">
        <v>12</v>
      </c>
      <c r="Y123" s="31" t="s">
        <v>13</v>
      </c>
      <c r="Z123" s="31" t="s">
        <v>14</v>
      </c>
      <c r="AA123" s="31"/>
      <c r="AB123" s="32" t="s">
        <v>12</v>
      </c>
      <c r="AC123" s="31" t="s">
        <v>13</v>
      </c>
      <c r="AD123" s="31" t="s">
        <v>14</v>
      </c>
      <c r="AE123" s="29" t="s">
        <v>12</v>
      </c>
      <c r="AF123" s="30" t="s">
        <v>13</v>
      </c>
      <c r="AG123" s="30" t="s">
        <v>14</v>
      </c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6"/>
      <c r="CE123" s="166"/>
      <c r="CF123" s="166"/>
      <c r="CG123" s="166"/>
      <c r="CH123" s="166"/>
      <c r="CI123" s="166"/>
      <c r="CJ123" s="166"/>
      <c r="CK123" s="166"/>
      <c r="CL123" s="166"/>
      <c r="CM123" s="166"/>
      <c r="CN123" s="166"/>
      <c r="CO123" s="166"/>
      <c r="CP123" s="166"/>
      <c r="CQ123" s="166"/>
      <c r="CR123" s="166"/>
      <c r="CS123" s="166"/>
      <c r="CT123" s="166"/>
      <c r="CU123" s="166"/>
      <c r="CV123" s="166"/>
      <c r="CW123" s="166"/>
      <c r="CX123" s="166"/>
    </row>
    <row r="124" spans="1:102" s="190" customFormat="1" ht="15" customHeight="1" x14ac:dyDescent="0.25">
      <c r="A124" s="184"/>
      <c r="B124" s="184"/>
      <c r="C124" s="184"/>
      <c r="D124" s="51"/>
      <c r="E124" s="51">
        <v>99</v>
      </c>
      <c r="F124" s="185" t="s">
        <v>555</v>
      </c>
      <c r="G124" s="51" t="s">
        <v>456</v>
      </c>
      <c r="H124" s="50" t="s">
        <v>212</v>
      </c>
      <c r="I124" s="50">
        <v>250534</v>
      </c>
      <c r="J124" s="201">
        <v>46874</v>
      </c>
      <c r="K124" s="51">
        <v>238</v>
      </c>
      <c r="L124" s="186">
        <v>71.5</v>
      </c>
      <c r="M124" s="187">
        <v>17017</v>
      </c>
      <c r="N124" s="50"/>
      <c r="O124" s="186"/>
      <c r="P124" s="186"/>
      <c r="Q124" s="186"/>
      <c r="R124" s="51">
        <f t="shared" si="8"/>
        <v>238</v>
      </c>
      <c r="S124" s="186">
        <f t="shared" si="9"/>
        <v>71.5</v>
      </c>
      <c r="T124" s="186">
        <f t="shared" si="10"/>
        <v>17017</v>
      </c>
      <c r="U124" s="51"/>
      <c r="V124" s="186">
        <f t="shared" si="11"/>
        <v>71.5</v>
      </c>
      <c r="W124" s="186">
        <f t="shared" si="12"/>
        <v>0</v>
      </c>
      <c r="X124" s="51"/>
      <c r="Y124" s="51"/>
      <c r="Z124" s="51"/>
      <c r="AA124" s="51"/>
      <c r="AB124" s="188"/>
      <c r="AC124" s="51"/>
      <c r="AD124" s="51"/>
      <c r="AE124" s="189">
        <f t="shared" si="13"/>
        <v>238</v>
      </c>
      <c r="AF124" s="186">
        <f t="shared" si="14"/>
        <v>71.5</v>
      </c>
      <c r="AG124" s="186">
        <f t="shared" si="15"/>
        <v>17017</v>
      </c>
    </row>
    <row r="125" spans="1:102" s="190" customFormat="1" ht="22.5" customHeight="1" x14ac:dyDescent="0.25">
      <c r="A125" s="184"/>
      <c r="B125" s="184"/>
      <c r="C125" s="184"/>
      <c r="D125" s="51"/>
      <c r="E125" s="51">
        <v>100</v>
      </c>
      <c r="F125" s="185" t="s">
        <v>466</v>
      </c>
      <c r="G125" s="51" t="s">
        <v>556</v>
      </c>
      <c r="H125" s="50" t="s">
        <v>467</v>
      </c>
      <c r="I125" s="50" t="s">
        <v>478</v>
      </c>
      <c r="J125" s="201">
        <v>46419</v>
      </c>
      <c r="K125" s="51">
        <v>240</v>
      </c>
      <c r="L125" s="186">
        <v>200</v>
      </c>
      <c r="M125" s="187">
        <v>48000</v>
      </c>
      <c r="N125" s="50"/>
      <c r="O125" s="186"/>
      <c r="P125" s="186"/>
      <c r="Q125" s="186"/>
      <c r="R125" s="51">
        <f t="shared" si="8"/>
        <v>240</v>
      </c>
      <c r="S125" s="186">
        <f t="shared" si="9"/>
        <v>200</v>
      </c>
      <c r="T125" s="186">
        <f t="shared" si="10"/>
        <v>48000</v>
      </c>
      <c r="U125" s="51">
        <v>24</v>
      </c>
      <c r="V125" s="186">
        <f t="shared" si="11"/>
        <v>200</v>
      </c>
      <c r="W125" s="186">
        <f t="shared" si="12"/>
        <v>4800</v>
      </c>
      <c r="X125" s="51"/>
      <c r="Y125" s="51"/>
      <c r="Z125" s="51"/>
      <c r="AA125" s="51"/>
      <c r="AB125" s="188"/>
      <c r="AC125" s="51"/>
      <c r="AD125" s="51"/>
      <c r="AE125" s="189">
        <f t="shared" si="13"/>
        <v>216</v>
      </c>
      <c r="AF125" s="186">
        <f t="shared" si="14"/>
        <v>200</v>
      </c>
      <c r="AG125" s="186">
        <f t="shared" si="15"/>
        <v>43200</v>
      </c>
    </row>
    <row r="126" spans="1:102" s="190" customFormat="1" ht="22.5" customHeight="1" x14ac:dyDescent="0.25">
      <c r="A126" s="184"/>
      <c r="B126" s="184"/>
      <c r="C126" s="184"/>
      <c r="D126" s="51"/>
      <c r="E126" s="51">
        <v>101</v>
      </c>
      <c r="F126" s="185" t="s">
        <v>557</v>
      </c>
      <c r="G126" s="51" t="s">
        <v>558</v>
      </c>
      <c r="H126" s="50" t="s">
        <v>218</v>
      </c>
      <c r="I126" s="50">
        <v>250354</v>
      </c>
      <c r="J126" s="201">
        <v>46813</v>
      </c>
      <c r="K126" s="51">
        <v>280</v>
      </c>
      <c r="L126" s="186">
        <v>14.5</v>
      </c>
      <c r="M126" s="187">
        <v>4060</v>
      </c>
      <c r="N126" s="50"/>
      <c r="O126" s="186"/>
      <c r="P126" s="186"/>
      <c r="Q126" s="186"/>
      <c r="R126" s="51">
        <f t="shared" si="8"/>
        <v>280</v>
      </c>
      <c r="S126" s="186">
        <f t="shared" si="9"/>
        <v>14.5</v>
      </c>
      <c r="T126" s="186">
        <f t="shared" si="10"/>
        <v>4060</v>
      </c>
      <c r="U126" s="51">
        <v>128</v>
      </c>
      <c r="V126" s="186">
        <f t="shared" si="11"/>
        <v>14.5</v>
      </c>
      <c r="W126" s="186">
        <f t="shared" si="12"/>
        <v>1856</v>
      </c>
      <c r="X126" s="51"/>
      <c r="Y126" s="51"/>
      <c r="Z126" s="51"/>
      <c r="AA126" s="51"/>
      <c r="AB126" s="188"/>
      <c r="AC126" s="51"/>
      <c r="AD126" s="51"/>
      <c r="AE126" s="189">
        <f t="shared" si="13"/>
        <v>152</v>
      </c>
      <c r="AF126" s="186">
        <f t="shared" si="14"/>
        <v>14.5</v>
      </c>
      <c r="AG126" s="186">
        <f t="shared" si="15"/>
        <v>2204</v>
      </c>
    </row>
    <row r="127" spans="1:102" s="190" customFormat="1" ht="15" customHeight="1" x14ac:dyDescent="0.25">
      <c r="A127" s="184"/>
      <c r="B127" s="184"/>
      <c r="C127" s="184"/>
      <c r="D127" s="51"/>
      <c r="E127" s="51">
        <v>102</v>
      </c>
      <c r="F127" s="185" t="s">
        <v>221</v>
      </c>
      <c r="G127" s="51" t="s">
        <v>558</v>
      </c>
      <c r="H127" s="50" t="s">
        <v>296</v>
      </c>
      <c r="I127" s="50">
        <v>2508641</v>
      </c>
      <c r="J127" s="201">
        <v>46966</v>
      </c>
      <c r="K127" s="51">
        <v>49</v>
      </c>
      <c r="L127" s="186">
        <v>24.75</v>
      </c>
      <c r="M127" s="187">
        <v>1212.75</v>
      </c>
      <c r="N127" s="50"/>
      <c r="O127" s="186"/>
      <c r="P127" s="186"/>
      <c r="Q127" s="186"/>
      <c r="R127" s="51">
        <f t="shared" si="8"/>
        <v>49</v>
      </c>
      <c r="S127" s="186">
        <f t="shared" si="9"/>
        <v>24.75</v>
      </c>
      <c r="T127" s="186">
        <f t="shared" si="10"/>
        <v>1212.75</v>
      </c>
      <c r="U127" s="51">
        <v>46</v>
      </c>
      <c r="V127" s="186">
        <f t="shared" si="11"/>
        <v>24.75</v>
      </c>
      <c r="W127" s="186">
        <f t="shared" si="12"/>
        <v>1138.5</v>
      </c>
      <c r="X127" s="51"/>
      <c r="Y127" s="51"/>
      <c r="Z127" s="51"/>
      <c r="AA127" s="51"/>
      <c r="AB127" s="188"/>
      <c r="AC127" s="51"/>
      <c r="AD127" s="51"/>
      <c r="AE127" s="189">
        <f t="shared" si="13"/>
        <v>3</v>
      </c>
      <c r="AF127" s="186">
        <f t="shared" si="14"/>
        <v>24.75</v>
      </c>
      <c r="AG127" s="186">
        <f t="shared" si="15"/>
        <v>74.25</v>
      </c>
    </row>
    <row r="128" spans="1:102" s="190" customFormat="1" ht="15" customHeight="1" x14ac:dyDescent="0.25">
      <c r="A128" s="184"/>
      <c r="B128" s="184"/>
      <c r="C128" s="184"/>
      <c r="D128" s="51"/>
      <c r="E128" s="51">
        <v>103</v>
      </c>
      <c r="F128" s="185" t="s">
        <v>460</v>
      </c>
      <c r="G128" s="51" t="s">
        <v>558</v>
      </c>
      <c r="H128" s="50" t="s">
        <v>506</v>
      </c>
      <c r="I128" s="50" t="s">
        <v>508</v>
      </c>
      <c r="J128" s="201">
        <v>46905</v>
      </c>
      <c r="K128" s="51">
        <v>60</v>
      </c>
      <c r="L128" s="186">
        <v>54.5</v>
      </c>
      <c r="M128" s="187">
        <v>3270</v>
      </c>
      <c r="N128" s="50"/>
      <c r="O128" s="186"/>
      <c r="P128" s="186"/>
      <c r="Q128" s="186"/>
      <c r="R128" s="51">
        <f t="shared" si="8"/>
        <v>60</v>
      </c>
      <c r="S128" s="186">
        <f t="shared" si="9"/>
        <v>54.5</v>
      </c>
      <c r="T128" s="186">
        <f t="shared" si="10"/>
        <v>3270</v>
      </c>
      <c r="U128" s="51"/>
      <c r="V128" s="186">
        <f t="shared" si="11"/>
        <v>54.5</v>
      </c>
      <c r="W128" s="186">
        <f t="shared" si="12"/>
        <v>0</v>
      </c>
      <c r="X128" s="51"/>
      <c r="Y128" s="51"/>
      <c r="Z128" s="51"/>
      <c r="AA128" s="51"/>
      <c r="AB128" s="188"/>
      <c r="AC128" s="51"/>
      <c r="AD128" s="51"/>
      <c r="AE128" s="189">
        <f t="shared" si="13"/>
        <v>60</v>
      </c>
      <c r="AF128" s="186">
        <f t="shared" si="14"/>
        <v>54.5</v>
      </c>
      <c r="AG128" s="186">
        <f t="shared" si="15"/>
        <v>3270</v>
      </c>
    </row>
    <row r="129" spans="1:33" s="190" customFormat="1" ht="15" customHeight="1" x14ac:dyDescent="0.25">
      <c r="A129" s="184"/>
      <c r="B129" s="184"/>
      <c r="C129" s="184"/>
      <c r="D129" s="51"/>
      <c r="E129" s="51">
        <v>104</v>
      </c>
      <c r="F129" s="185" t="s">
        <v>297</v>
      </c>
      <c r="G129" s="51" t="s">
        <v>559</v>
      </c>
      <c r="H129" s="50" t="s">
        <v>237</v>
      </c>
      <c r="I129" s="50" t="s">
        <v>560</v>
      </c>
      <c r="J129" s="201">
        <v>46905</v>
      </c>
      <c r="K129" s="51">
        <v>33</v>
      </c>
      <c r="L129" s="186">
        <v>32</v>
      </c>
      <c r="M129" s="187">
        <v>1056</v>
      </c>
      <c r="N129" s="50"/>
      <c r="O129" s="186"/>
      <c r="P129" s="186"/>
      <c r="Q129" s="186"/>
      <c r="R129" s="51">
        <f t="shared" si="8"/>
        <v>33</v>
      </c>
      <c r="S129" s="186">
        <f t="shared" si="9"/>
        <v>32</v>
      </c>
      <c r="T129" s="186">
        <f t="shared" si="10"/>
        <v>1056</v>
      </c>
      <c r="U129" s="51"/>
      <c r="V129" s="186">
        <f t="shared" si="11"/>
        <v>32</v>
      </c>
      <c r="W129" s="186">
        <f t="shared" si="12"/>
        <v>0</v>
      </c>
      <c r="X129" s="51"/>
      <c r="Y129" s="51"/>
      <c r="Z129" s="51"/>
      <c r="AA129" s="51"/>
      <c r="AB129" s="188"/>
      <c r="AC129" s="51"/>
      <c r="AD129" s="51"/>
      <c r="AE129" s="189">
        <f t="shared" si="13"/>
        <v>33</v>
      </c>
      <c r="AF129" s="186">
        <f t="shared" si="14"/>
        <v>32</v>
      </c>
      <c r="AG129" s="186">
        <f t="shared" si="15"/>
        <v>1056</v>
      </c>
    </row>
    <row r="130" spans="1:33" s="190" customFormat="1" ht="15" customHeight="1" x14ac:dyDescent="0.25">
      <c r="A130" s="184"/>
      <c r="B130" s="184"/>
      <c r="C130" s="184"/>
      <c r="D130" s="51"/>
      <c r="E130" s="51">
        <v>105</v>
      </c>
      <c r="F130" s="185" t="s">
        <v>37</v>
      </c>
      <c r="G130" s="51" t="s">
        <v>561</v>
      </c>
      <c r="H130" s="50" t="s">
        <v>177</v>
      </c>
      <c r="I130" s="50">
        <v>2507650</v>
      </c>
      <c r="J130" s="201">
        <v>46935</v>
      </c>
      <c r="K130" s="51">
        <v>0</v>
      </c>
      <c r="L130" s="186">
        <v>69.75</v>
      </c>
      <c r="M130" s="187">
        <v>0</v>
      </c>
      <c r="N130" s="50"/>
      <c r="O130" s="186"/>
      <c r="P130" s="186"/>
      <c r="Q130" s="186"/>
      <c r="R130" s="51">
        <f t="shared" si="8"/>
        <v>0</v>
      </c>
      <c r="S130" s="186">
        <f t="shared" si="9"/>
        <v>69.75</v>
      </c>
      <c r="T130" s="186">
        <f t="shared" si="10"/>
        <v>0</v>
      </c>
      <c r="U130" s="51"/>
      <c r="V130" s="186">
        <f t="shared" si="11"/>
        <v>69.75</v>
      </c>
      <c r="W130" s="186">
        <f t="shared" si="12"/>
        <v>0</v>
      </c>
      <c r="X130" s="51"/>
      <c r="Y130" s="51"/>
      <c r="Z130" s="51"/>
      <c r="AA130" s="51"/>
      <c r="AB130" s="188"/>
      <c r="AC130" s="51"/>
      <c r="AD130" s="51"/>
      <c r="AE130" s="189">
        <f t="shared" si="13"/>
        <v>0</v>
      </c>
      <c r="AF130" s="186">
        <f t="shared" si="14"/>
        <v>69.75</v>
      </c>
      <c r="AG130" s="186">
        <f t="shared" si="15"/>
        <v>0</v>
      </c>
    </row>
    <row r="131" spans="1:33" s="190" customFormat="1" ht="15" customHeight="1" x14ac:dyDescent="0.25">
      <c r="A131" s="184"/>
      <c r="B131" s="184"/>
      <c r="C131" s="184"/>
      <c r="D131" s="51"/>
      <c r="E131" s="51">
        <v>106</v>
      </c>
      <c r="F131" s="185" t="s">
        <v>562</v>
      </c>
      <c r="G131" s="51" t="s">
        <v>563</v>
      </c>
      <c r="H131" s="50" t="s">
        <v>564</v>
      </c>
      <c r="I131" s="50" t="s">
        <v>565</v>
      </c>
      <c r="J131" s="201">
        <v>46966</v>
      </c>
      <c r="K131" s="51">
        <v>92</v>
      </c>
      <c r="L131" s="186">
        <v>194</v>
      </c>
      <c r="M131" s="187">
        <v>17848</v>
      </c>
      <c r="N131" s="50"/>
      <c r="O131" s="186"/>
      <c r="P131" s="186"/>
      <c r="Q131" s="186"/>
      <c r="R131" s="51">
        <f t="shared" si="8"/>
        <v>92</v>
      </c>
      <c r="S131" s="186">
        <f t="shared" si="9"/>
        <v>194</v>
      </c>
      <c r="T131" s="186">
        <f t="shared" si="10"/>
        <v>17848</v>
      </c>
      <c r="U131" s="51">
        <v>30</v>
      </c>
      <c r="V131" s="186">
        <f t="shared" si="11"/>
        <v>194</v>
      </c>
      <c r="W131" s="186">
        <f t="shared" si="12"/>
        <v>5820</v>
      </c>
      <c r="X131" s="51"/>
      <c r="Y131" s="51"/>
      <c r="Z131" s="51"/>
      <c r="AA131" s="51"/>
      <c r="AB131" s="188"/>
      <c r="AC131" s="51"/>
      <c r="AD131" s="51"/>
      <c r="AE131" s="189">
        <f t="shared" si="13"/>
        <v>62</v>
      </c>
      <c r="AF131" s="186">
        <f t="shared" si="14"/>
        <v>194</v>
      </c>
      <c r="AG131" s="186">
        <f t="shared" si="15"/>
        <v>12028</v>
      </c>
    </row>
    <row r="132" spans="1:33" s="190" customFormat="1" ht="15" customHeight="1" x14ac:dyDescent="0.25">
      <c r="D132" s="222"/>
      <c r="E132" s="51"/>
      <c r="F132" s="202" t="s">
        <v>649</v>
      </c>
      <c r="G132" s="51"/>
      <c r="H132" s="50"/>
      <c r="I132" s="50"/>
      <c r="J132" s="201"/>
      <c r="K132" s="51"/>
      <c r="L132" s="186"/>
      <c r="M132" s="187"/>
      <c r="N132" s="50"/>
      <c r="O132" s="186"/>
      <c r="P132" s="186"/>
      <c r="Q132" s="186"/>
      <c r="R132" s="51">
        <f t="shared" si="8"/>
        <v>0</v>
      </c>
      <c r="S132" s="186">
        <f t="shared" si="9"/>
        <v>0</v>
      </c>
      <c r="T132" s="186">
        <f t="shared" si="10"/>
        <v>0</v>
      </c>
      <c r="U132" s="51"/>
      <c r="V132" s="186">
        <f t="shared" si="11"/>
        <v>0</v>
      </c>
      <c r="W132" s="186">
        <f t="shared" si="12"/>
        <v>0</v>
      </c>
      <c r="X132" s="51"/>
      <c r="Y132" s="51"/>
      <c r="Z132" s="51"/>
      <c r="AA132" s="51"/>
      <c r="AB132" s="188"/>
      <c r="AC132" s="51"/>
      <c r="AD132" s="51"/>
      <c r="AE132" s="189">
        <f t="shared" si="13"/>
        <v>0</v>
      </c>
      <c r="AF132" s="186">
        <f t="shared" si="14"/>
        <v>0</v>
      </c>
      <c r="AG132" s="186">
        <f t="shared" si="15"/>
        <v>0</v>
      </c>
    </row>
    <row r="133" spans="1:33" s="190" customFormat="1" ht="15" customHeight="1" x14ac:dyDescent="0.25">
      <c r="D133" s="222"/>
      <c r="E133" s="51">
        <v>107</v>
      </c>
      <c r="F133" s="187" t="s">
        <v>588</v>
      </c>
      <c r="G133" s="50" t="s">
        <v>587</v>
      </c>
      <c r="H133" s="50" t="s">
        <v>617</v>
      </c>
      <c r="I133" s="50">
        <v>673240902</v>
      </c>
      <c r="J133" s="201">
        <v>46631</v>
      </c>
      <c r="K133" s="51"/>
      <c r="L133" s="186"/>
      <c r="M133" s="187"/>
      <c r="N133" s="51">
        <v>700</v>
      </c>
      <c r="O133" s="186">
        <v>48.98</v>
      </c>
      <c r="P133" s="187">
        <f>O133*N133</f>
        <v>34286</v>
      </c>
      <c r="Q133" s="187"/>
      <c r="R133" s="51">
        <f t="shared" si="8"/>
        <v>700</v>
      </c>
      <c r="S133" s="186">
        <f t="shared" si="9"/>
        <v>48.98</v>
      </c>
      <c r="T133" s="186">
        <f t="shared" si="10"/>
        <v>34286</v>
      </c>
      <c r="U133" s="51"/>
      <c r="V133" s="186">
        <f t="shared" si="11"/>
        <v>48.98</v>
      </c>
      <c r="W133" s="186">
        <f t="shared" si="12"/>
        <v>0</v>
      </c>
      <c r="X133" s="51"/>
      <c r="Y133" s="51"/>
      <c r="Z133" s="51"/>
      <c r="AA133" s="51"/>
      <c r="AB133" s="188"/>
      <c r="AC133" s="51"/>
      <c r="AD133" s="51"/>
      <c r="AE133" s="189">
        <f t="shared" si="13"/>
        <v>700</v>
      </c>
      <c r="AF133" s="186">
        <f t="shared" si="14"/>
        <v>48.98</v>
      </c>
      <c r="AG133" s="186">
        <f t="shared" si="15"/>
        <v>34286</v>
      </c>
    </row>
    <row r="134" spans="1:33" s="190" customFormat="1" ht="15" customHeight="1" x14ac:dyDescent="0.25">
      <c r="D134" s="222"/>
      <c r="E134" s="51">
        <v>108</v>
      </c>
      <c r="F134" s="187" t="s">
        <v>589</v>
      </c>
      <c r="G134" s="50" t="s">
        <v>587</v>
      </c>
      <c r="H134" s="50" t="s">
        <v>618</v>
      </c>
      <c r="I134" s="50" t="s">
        <v>619</v>
      </c>
      <c r="J134" s="201">
        <v>46631</v>
      </c>
      <c r="K134" s="51"/>
      <c r="L134" s="186"/>
      <c r="M134" s="187"/>
      <c r="N134" s="51">
        <v>250</v>
      </c>
      <c r="O134" s="186">
        <v>33.99</v>
      </c>
      <c r="P134" s="187">
        <f t="shared" ref="P134:P163" si="16">O134*N134</f>
        <v>8497.5</v>
      </c>
      <c r="Q134" s="187"/>
      <c r="R134" s="51">
        <f t="shared" si="8"/>
        <v>250</v>
      </c>
      <c r="S134" s="186">
        <f t="shared" si="9"/>
        <v>33.99</v>
      </c>
      <c r="T134" s="186">
        <f t="shared" si="10"/>
        <v>8497.5</v>
      </c>
      <c r="U134" s="51"/>
      <c r="V134" s="186">
        <f t="shared" si="11"/>
        <v>33.99</v>
      </c>
      <c r="W134" s="186">
        <f t="shared" si="12"/>
        <v>0</v>
      </c>
      <c r="X134" s="51"/>
      <c r="Y134" s="51"/>
      <c r="Z134" s="51"/>
      <c r="AA134" s="51"/>
      <c r="AB134" s="188"/>
      <c r="AC134" s="51"/>
      <c r="AD134" s="51"/>
      <c r="AE134" s="189">
        <f t="shared" si="13"/>
        <v>250</v>
      </c>
      <c r="AF134" s="186">
        <f t="shared" si="14"/>
        <v>33.99</v>
      </c>
      <c r="AG134" s="186">
        <f t="shared" si="15"/>
        <v>8497.5</v>
      </c>
    </row>
    <row r="135" spans="1:33" s="190" customFormat="1" ht="15" customHeight="1" x14ac:dyDescent="0.25">
      <c r="D135" s="222"/>
      <c r="E135" s="51">
        <v>109</v>
      </c>
      <c r="F135" s="187" t="s">
        <v>590</v>
      </c>
      <c r="G135" s="50" t="s">
        <v>587</v>
      </c>
      <c r="H135" s="50" t="s">
        <v>620</v>
      </c>
      <c r="I135" s="50" t="s">
        <v>621</v>
      </c>
      <c r="J135" s="201" t="s">
        <v>622</v>
      </c>
      <c r="K135" s="51"/>
      <c r="L135" s="186"/>
      <c r="M135" s="187"/>
      <c r="N135" s="51">
        <v>1000</v>
      </c>
      <c r="O135" s="186">
        <v>43.98</v>
      </c>
      <c r="P135" s="187">
        <f t="shared" si="16"/>
        <v>43980</v>
      </c>
      <c r="Q135" s="187"/>
      <c r="R135" s="51">
        <f t="shared" si="8"/>
        <v>1000</v>
      </c>
      <c r="S135" s="186">
        <f t="shared" si="9"/>
        <v>43.98</v>
      </c>
      <c r="T135" s="186">
        <f t="shared" si="10"/>
        <v>43980</v>
      </c>
      <c r="U135" s="51">
        <v>10</v>
      </c>
      <c r="V135" s="186">
        <f t="shared" si="11"/>
        <v>43.98</v>
      </c>
      <c r="W135" s="186">
        <f t="shared" si="12"/>
        <v>439.79999999999995</v>
      </c>
      <c r="X135" s="51"/>
      <c r="Y135" s="51"/>
      <c r="Z135" s="51"/>
      <c r="AA135" s="51"/>
      <c r="AB135" s="188"/>
      <c r="AC135" s="51"/>
      <c r="AD135" s="51"/>
      <c r="AE135" s="189">
        <f t="shared" si="13"/>
        <v>990</v>
      </c>
      <c r="AF135" s="186">
        <f t="shared" si="14"/>
        <v>43.98</v>
      </c>
      <c r="AG135" s="186">
        <f t="shared" si="15"/>
        <v>43540.2</v>
      </c>
    </row>
    <row r="136" spans="1:33" s="190" customFormat="1" ht="15" customHeight="1" x14ac:dyDescent="0.25">
      <c r="D136" s="222"/>
      <c r="E136" s="51">
        <v>110</v>
      </c>
      <c r="F136" s="187" t="s">
        <v>591</v>
      </c>
      <c r="G136" s="50" t="s">
        <v>587</v>
      </c>
      <c r="H136" s="50" t="s">
        <v>623</v>
      </c>
      <c r="I136" s="50" t="s">
        <v>624</v>
      </c>
      <c r="J136" s="201">
        <v>46997</v>
      </c>
      <c r="K136" s="51"/>
      <c r="L136" s="186"/>
      <c r="M136" s="187"/>
      <c r="N136" s="51">
        <v>500</v>
      </c>
      <c r="O136" s="186">
        <v>41.96</v>
      </c>
      <c r="P136" s="187">
        <f t="shared" si="16"/>
        <v>20980</v>
      </c>
      <c r="Q136" s="187"/>
      <c r="R136" s="51">
        <f t="shared" si="8"/>
        <v>500</v>
      </c>
      <c r="S136" s="186">
        <f t="shared" si="9"/>
        <v>41.96</v>
      </c>
      <c r="T136" s="186">
        <f t="shared" si="10"/>
        <v>20980</v>
      </c>
      <c r="U136" s="51"/>
      <c r="V136" s="186">
        <f t="shared" si="11"/>
        <v>41.96</v>
      </c>
      <c r="W136" s="186">
        <f t="shared" si="12"/>
        <v>0</v>
      </c>
      <c r="X136" s="51"/>
      <c r="Y136" s="51"/>
      <c r="Z136" s="51"/>
      <c r="AA136" s="51"/>
      <c r="AB136" s="188"/>
      <c r="AC136" s="51"/>
      <c r="AD136" s="51"/>
      <c r="AE136" s="189">
        <f t="shared" si="13"/>
        <v>500</v>
      </c>
      <c r="AF136" s="186">
        <f t="shared" si="14"/>
        <v>41.96</v>
      </c>
      <c r="AG136" s="186">
        <f t="shared" si="15"/>
        <v>20980</v>
      </c>
    </row>
    <row r="137" spans="1:33" s="190" customFormat="1" ht="15" customHeight="1" x14ac:dyDescent="0.25">
      <c r="D137" s="222"/>
      <c r="E137" s="51">
        <v>111</v>
      </c>
      <c r="F137" s="187" t="s">
        <v>593</v>
      </c>
      <c r="G137" s="50" t="s">
        <v>592</v>
      </c>
      <c r="H137" s="50" t="s">
        <v>364</v>
      </c>
      <c r="I137" s="50">
        <v>250537</v>
      </c>
      <c r="J137" s="201">
        <v>46874</v>
      </c>
      <c r="K137" s="51"/>
      <c r="L137" s="186"/>
      <c r="M137" s="187"/>
      <c r="N137" s="51">
        <v>200</v>
      </c>
      <c r="O137" s="186">
        <v>71.989999999999995</v>
      </c>
      <c r="P137" s="187">
        <f t="shared" si="16"/>
        <v>14397.999999999998</v>
      </c>
      <c r="Q137" s="187"/>
      <c r="R137" s="51">
        <f t="shared" si="8"/>
        <v>200</v>
      </c>
      <c r="S137" s="186">
        <f t="shared" si="9"/>
        <v>71.989999999999995</v>
      </c>
      <c r="T137" s="186">
        <f t="shared" si="10"/>
        <v>14397.999999999998</v>
      </c>
      <c r="U137" s="51"/>
      <c r="V137" s="186">
        <f t="shared" si="11"/>
        <v>71.989999999999995</v>
      </c>
      <c r="W137" s="186">
        <f t="shared" si="12"/>
        <v>0</v>
      </c>
      <c r="X137" s="51"/>
      <c r="Y137" s="51"/>
      <c r="Z137" s="51"/>
      <c r="AA137" s="51"/>
      <c r="AB137" s="188"/>
      <c r="AC137" s="51"/>
      <c r="AD137" s="51"/>
      <c r="AE137" s="189">
        <f t="shared" si="13"/>
        <v>200</v>
      </c>
      <c r="AF137" s="186">
        <f t="shared" si="14"/>
        <v>71.989999999999995</v>
      </c>
      <c r="AG137" s="186">
        <f t="shared" si="15"/>
        <v>14397.999999999998</v>
      </c>
    </row>
    <row r="138" spans="1:33" s="190" customFormat="1" ht="15" customHeight="1" x14ac:dyDescent="0.25">
      <c r="D138" s="222"/>
      <c r="E138" s="51">
        <v>112</v>
      </c>
      <c r="F138" s="187" t="s">
        <v>594</v>
      </c>
      <c r="G138" s="50" t="s">
        <v>587</v>
      </c>
      <c r="H138" s="50" t="s">
        <v>342</v>
      </c>
      <c r="I138" s="50" t="s">
        <v>625</v>
      </c>
      <c r="J138" s="201">
        <v>46997</v>
      </c>
      <c r="K138" s="51"/>
      <c r="L138" s="186"/>
      <c r="M138" s="187"/>
      <c r="N138" s="51">
        <v>1000</v>
      </c>
      <c r="O138" s="186">
        <v>309.97000000000003</v>
      </c>
      <c r="P138" s="187">
        <f t="shared" si="16"/>
        <v>309970</v>
      </c>
      <c r="Q138" s="187"/>
      <c r="R138" s="51">
        <f t="shared" si="8"/>
        <v>1000</v>
      </c>
      <c r="S138" s="186">
        <f t="shared" si="9"/>
        <v>309.97000000000003</v>
      </c>
      <c r="T138" s="186">
        <f t="shared" si="10"/>
        <v>309970</v>
      </c>
      <c r="U138" s="51">
        <v>19</v>
      </c>
      <c r="V138" s="186">
        <f t="shared" si="11"/>
        <v>309.97000000000003</v>
      </c>
      <c r="W138" s="186">
        <f t="shared" si="12"/>
        <v>5889.43</v>
      </c>
      <c r="X138" s="51"/>
      <c r="Y138" s="51"/>
      <c r="Z138" s="51"/>
      <c r="AA138" s="51"/>
      <c r="AB138" s="188"/>
      <c r="AC138" s="51"/>
      <c r="AD138" s="51"/>
      <c r="AE138" s="189">
        <f t="shared" si="13"/>
        <v>981</v>
      </c>
      <c r="AF138" s="186">
        <f t="shared" si="14"/>
        <v>309.97000000000003</v>
      </c>
      <c r="AG138" s="186">
        <f t="shared" si="15"/>
        <v>304080.57</v>
      </c>
    </row>
    <row r="139" spans="1:33" s="190" customFormat="1" ht="15" customHeight="1" x14ac:dyDescent="0.25">
      <c r="D139" s="222"/>
      <c r="E139" s="51">
        <v>113</v>
      </c>
      <c r="F139" s="187" t="s">
        <v>596</v>
      </c>
      <c r="G139" s="50" t="s">
        <v>595</v>
      </c>
      <c r="H139" s="50" t="s">
        <v>331</v>
      </c>
      <c r="I139" s="50">
        <v>250805</v>
      </c>
      <c r="J139" s="201">
        <v>46966</v>
      </c>
      <c r="K139" s="51"/>
      <c r="L139" s="186"/>
      <c r="M139" s="187"/>
      <c r="N139" s="51">
        <v>196</v>
      </c>
      <c r="O139" s="186">
        <v>193.99</v>
      </c>
      <c r="P139" s="187">
        <f t="shared" si="16"/>
        <v>38022.04</v>
      </c>
      <c r="Q139" s="187"/>
      <c r="R139" s="51">
        <f t="shared" si="8"/>
        <v>196</v>
      </c>
      <c r="S139" s="186">
        <f t="shared" si="9"/>
        <v>193.99</v>
      </c>
      <c r="T139" s="186">
        <f t="shared" si="10"/>
        <v>38022.04</v>
      </c>
      <c r="U139" s="51"/>
      <c r="V139" s="186">
        <f t="shared" si="11"/>
        <v>193.99</v>
      </c>
      <c r="W139" s="186">
        <f t="shared" si="12"/>
        <v>0</v>
      </c>
      <c r="X139" s="51"/>
      <c r="Y139" s="51"/>
      <c r="Z139" s="51"/>
      <c r="AA139" s="51"/>
      <c r="AB139" s="188"/>
      <c r="AC139" s="51"/>
      <c r="AD139" s="51"/>
      <c r="AE139" s="189">
        <f t="shared" si="13"/>
        <v>196</v>
      </c>
      <c r="AF139" s="186">
        <f t="shared" si="14"/>
        <v>193.99</v>
      </c>
      <c r="AG139" s="186">
        <f t="shared" si="15"/>
        <v>38022.04</v>
      </c>
    </row>
    <row r="140" spans="1:33" s="190" customFormat="1" ht="15" customHeight="1" x14ac:dyDescent="0.25">
      <c r="D140" s="222"/>
      <c r="E140" s="51">
        <v>114</v>
      </c>
      <c r="F140" s="187" t="s">
        <v>597</v>
      </c>
      <c r="G140" s="50" t="s">
        <v>595</v>
      </c>
      <c r="H140" s="50" t="s">
        <v>626</v>
      </c>
      <c r="I140" s="50">
        <v>250902</v>
      </c>
      <c r="J140" s="201">
        <v>46997</v>
      </c>
      <c r="K140" s="51"/>
      <c r="L140" s="186"/>
      <c r="M140" s="187"/>
      <c r="N140" s="51">
        <v>200</v>
      </c>
      <c r="O140" s="186">
        <v>31.99</v>
      </c>
      <c r="P140" s="187">
        <f t="shared" si="16"/>
        <v>6398</v>
      </c>
      <c r="Q140" s="187"/>
      <c r="R140" s="51">
        <f t="shared" si="8"/>
        <v>200</v>
      </c>
      <c r="S140" s="186">
        <f t="shared" si="9"/>
        <v>31.99</v>
      </c>
      <c r="T140" s="186">
        <f t="shared" si="10"/>
        <v>6398</v>
      </c>
      <c r="U140" s="51"/>
      <c r="V140" s="186">
        <f t="shared" si="11"/>
        <v>31.99</v>
      </c>
      <c r="W140" s="186">
        <f t="shared" si="12"/>
        <v>0</v>
      </c>
      <c r="X140" s="51"/>
      <c r="Y140" s="51"/>
      <c r="Z140" s="51"/>
      <c r="AA140" s="51"/>
      <c r="AB140" s="188"/>
      <c r="AC140" s="51"/>
      <c r="AD140" s="51"/>
      <c r="AE140" s="189">
        <f t="shared" si="13"/>
        <v>200</v>
      </c>
      <c r="AF140" s="186">
        <f t="shared" si="14"/>
        <v>31.99</v>
      </c>
      <c r="AG140" s="186">
        <f t="shared" si="15"/>
        <v>6398</v>
      </c>
    </row>
    <row r="141" spans="1:33" s="190" customFormat="1" ht="15" customHeight="1" x14ac:dyDescent="0.25">
      <c r="D141" s="222"/>
      <c r="E141" s="51">
        <v>115</v>
      </c>
      <c r="F141" s="187" t="s">
        <v>598</v>
      </c>
      <c r="G141" s="50" t="s">
        <v>595</v>
      </c>
      <c r="H141" s="50" t="s">
        <v>627</v>
      </c>
      <c r="I141" s="50" t="s">
        <v>628</v>
      </c>
      <c r="J141" s="201">
        <v>46753</v>
      </c>
      <c r="K141" s="51"/>
      <c r="L141" s="186"/>
      <c r="M141" s="187"/>
      <c r="N141" s="51">
        <v>200</v>
      </c>
      <c r="O141" s="186">
        <v>199.98</v>
      </c>
      <c r="P141" s="187">
        <f t="shared" si="16"/>
        <v>39996</v>
      </c>
      <c r="Q141" s="187"/>
      <c r="R141" s="51">
        <f t="shared" ref="R141:R161" si="17">N141+K141</f>
        <v>200</v>
      </c>
      <c r="S141" s="186">
        <f t="shared" ref="S141:S161" si="18">O141+L141</f>
        <v>199.98</v>
      </c>
      <c r="T141" s="186">
        <f t="shared" ref="T141:T161" si="19">S141*R141</f>
        <v>39996</v>
      </c>
      <c r="U141" s="51"/>
      <c r="V141" s="186">
        <f t="shared" ref="V141:V161" si="20">S141</f>
        <v>199.98</v>
      </c>
      <c r="W141" s="186">
        <f t="shared" ref="W141:W161" si="21">V141*U141</f>
        <v>0</v>
      </c>
      <c r="X141" s="51"/>
      <c r="Y141" s="51"/>
      <c r="Z141" s="51"/>
      <c r="AA141" s="51"/>
      <c r="AB141" s="188"/>
      <c r="AC141" s="51"/>
      <c r="AD141" s="51"/>
      <c r="AE141" s="189">
        <f t="shared" ref="AE141:AE161" si="22">R141-(U141+X141+AB141)</f>
        <v>200</v>
      </c>
      <c r="AF141" s="186">
        <f t="shared" ref="AF141:AF161" si="23">V141</f>
        <v>199.98</v>
      </c>
      <c r="AG141" s="186">
        <f t="shared" ref="AG141:AG161" si="24">AF141*AE141</f>
        <v>39996</v>
      </c>
    </row>
    <row r="142" spans="1:33" s="190" customFormat="1" ht="15" customHeight="1" x14ac:dyDescent="0.25">
      <c r="D142" s="222"/>
      <c r="E142" s="51">
        <v>116</v>
      </c>
      <c r="F142" s="187" t="s">
        <v>599</v>
      </c>
      <c r="G142" s="50" t="s">
        <v>595</v>
      </c>
      <c r="H142" s="50" t="s">
        <v>218</v>
      </c>
      <c r="I142" s="50">
        <v>250354</v>
      </c>
      <c r="J142" s="201">
        <v>46813</v>
      </c>
      <c r="K142" s="51"/>
      <c r="L142" s="186"/>
      <c r="M142" s="187"/>
      <c r="N142" s="51">
        <v>300</v>
      </c>
      <c r="O142" s="186">
        <v>14.69</v>
      </c>
      <c r="P142" s="187">
        <f t="shared" si="16"/>
        <v>4407</v>
      </c>
      <c r="Q142" s="187"/>
      <c r="R142" s="51">
        <f t="shared" si="17"/>
        <v>300</v>
      </c>
      <c r="S142" s="186">
        <f t="shared" si="18"/>
        <v>14.69</v>
      </c>
      <c r="T142" s="186">
        <f t="shared" si="19"/>
        <v>4407</v>
      </c>
      <c r="U142" s="51"/>
      <c r="V142" s="186">
        <f t="shared" si="20"/>
        <v>14.69</v>
      </c>
      <c r="W142" s="186">
        <f t="shared" si="21"/>
        <v>0</v>
      </c>
      <c r="X142" s="51"/>
      <c r="Y142" s="51"/>
      <c r="Z142" s="51"/>
      <c r="AA142" s="51"/>
      <c r="AB142" s="188"/>
      <c r="AC142" s="51"/>
      <c r="AD142" s="51"/>
      <c r="AE142" s="189">
        <f t="shared" si="22"/>
        <v>300</v>
      </c>
      <c r="AF142" s="186">
        <f t="shared" si="23"/>
        <v>14.69</v>
      </c>
      <c r="AG142" s="186">
        <f t="shared" si="24"/>
        <v>4407</v>
      </c>
    </row>
    <row r="143" spans="1:33" s="190" customFormat="1" ht="15" customHeight="1" x14ac:dyDescent="0.25">
      <c r="D143" s="222"/>
      <c r="E143" s="51">
        <v>117</v>
      </c>
      <c r="F143" s="187" t="s">
        <v>600</v>
      </c>
      <c r="G143" s="50" t="s">
        <v>587</v>
      </c>
      <c r="H143" s="50" t="s">
        <v>220</v>
      </c>
      <c r="I143" s="50">
        <v>252063021</v>
      </c>
      <c r="J143" s="201">
        <v>46997</v>
      </c>
      <c r="K143" s="51"/>
      <c r="L143" s="186"/>
      <c r="M143" s="187"/>
      <c r="N143" s="51">
        <v>1000</v>
      </c>
      <c r="O143" s="186">
        <v>51.99</v>
      </c>
      <c r="P143" s="187">
        <f t="shared" si="16"/>
        <v>51990</v>
      </c>
      <c r="Q143" s="187"/>
      <c r="R143" s="51">
        <f t="shared" si="17"/>
        <v>1000</v>
      </c>
      <c r="S143" s="186">
        <f t="shared" si="18"/>
        <v>51.99</v>
      </c>
      <c r="T143" s="186">
        <f t="shared" si="19"/>
        <v>51990</v>
      </c>
      <c r="U143" s="51"/>
      <c r="V143" s="186">
        <f t="shared" si="20"/>
        <v>51.99</v>
      </c>
      <c r="W143" s="186">
        <f t="shared" si="21"/>
        <v>0</v>
      </c>
      <c r="X143" s="51"/>
      <c r="Y143" s="51"/>
      <c r="Z143" s="51"/>
      <c r="AA143" s="51"/>
      <c r="AB143" s="188"/>
      <c r="AC143" s="51"/>
      <c r="AD143" s="51"/>
      <c r="AE143" s="189">
        <f t="shared" si="22"/>
        <v>1000</v>
      </c>
      <c r="AF143" s="186">
        <f t="shared" si="23"/>
        <v>51.99</v>
      </c>
      <c r="AG143" s="186">
        <f t="shared" si="24"/>
        <v>51990</v>
      </c>
    </row>
    <row r="144" spans="1:33" s="190" customFormat="1" ht="15" customHeight="1" x14ac:dyDescent="0.25">
      <c r="D144" s="222"/>
      <c r="E144" s="51">
        <v>118</v>
      </c>
      <c r="F144" s="187" t="s">
        <v>601</v>
      </c>
      <c r="G144" s="50" t="s">
        <v>595</v>
      </c>
      <c r="H144" s="50" t="s">
        <v>629</v>
      </c>
      <c r="I144" s="50">
        <v>250381</v>
      </c>
      <c r="J144" s="201">
        <v>46813</v>
      </c>
      <c r="K144" s="51"/>
      <c r="L144" s="186"/>
      <c r="M144" s="187"/>
      <c r="N144" s="51">
        <v>1000</v>
      </c>
      <c r="O144" s="186">
        <v>24.97</v>
      </c>
      <c r="P144" s="187">
        <f t="shared" si="16"/>
        <v>24970</v>
      </c>
      <c r="Q144" s="187"/>
      <c r="R144" s="51">
        <f t="shared" si="17"/>
        <v>1000</v>
      </c>
      <c r="S144" s="186">
        <f t="shared" si="18"/>
        <v>24.97</v>
      </c>
      <c r="T144" s="186">
        <f t="shared" si="19"/>
        <v>24970</v>
      </c>
      <c r="U144" s="51">
        <v>30</v>
      </c>
      <c r="V144" s="186">
        <f t="shared" si="20"/>
        <v>24.97</v>
      </c>
      <c r="W144" s="186">
        <f t="shared" si="21"/>
        <v>749.09999999999991</v>
      </c>
      <c r="X144" s="51"/>
      <c r="Y144" s="51"/>
      <c r="Z144" s="51"/>
      <c r="AA144" s="51"/>
      <c r="AB144" s="188"/>
      <c r="AC144" s="51"/>
      <c r="AD144" s="51"/>
      <c r="AE144" s="189">
        <f t="shared" si="22"/>
        <v>970</v>
      </c>
      <c r="AF144" s="186">
        <f t="shared" si="23"/>
        <v>24.97</v>
      </c>
      <c r="AG144" s="186">
        <f t="shared" si="24"/>
        <v>24220.899999999998</v>
      </c>
    </row>
    <row r="145" spans="1:102" s="190" customFormat="1" ht="15" customHeight="1" x14ac:dyDescent="0.25">
      <c r="D145" s="222"/>
      <c r="E145" s="51">
        <v>119</v>
      </c>
      <c r="F145" s="187" t="s">
        <v>384</v>
      </c>
      <c r="G145" s="50" t="s">
        <v>595</v>
      </c>
      <c r="H145" s="50" t="s">
        <v>461</v>
      </c>
      <c r="I145" s="50" t="s">
        <v>630</v>
      </c>
      <c r="J145" s="201">
        <v>46935</v>
      </c>
      <c r="K145" s="51"/>
      <c r="L145" s="186"/>
      <c r="M145" s="187"/>
      <c r="N145" s="51">
        <v>500</v>
      </c>
      <c r="O145" s="186">
        <v>54.96</v>
      </c>
      <c r="P145" s="187">
        <f t="shared" si="16"/>
        <v>27480</v>
      </c>
      <c r="Q145" s="187"/>
      <c r="R145" s="51">
        <f t="shared" si="17"/>
        <v>500</v>
      </c>
      <c r="S145" s="186">
        <f t="shared" si="18"/>
        <v>54.96</v>
      </c>
      <c r="T145" s="186">
        <f t="shared" si="19"/>
        <v>27480</v>
      </c>
      <c r="U145" s="51">
        <v>170</v>
      </c>
      <c r="V145" s="186">
        <f t="shared" si="20"/>
        <v>54.96</v>
      </c>
      <c r="W145" s="186">
        <f t="shared" si="21"/>
        <v>9343.2000000000007</v>
      </c>
      <c r="X145" s="51"/>
      <c r="Y145" s="51"/>
      <c r="Z145" s="51"/>
      <c r="AA145" s="51"/>
      <c r="AB145" s="188"/>
      <c r="AC145" s="51"/>
      <c r="AD145" s="51"/>
      <c r="AE145" s="189">
        <f t="shared" si="22"/>
        <v>330</v>
      </c>
      <c r="AF145" s="186">
        <f t="shared" si="23"/>
        <v>54.96</v>
      </c>
      <c r="AG145" s="186">
        <f t="shared" si="24"/>
        <v>18136.8</v>
      </c>
    </row>
    <row r="146" spans="1:102" s="190" customFormat="1" ht="15" customHeight="1" x14ac:dyDescent="0.25">
      <c r="D146" s="222"/>
      <c r="E146" s="51">
        <v>120</v>
      </c>
      <c r="F146" s="187" t="s">
        <v>602</v>
      </c>
      <c r="G146" s="50" t="s">
        <v>595</v>
      </c>
      <c r="H146" s="50" t="s">
        <v>631</v>
      </c>
      <c r="I146" s="50" t="s">
        <v>632</v>
      </c>
      <c r="J146" s="201">
        <v>46813</v>
      </c>
      <c r="K146" s="51"/>
      <c r="L146" s="186"/>
      <c r="M146" s="187"/>
      <c r="N146" s="51">
        <v>100</v>
      </c>
      <c r="O146" s="186">
        <v>219.99</v>
      </c>
      <c r="P146" s="187">
        <f t="shared" si="16"/>
        <v>21999</v>
      </c>
      <c r="Q146" s="187"/>
      <c r="R146" s="51">
        <f t="shared" si="17"/>
        <v>100</v>
      </c>
      <c r="S146" s="186">
        <f t="shared" si="18"/>
        <v>219.99</v>
      </c>
      <c r="T146" s="186">
        <f t="shared" si="19"/>
        <v>21999</v>
      </c>
      <c r="U146" s="51"/>
      <c r="V146" s="186">
        <f t="shared" si="20"/>
        <v>219.99</v>
      </c>
      <c r="W146" s="186">
        <f t="shared" si="21"/>
        <v>0</v>
      </c>
      <c r="X146" s="51"/>
      <c r="Y146" s="51"/>
      <c r="Z146" s="51"/>
      <c r="AA146" s="51"/>
      <c r="AB146" s="188"/>
      <c r="AC146" s="51"/>
      <c r="AD146" s="51"/>
      <c r="AE146" s="189">
        <f t="shared" si="22"/>
        <v>100</v>
      </c>
      <c r="AF146" s="186">
        <f t="shared" si="23"/>
        <v>219.99</v>
      </c>
      <c r="AG146" s="186">
        <f t="shared" si="24"/>
        <v>21999</v>
      </c>
    </row>
    <row r="147" spans="1:102" s="190" customFormat="1" ht="15" customHeight="1" x14ac:dyDescent="0.25">
      <c r="D147" s="222"/>
      <c r="E147" s="51">
        <v>121</v>
      </c>
      <c r="F147" s="187" t="s">
        <v>603</v>
      </c>
      <c r="G147" s="50" t="s">
        <v>595</v>
      </c>
      <c r="H147" s="50" t="s">
        <v>191</v>
      </c>
      <c r="I147" s="50">
        <v>498251202</v>
      </c>
      <c r="J147" s="201">
        <v>47088</v>
      </c>
      <c r="K147" s="51"/>
      <c r="L147" s="186"/>
      <c r="M147" s="187"/>
      <c r="N147" s="51">
        <v>1000</v>
      </c>
      <c r="O147" s="186">
        <v>11.98</v>
      </c>
      <c r="P147" s="187">
        <f t="shared" si="16"/>
        <v>11980</v>
      </c>
      <c r="Q147" s="187"/>
      <c r="R147" s="51">
        <f t="shared" si="17"/>
        <v>1000</v>
      </c>
      <c r="S147" s="186">
        <f t="shared" si="18"/>
        <v>11.98</v>
      </c>
      <c r="T147" s="186">
        <f t="shared" si="19"/>
        <v>11980</v>
      </c>
      <c r="U147" s="51"/>
      <c r="V147" s="186">
        <f t="shared" si="20"/>
        <v>11.98</v>
      </c>
      <c r="W147" s="186">
        <f t="shared" si="21"/>
        <v>0</v>
      </c>
      <c r="X147" s="51"/>
      <c r="Y147" s="51"/>
      <c r="Z147" s="51"/>
      <c r="AA147" s="51"/>
      <c r="AB147" s="188"/>
      <c r="AC147" s="51"/>
      <c r="AD147" s="51"/>
      <c r="AE147" s="189">
        <f t="shared" si="22"/>
        <v>1000</v>
      </c>
      <c r="AF147" s="186">
        <f t="shared" si="23"/>
        <v>11.98</v>
      </c>
      <c r="AG147" s="186">
        <f t="shared" si="24"/>
        <v>11980</v>
      </c>
    </row>
    <row r="148" spans="1:102" s="190" customFormat="1" ht="15" customHeight="1" x14ac:dyDescent="0.25">
      <c r="D148" s="222"/>
      <c r="E148" s="51">
        <v>122</v>
      </c>
      <c r="F148" s="187" t="s">
        <v>604</v>
      </c>
      <c r="G148" s="50" t="s">
        <v>595</v>
      </c>
      <c r="H148" s="50" t="s">
        <v>633</v>
      </c>
      <c r="I148" s="50" t="s">
        <v>634</v>
      </c>
      <c r="J148" s="201">
        <v>46997</v>
      </c>
      <c r="K148" s="51"/>
      <c r="L148" s="186"/>
      <c r="M148" s="187"/>
      <c r="N148" s="51">
        <v>300</v>
      </c>
      <c r="O148" s="186">
        <v>13.74</v>
      </c>
      <c r="P148" s="187">
        <f t="shared" si="16"/>
        <v>4122</v>
      </c>
      <c r="Q148" s="187"/>
      <c r="R148" s="51">
        <f t="shared" si="17"/>
        <v>300</v>
      </c>
      <c r="S148" s="186">
        <f t="shared" si="18"/>
        <v>13.74</v>
      </c>
      <c r="T148" s="186">
        <f t="shared" si="19"/>
        <v>4122</v>
      </c>
      <c r="U148" s="51"/>
      <c r="V148" s="186">
        <f t="shared" si="20"/>
        <v>13.74</v>
      </c>
      <c r="W148" s="186">
        <f t="shared" si="21"/>
        <v>0</v>
      </c>
      <c r="X148" s="51"/>
      <c r="Y148" s="51"/>
      <c r="Z148" s="51"/>
      <c r="AA148" s="51"/>
      <c r="AB148" s="188"/>
      <c r="AC148" s="51"/>
      <c r="AD148" s="51"/>
      <c r="AE148" s="189">
        <f t="shared" si="22"/>
        <v>300</v>
      </c>
      <c r="AF148" s="186">
        <f t="shared" si="23"/>
        <v>13.74</v>
      </c>
      <c r="AG148" s="186">
        <f t="shared" si="24"/>
        <v>4122</v>
      </c>
    </row>
    <row r="149" spans="1:102" s="190" customFormat="1" ht="15" customHeight="1" x14ac:dyDescent="0.25">
      <c r="D149" s="222"/>
      <c r="E149" s="51">
        <v>123</v>
      </c>
      <c r="F149" s="187" t="s">
        <v>606</v>
      </c>
      <c r="G149" s="50" t="s">
        <v>605</v>
      </c>
      <c r="H149" s="50" t="s">
        <v>635</v>
      </c>
      <c r="I149" s="50" t="s">
        <v>636</v>
      </c>
      <c r="J149" s="201">
        <v>46478</v>
      </c>
      <c r="K149" s="51"/>
      <c r="L149" s="186"/>
      <c r="M149" s="187"/>
      <c r="N149" s="51">
        <v>3000</v>
      </c>
      <c r="O149" s="186">
        <v>8.99</v>
      </c>
      <c r="P149" s="187">
        <f t="shared" si="16"/>
        <v>26970</v>
      </c>
      <c r="Q149" s="187"/>
      <c r="R149" s="51">
        <f t="shared" si="17"/>
        <v>3000</v>
      </c>
      <c r="S149" s="186">
        <f t="shared" si="18"/>
        <v>8.99</v>
      </c>
      <c r="T149" s="186">
        <f t="shared" si="19"/>
        <v>26970</v>
      </c>
      <c r="U149" s="51"/>
      <c r="V149" s="186">
        <f t="shared" si="20"/>
        <v>8.99</v>
      </c>
      <c r="W149" s="186">
        <f t="shared" si="21"/>
        <v>0</v>
      </c>
      <c r="X149" s="51"/>
      <c r="Y149" s="51"/>
      <c r="Z149" s="51"/>
      <c r="AA149" s="51"/>
      <c r="AB149" s="188"/>
      <c r="AC149" s="51"/>
      <c r="AD149" s="51"/>
      <c r="AE149" s="189">
        <f t="shared" si="22"/>
        <v>3000</v>
      </c>
      <c r="AF149" s="186">
        <f t="shared" si="23"/>
        <v>8.99</v>
      </c>
      <c r="AG149" s="186">
        <f t="shared" si="24"/>
        <v>26970</v>
      </c>
    </row>
    <row r="150" spans="1:102" s="190" customFormat="1" ht="15" customHeight="1" x14ac:dyDescent="0.25">
      <c r="D150" s="222"/>
      <c r="E150" s="51">
        <v>124</v>
      </c>
      <c r="F150" s="187" t="s">
        <v>607</v>
      </c>
      <c r="G150" s="50" t="s">
        <v>605</v>
      </c>
      <c r="H150" s="50" t="s">
        <v>637</v>
      </c>
      <c r="I150" s="50" t="s">
        <v>638</v>
      </c>
      <c r="J150" s="201">
        <v>46569</v>
      </c>
      <c r="K150" s="51"/>
      <c r="L150" s="186"/>
      <c r="M150" s="187"/>
      <c r="N150" s="51">
        <v>2000</v>
      </c>
      <c r="O150" s="186">
        <v>22.97</v>
      </c>
      <c r="P150" s="187">
        <f t="shared" si="16"/>
        <v>45940</v>
      </c>
      <c r="Q150" s="187"/>
      <c r="R150" s="51">
        <f t="shared" si="17"/>
        <v>2000</v>
      </c>
      <c r="S150" s="186">
        <f t="shared" si="18"/>
        <v>22.97</v>
      </c>
      <c r="T150" s="186">
        <f t="shared" si="19"/>
        <v>45940</v>
      </c>
      <c r="U150" s="51"/>
      <c r="V150" s="186">
        <f t="shared" si="20"/>
        <v>22.97</v>
      </c>
      <c r="W150" s="186">
        <f t="shared" si="21"/>
        <v>0</v>
      </c>
      <c r="X150" s="51"/>
      <c r="Y150" s="51"/>
      <c r="Z150" s="51"/>
      <c r="AA150" s="51"/>
      <c r="AB150" s="188"/>
      <c r="AC150" s="51"/>
      <c r="AD150" s="51"/>
      <c r="AE150" s="189">
        <f t="shared" si="22"/>
        <v>2000</v>
      </c>
      <c r="AF150" s="186">
        <f t="shared" si="23"/>
        <v>22.97</v>
      </c>
      <c r="AG150" s="186">
        <f t="shared" si="24"/>
        <v>45940</v>
      </c>
    </row>
    <row r="151" spans="1:102" s="190" customFormat="1" ht="15" customHeight="1" x14ac:dyDescent="0.25">
      <c r="D151" s="222"/>
      <c r="E151" s="51">
        <v>125</v>
      </c>
      <c r="F151" s="187" t="s">
        <v>608</v>
      </c>
      <c r="G151" s="50" t="s">
        <v>605</v>
      </c>
      <c r="H151" s="50" t="s">
        <v>237</v>
      </c>
      <c r="I151" s="50" t="s">
        <v>639</v>
      </c>
      <c r="J151" s="201">
        <v>47088</v>
      </c>
      <c r="K151" s="51"/>
      <c r="L151" s="186"/>
      <c r="M151" s="187"/>
      <c r="N151" s="51">
        <v>586</v>
      </c>
      <c r="O151" s="186">
        <v>32.020000000000003</v>
      </c>
      <c r="P151" s="187">
        <f t="shared" si="16"/>
        <v>18763.72</v>
      </c>
      <c r="Q151" s="187"/>
      <c r="R151" s="51">
        <f t="shared" si="17"/>
        <v>586</v>
      </c>
      <c r="S151" s="186">
        <f t="shared" si="18"/>
        <v>32.020000000000003</v>
      </c>
      <c r="T151" s="186">
        <f t="shared" si="19"/>
        <v>18763.72</v>
      </c>
      <c r="U151" s="51"/>
      <c r="V151" s="186">
        <f t="shared" si="20"/>
        <v>32.020000000000003</v>
      </c>
      <c r="W151" s="186">
        <f t="shared" si="21"/>
        <v>0</v>
      </c>
      <c r="X151" s="51"/>
      <c r="Y151" s="51"/>
      <c r="Z151" s="51"/>
      <c r="AA151" s="51"/>
      <c r="AB151" s="188"/>
      <c r="AC151" s="51"/>
      <c r="AD151" s="51"/>
      <c r="AE151" s="189">
        <f t="shared" si="22"/>
        <v>586</v>
      </c>
      <c r="AF151" s="186">
        <f t="shared" si="23"/>
        <v>32.020000000000003</v>
      </c>
      <c r="AG151" s="186">
        <f t="shared" si="24"/>
        <v>18763.72</v>
      </c>
    </row>
    <row r="152" spans="1:102" s="190" customFormat="1" ht="21.75" customHeight="1" x14ac:dyDescent="0.25">
      <c r="D152" s="222"/>
      <c r="E152" s="51">
        <v>126</v>
      </c>
      <c r="F152" s="187" t="s">
        <v>610</v>
      </c>
      <c r="G152" s="50" t="s">
        <v>609</v>
      </c>
      <c r="H152" s="50" t="s">
        <v>640</v>
      </c>
      <c r="I152" s="50" t="s">
        <v>641</v>
      </c>
      <c r="J152" s="201">
        <v>46508</v>
      </c>
      <c r="K152" s="51"/>
      <c r="L152" s="186"/>
      <c r="M152" s="187"/>
      <c r="N152" s="51">
        <v>200</v>
      </c>
      <c r="O152" s="186">
        <v>26.99</v>
      </c>
      <c r="P152" s="187">
        <f t="shared" si="16"/>
        <v>5398</v>
      </c>
      <c r="Q152" s="187"/>
      <c r="R152" s="51">
        <f t="shared" si="17"/>
        <v>200</v>
      </c>
      <c r="S152" s="186">
        <f t="shared" si="18"/>
        <v>26.99</v>
      </c>
      <c r="T152" s="186">
        <f t="shared" si="19"/>
        <v>5398</v>
      </c>
      <c r="U152" s="51"/>
      <c r="V152" s="186">
        <f t="shared" si="20"/>
        <v>26.99</v>
      </c>
      <c r="W152" s="186">
        <f t="shared" si="21"/>
        <v>0</v>
      </c>
      <c r="X152" s="51"/>
      <c r="Y152" s="51"/>
      <c r="Z152" s="51"/>
      <c r="AA152" s="51"/>
      <c r="AB152" s="188"/>
      <c r="AC152" s="51"/>
      <c r="AD152" s="51"/>
      <c r="AE152" s="189">
        <f t="shared" si="22"/>
        <v>200</v>
      </c>
      <c r="AF152" s="186">
        <f t="shared" si="23"/>
        <v>26.99</v>
      </c>
      <c r="AG152" s="186">
        <f t="shared" si="24"/>
        <v>5398</v>
      </c>
    </row>
    <row r="153" spans="1:102" s="190" customFormat="1" ht="15" customHeight="1" x14ac:dyDescent="0.25">
      <c r="D153" s="222"/>
      <c r="E153" s="51">
        <v>127</v>
      </c>
      <c r="F153" s="187" t="s">
        <v>611</v>
      </c>
      <c r="G153" s="50" t="s">
        <v>587</v>
      </c>
      <c r="H153" s="50" t="s">
        <v>96</v>
      </c>
      <c r="I153" s="50">
        <v>37001025</v>
      </c>
      <c r="J153" s="201">
        <v>46905</v>
      </c>
      <c r="K153" s="51"/>
      <c r="L153" s="186"/>
      <c r="M153" s="187"/>
      <c r="N153" s="51">
        <v>500</v>
      </c>
      <c r="O153" s="186">
        <v>54.98</v>
      </c>
      <c r="P153" s="187">
        <f t="shared" si="16"/>
        <v>27490</v>
      </c>
      <c r="Q153" s="187"/>
      <c r="R153" s="51">
        <f t="shared" si="17"/>
        <v>500</v>
      </c>
      <c r="S153" s="186">
        <f t="shared" si="18"/>
        <v>54.98</v>
      </c>
      <c r="T153" s="186">
        <f t="shared" si="19"/>
        <v>27490</v>
      </c>
      <c r="U153" s="51"/>
      <c r="V153" s="186">
        <f t="shared" si="20"/>
        <v>54.98</v>
      </c>
      <c r="W153" s="186">
        <f t="shared" si="21"/>
        <v>0</v>
      </c>
      <c r="X153" s="51"/>
      <c r="Y153" s="51"/>
      <c r="Z153" s="51"/>
      <c r="AA153" s="51"/>
      <c r="AB153" s="188"/>
      <c r="AC153" s="51"/>
      <c r="AD153" s="51"/>
      <c r="AE153" s="189">
        <f t="shared" si="22"/>
        <v>500</v>
      </c>
      <c r="AF153" s="186">
        <f t="shared" si="23"/>
        <v>54.98</v>
      </c>
      <c r="AG153" s="186">
        <f t="shared" si="24"/>
        <v>27490</v>
      </c>
    </row>
    <row r="154" spans="1:102" s="190" customFormat="1" ht="15" customHeight="1" x14ac:dyDescent="0.25">
      <c r="D154" s="222"/>
      <c r="E154" s="51">
        <v>128</v>
      </c>
      <c r="F154" s="187" t="s">
        <v>612</v>
      </c>
      <c r="G154" s="50" t="s">
        <v>587</v>
      </c>
      <c r="H154" s="50" t="s">
        <v>642</v>
      </c>
      <c r="I154" s="50" t="s">
        <v>643</v>
      </c>
      <c r="J154" s="201">
        <v>46997</v>
      </c>
      <c r="K154" s="51"/>
      <c r="L154" s="186"/>
      <c r="M154" s="187"/>
      <c r="N154" s="51">
        <v>400</v>
      </c>
      <c r="O154" s="186">
        <v>197.96</v>
      </c>
      <c r="P154" s="187">
        <f t="shared" si="16"/>
        <v>79184</v>
      </c>
      <c r="Q154" s="187"/>
      <c r="R154" s="51">
        <f t="shared" si="17"/>
        <v>400</v>
      </c>
      <c r="S154" s="186">
        <f t="shared" si="18"/>
        <v>197.96</v>
      </c>
      <c r="T154" s="186">
        <f t="shared" si="19"/>
        <v>79184</v>
      </c>
      <c r="U154" s="51"/>
      <c r="V154" s="186">
        <f t="shared" si="20"/>
        <v>197.96</v>
      </c>
      <c r="W154" s="186">
        <f t="shared" si="21"/>
        <v>0</v>
      </c>
      <c r="X154" s="51"/>
      <c r="Y154" s="51"/>
      <c r="Z154" s="51"/>
      <c r="AA154" s="51"/>
      <c r="AB154" s="188"/>
      <c r="AC154" s="51"/>
      <c r="AD154" s="51"/>
      <c r="AE154" s="189">
        <f t="shared" si="22"/>
        <v>400</v>
      </c>
      <c r="AF154" s="186">
        <f t="shared" si="23"/>
        <v>197.96</v>
      </c>
      <c r="AG154" s="186">
        <f t="shared" si="24"/>
        <v>79184</v>
      </c>
    </row>
    <row r="155" spans="1:102" s="190" customFormat="1" ht="15" customHeight="1" x14ac:dyDescent="0.25">
      <c r="D155" s="222"/>
      <c r="E155" s="51">
        <v>129</v>
      </c>
      <c r="F155" s="187" t="s">
        <v>613</v>
      </c>
      <c r="G155" s="50" t="s">
        <v>595</v>
      </c>
      <c r="H155" s="50" t="s">
        <v>644</v>
      </c>
      <c r="I155" s="50" t="s">
        <v>645</v>
      </c>
      <c r="J155" s="201">
        <v>46784</v>
      </c>
      <c r="K155" s="51"/>
      <c r="L155" s="186"/>
      <c r="M155" s="187"/>
      <c r="N155" s="51">
        <v>250</v>
      </c>
      <c r="O155" s="186">
        <v>54.99</v>
      </c>
      <c r="P155" s="187">
        <f t="shared" si="16"/>
        <v>13747.5</v>
      </c>
      <c r="Q155" s="187"/>
      <c r="R155" s="51">
        <f t="shared" si="17"/>
        <v>250</v>
      </c>
      <c r="S155" s="186">
        <f t="shared" si="18"/>
        <v>54.99</v>
      </c>
      <c r="T155" s="186">
        <f t="shared" si="19"/>
        <v>13747.5</v>
      </c>
      <c r="U155" s="51"/>
      <c r="V155" s="186">
        <f t="shared" si="20"/>
        <v>54.99</v>
      </c>
      <c r="W155" s="186">
        <f t="shared" si="21"/>
        <v>0</v>
      </c>
      <c r="X155" s="51"/>
      <c r="Y155" s="51"/>
      <c r="Z155" s="51"/>
      <c r="AA155" s="51"/>
      <c r="AB155" s="188"/>
      <c r="AC155" s="51"/>
      <c r="AD155" s="51"/>
      <c r="AE155" s="189">
        <f t="shared" si="22"/>
        <v>250</v>
      </c>
      <c r="AF155" s="186">
        <f t="shared" si="23"/>
        <v>54.99</v>
      </c>
      <c r="AG155" s="186">
        <f t="shared" si="24"/>
        <v>13747.5</v>
      </c>
    </row>
    <row r="156" spans="1:102" s="190" customFormat="1" ht="15" customHeight="1" x14ac:dyDescent="0.25">
      <c r="D156" s="222"/>
      <c r="E156" s="51">
        <v>130</v>
      </c>
      <c r="F156" s="187" t="s">
        <v>615</v>
      </c>
      <c r="G156" s="50" t="s">
        <v>614</v>
      </c>
      <c r="H156" s="50" t="s">
        <v>306</v>
      </c>
      <c r="I156" s="50" t="s">
        <v>646</v>
      </c>
      <c r="J156" s="201">
        <v>46935</v>
      </c>
      <c r="K156" s="51"/>
      <c r="L156" s="186"/>
      <c r="M156" s="187"/>
      <c r="N156" s="51">
        <v>10000</v>
      </c>
      <c r="O156" s="186">
        <v>0.85</v>
      </c>
      <c r="P156" s="187">
        <f t="shared" si="16"/>
        <v>8500</v>
      </c>
      <c r="Q156" s="187"/>
      <c r="R156" s="51">
        <f t="shared" si="17"/>
        <v>10000</v>
      </c>
      <c r="S156" s="186">
        <f t="shared" si="18"/>
        <v>0.85</v>
      </c>
      <c r="T156" s="186">
        <f t="shared" si="19"/>
        <v>8500</v>
      </c>
      <c r="U156" s="51"/>
      <c r="V156" s="186">
        <f t="shared" si="20"/>
        <v>0.85</v>
      </c>
      <c r="W156" s="186">
        <f t="shared" si="21"/>
        <v>0</v>
      </c>
      <c r="X156" s="51"/>
      <c r="Y156" s="51"/>
      <c r="Z156" s="51"/>
      <c r="AA156" s="51"/>
      <c r="AB156" s="188"/>
      <c r="AC156" s="51"/>
      <c r="AD156" s="51"/>
      <c r="AE156" s="189">
        <f t="shared" si="22"/>
        <v>10000</v>
      </c>
      <c r="AF156" s="186">
        <f t="shared" si="23"/>
        <v>0.85</v>
      </c>
      <c r="AG156" s="186">
        <f t="shared" si="24"/>
        <v>8500</v>
      </c>
    </row>
    <row r="157" spans="1:102" s="190" customFormat="1" ht="15" customHeight="1" x14ac:dyDescent="0.25">
      <c r="D157" s="222"/>
      <c r="E157" s="51">
        <v>131</v>
      </c>
      <c r="F157" s="187" t="s">
        <v>616</v>
      </c>
      <c r="G157" s="50" t="s">
        <v>614</v>
      </c>
      <c r="H157" s="50" t="s">
        <v>647</v>
      </c>
      <c r="I157" s="50">
        <v>2602185</v>
      </c>
      <c r="J157" s="201">
        <v>47150</v>
      </c>
      <c r="K157" s="51"/>
      <c r="L157" s="186"/>
      <c r="M157" s="187"/>
      <c r="N157" s="51">
        <v>4000</v>
      </c>
      <c r="O157" s="186">
        <v>6.18</v>
      </c>
      <c r="P157" s="187">
        <f t="shared" si="16"/>
        <v>24720</v>
      </c>
      <c r="Q157" s="187"/>
      <c r="R157" s="51">
        <f t="shared" si="17"/>
        <v>4000</v>
      </c>
      <c r="S157" s="186">
        <f t="shared" si="18"/>
        <v>6.18</v>
      </c>
      <c r="T157" s="186">
        <f t="shared" si="19"/>
        <v>24720</v>
      </c>
      <c r="U157" s="51"/>
      <c r="V157" s="186">
        <f t="shared" si="20"/>
        <v>6.18</v>
      </c>
      <c r="W157" s="186">
        <f t="shared" si="21"/>
        <v>0</v>
      </c>
      <c r="X157" s="51"/>
      <c r="Y157" s="51"/>
      <c r="Z157" s="51"/>
      <c r="AA157" s="51"/>
      <c r="AB157" s="188"/>
      <c r="AC157" s="51"/>
      <c r="AD157" s="51"/>
      <c r="AE157" s="189">
        <f t="shared" si="22"/>
        <v>4000</v>
      </c>
      <c r="AF157" s="186">
        <f t="shared" si="23"/>
        <v>6.18</v>
      </c>
      <c r="AG157" s="186">
        <f t="shared" si="24"/>
        <v>24720</v>
      </c>
    </row>
    <row r="158" spans="1:102" s="190" customFormat="1" ht="15" customHeight="1" x14ac:dyDescent="0.25">
      <c r="D158" s="222"/>
      <c r="E158" s="51"/>
      <c r="F158" s="187"/>
      <c r="G158" s="50"/>
      <c r="H158" s="50"/>
      <c r="I158" s="50"/>
      <c r="J158" s="201"/>
      <c r="K158" s="51"/>
      <c r="L158" s="186"/>
      <c r="M158" s="187"/>
      <c r="N158" s="51"/>
      <c r="O158" s="186"/>
      <c r="P158" s="236"/>
      <c r="Q158" s="187"/>
      <c r="R158" s="51"/>
      <c r="S158" s="186"/>
      <c r="T158" s="186"/>
      <c r="U158" s="51"/>
      <c r="V158" s="186"/>
      <c r="W158" s="186"/>
      <c r="X158" s="51"/>
      <c r="Y158" s="51"/>
      <c r="Z158" s="51"/>
      <c r="AA158" s="51"/>
      <c r="AB158" s="188"/>
      <c r="AC158" s="51"/>
      <c r="AD158" s="51"/>
      <c r="AE158" s="189"/>
      <c r="AF158" s="186"/>
      <c r="AG158" s="186"/>
    </row>
    <row r="159" spans="1:102" s="162" customFormat="1" ht="36.950000000000003" customHeight="1" x14ac:dyDescent="0.25">
      <c r="A159" s="152"/>
      <c r="B159" s="152"/>
      <c r="C159" s="152"/>
      <c r="D159" s="15"/>
      <c r="E159" s="15"/>
      <c r="F159" s="442" t="s">
        <v>583</v>
      </c>
      <c r="G159" s="443"/>
      <c r="H159" s="443"/>
      <c r="I159" s="443"/>
      <c r="J159" s="16"/>
      <c r="K159" s="441" t="s">
        <v>654</v>
      </c>
      <c r="L159" s="442"/>
      <c r="M159" s="442"/>
      <c r="N159" s="444" t="s">
        <v>2</v>
      </c>
      <c r="O159" s="442"/>
      <c r="P159" s="442"/>
      <c r="Q159" s="17"/>
      <c r="R159" s="445" t="s">
        <v>3</v>
      </c>
      <c r="S159" s="440"/>
      <c r="T159" s="440"/>
      <c r="U159" s="446" t="s">
        <v>4</v>
      </c>
      <c r="V159" s="440"/>
      <c r="W159" s="440"/>
      <c r="X159" s="447" t="s">
        <v>5</v>
      </c>
      <c r="Y159" s="447"/>
      <c r="Z159" s="447"/>
      <c r="AA159" s="229" t="s">
        <v>656</v>
      </c>
      <c r="AB159" s="439" t="s">
        <v>6</v>
      </c>
      <c r="AC159" s="440"/>
      <c r="AD159" s="440"/>
      <c r="AE159" s="441" t="s">
        <v>655</v>
      </c>
      <c r="AF159" s="442"/>
      <c r="AG159" s="442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A159" s="161"/>
      <c r="CB159" s="161"/>
      <c r="CC159" s="161"/>
      <c r="CD159" s="161"/>
      <c r="CE159" s="16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61"/>
      <c r="CQ159" s="161"/>
      <c r="CR159" s="161"/>
      <c r="CS159" s="161"/>
      <c r="CT159" s="161"/>
      <c r="CU159" s="161"/>
      <c r="CV159" s="161"/>
      <c r="CW159" s="161"/>
      <c r="CX159" s="161"/>
    </row>
    <row r="160" spans="1:102" s="167" customFormat="1" ht="21" customHeight="1" x14ac:dyDescent="0.25">
      <c r="A160" s="164"/>
      <c r="B160" s="164"/>
      <c r="C160" s="164"/>
      <c r="D160" s="20"/>
      <c r="E160" s="20"/>
      <c r="F160" s="21" t="s">
        <v>7</v>
      </c>
      <c r="G160" s="144" t="s">
        <v>8</v>
      </c>
      <c r="H160" s="23" t="s">
        <v>9</v>
      </c>
      <c r="I160" s="20" t="s">
        <v>10</v>
      </c>
      <c r="J160" s="24" t="s">
        <v>11</v>
      </c>
      <c r="K160" s="20" t="s">
        <v>12</v>
      </c>
      <c r="L160" s="25" t="s">
        <v>13</v>
      </c>
      <c r="M160" s="169" t="s">
        <v>14</v>
      </c>
      <c r="N160" s="20" t="s">
        <v>12</v>
      </c>
      <c r="O160" s="25" t="s">
        <v>13</v>
      </c>
      <c r="P160" s="25" t="s">
        <v>14</v>
      </c>
      <c r="Q160" s="25"/>
      <c r="R160" s="29" t="s">
        <v>12</v>
      </c>
      <c r="S160" s="30" t="s">
        <v>13</v>
      </c>
      <c r="T160" s="30" t="s">
        <v>14</v>
      </c>
      <c r="U160" s="29" t="s">
        <v>12</v>
      </c>
      <c r="V160" s="30" t="s">
        <v>13</v>
      </c>
      <c r="W160" s="30" t="s">
        <v>14</v>
      </c>
      <c r="X160" s="31" t="s">
        <v>12</v>
      </c>
      <c r="Y160" s="31" t="s">
        <v>13</v>
      </c>
      <c r="Z160" s="31" t="s">
        <v>14</v>
      </c>
      <c r="AA160" s="31"/>
      <c r="AB160" s="32" t="s">
        <v>12</v>
      </c>
      <c r="AC160" s="31" t="s">
        <v>13</v>
      </c>
      <c r="AD160" s="31" t="s">
        <v>14</v>
      </c>
      <c r="AE160" s="29" t="s">
        <v>12</v>
      </c>
      <c r="AF160" s="30" t="s">
        <v>13</v>
      </c>
      <c r="AG160" s="30" t="s">
        <v>14</v>
      </c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6"/>
      <c r="BI160" s="166"/>
      <c r="BJ160" s="166"/>
      <c r="BK160" s="166"/>
      <c r="BL160" s="166"/>
      <c r="BM160" s="166"/>
      <c r="BN160" s="166"/>
      <c r="BO160" s="166"/>
      <c r="BP160" s="166"/>
      <c r="BQ160" s="166"/>
      <c r="BR160" s="166"/>
      <c r="BS160" s="166"/>
      <c r="BT160" s="166"/>
      <c r="BU160" s="166"/>
      <c r="BV160" s="166"/>
      <c r="BW160" s="166"/>
      <c r="BX160" s="166"/>
      <c r="BY160" s="166"/>
      <c r="BZ160" s="166"/>
      <c r="CA160" s="166"/>
      <c r="CB160" s="166"/>
      <c r="CC160" s="166"/>
      <c r="CD160" s="166"/>
      <c r="CE160" s="166"/>
      <c r="CF160" s="166"/>
      <c r="CG160" s="166"/>
      <c r="CH160" s="166"/>
      <c r="CI160" s="166"/>
      <c r="CJ160" s="166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</row>
    <row r="161" spans="4:33" s="190" customFormat="1" ht="15" customHeight="1" x14ac:dyDescent="0.25">
      <c r="D161" s="222"/>
      <c r="E161" s="51">
        <v>132</v>
      </c>
      <c r="F161" s="187" t="s">
        <v>447</v>
      </c>
      <c r="G161" s="50" t="s">
        <v>57</v>
      </c>
      <c r="H161" s="50" t="s">
        <v>648</v>
      </c>
      <c r="I161" s="50">
        <v>250943</v>
      </c>
      <c r="J161" s="201">
        <v>46997</v>
      </c>
      <c r="K161" s="51"/>
      <c r="L161" s="186"/>
      <c r="M161" s="187"/>
      <c r="N161" s="51">
        <v>101</v>
      </c>
      <c r="O161" s="186">
        <v>72.2</v>
      </c>
      <c r="P161" s="187">
        <f t="shared" si="16"/>
        <v>7292.2000000000007</v>
      </c>
      <c r="Q161" s="187"/>
      <c r="R161" s="51">
        <f t="shared" si="17"/>
        <v>101</v>
      </c>
      <c r="S161" s="186">
        <f t="shared" si="18"/>
        <v>72.2</v>
      </c>
      <c r="T161" s="186">
        <f t="shared" si="19"/>
        <v>7292.2000000000007</v>
      </c>
      <c r="U161" s="51"/>
      <c r="V161" s="186">
        <f t="shared" si="20"/>
        <v>72.2</v>
      </c>
      <c r="W161" s="186">
        <f t="shared" si="21"/>
        <v>0</v>
      </c>
      <c r="X161" s="51"/>
      <c r="Y161" s="51"/>
      <c r="Z161" s="51"/>
      <c r="AA161" s="51"/>
      <c r="AB161" s="188"/>
      <c r="AC161" s="51"/>
      <c r="AD161" s="51"/>
      <c r="AE161" s="189">
        <f t="shared" si="22"/>
        <v>101</v>
      </c>
      <c r="AF161" s="186">
        <f t="shared" si="23"/>
        <v>72.2</v>
      </c>
      <c r="AG161" s="186">
        <f t="shared" si="24"/>
        <v>7292.2000000000007</v>
      </c>
    </row>
    <row r="162" spans="4:33" s="190" customFormat="1" ht="15" customHeight="1" x14ac:dyDescent="0.25">
      <c r="D162" s="222"/>
      <c r="E162" s="51"/>
      <c r="F162" s="238" t="s">
        <v>650</v>
      </c>
      <c r="G162" s="50"/>
      <c r="H162" s="50"/>
      <c r="I162" s="50"/>
      <c r="J162" s="201"/>
      <c r="K162" s="51"/>
      <c r="L162" s="186"/>
      <c r="M162" s="187"/>
      <c r="N162" s="51"/>
      <c r="O162" s="186"/>
      <c r="P162" s="187"/>
      <c r="Q162" s="187"/>
      <c r="R162" s="51"/>
      <c r="S162" s="186"/>
      <c r="T162" s="186"/>
      <c r="U162" s="51"/>
      <c r="V162" s="186">
        <f>S162</f>
        <v>0</v>
      </c>
      <c r="W162" s="186">
        <f>V162*U162</f>
        <v>0</v>
      </c>
      <c r="X162" s="51"/>
      <c r="Y162" s="51"/>
      <c r="Z162" s="51"/>
      <c r="AA162" s="51"/>
      <c r="AB162" s="188"/>
      <c r="AC162" s="51"/>
      <c r="AD162" s="51"/>
      <c r="AE162" s="189">
        <f>R162-(U162+X162+AB162)</f>
        <v>0</v>
      </c>
      <c r="AF162" s="186">
        <f>V162</f>
        <v>0</v>
      </c>
      <c r="AG162" s="186">
        <f>AF162*AE162</f>
        <v>0</v>
      </c>
    </row>
    <row r="163" spans="4:33" s="190" customFormat="1" ht="25.5" customHeight="1" x14ac:dyDescent="0.25">
      <c r="D163" s="222"/>
      <c r="E163" s="51">
        <v>133</v>
      </c>
      <c r="F163" s="187" t="s">
        <v>651</v>
      </c>
      <c r="G163" s="50" t="s">
        <v>448</v>
      </c>
      <c r="H163" s="50" t="s">
        <v>652</v>
      </c>
      <c r="I163" s="50" t="s">
        <v>653</v>
      </c>
      <c r="J163" s="201">
        <v>47088</v>
      </c>
      <c r="K163" s="51"/>
      <c r="L163" s="186"/>
      <c r="M163" s="187"/>
      <c r="N163" s="51">
        <v>1188</v>
      </c>
      <c r="O163" s="186">
        <v>115.68</v>
      </c>
      <c r="P163" s="187">
        <f t="shared" si="16"/>
        <v>137427.84</v>
      </c>
      <c r="Q163" s="187"/>
      <c r="R163" s="51">
        <f>N163+K163</f>
        <v>1188</v>
      </c>
      <c r="S163" s="186">
        <f>O163+L163</f>
        <v>115.68</v>
      </c>
      <c r="T163" s="186">
        <f>S163*R163</f>
        <v>137427.84</v>
      </c>
      <c r="U163" s="51"/>
      <c r="V163" s="186">
        <f>S163</f>
        <v>115.68</v>
      </c>
      <c r="W163" s="186">
        <f>V163*U163</f>
        <v>0</v>
      </c>
      <c r="X163" s="51">
        <v>1188</v>
      </c>
      <c r="Y163" s="186">
        <f>V163</f>
        <v>115.68</v>
      </c>
      <c r="Z163" s="186">
        <f>Y163*X163</f>
        <v>137427.84</v>
      </c>
      <c r="AA163" s="239" t="s">
        <v>657</v>
      </c>
      <c r="AB163" s="188"/>
      <c r="AC163" s="51"/>
      <c r="AD163" s="51"/>
      <c r="AE163" s="189">
        <f>R163-(U163+X163+AB163)</f>
        <v>0</v>
      </c>
      <c r="AF163" s="186">
        <f>V163</f>
        <v>115.68</v>
      </c>
      <c r="AG163" s="186">
        <f>AF163*AE163</f>
        <v>0</v>
      </c>
    </row>
    <row r="164" spans="4:33" s="190" customFormat="1" ht="15" customHeight="1" x14ac:dyDescent="0.25">
      <c r="D164" s="222"/>
      <c r="E164" s="51"/>
      <c r="F164" s="185"/>
      <c r="G164" s="51"/>
      <c r="H164" s="50"/>
      <c r="I164" s="50"/>
      <c r="J164" s="201"/>
      <c r="K164" s="51"/>
      <c r="L164" s="186"/>
      <c r="M164" s="236">
        <f>SUM(M4:M161)</f>
        <v>1895895.2999999998</v>
      </c>
      <c r="N164" s="236"/>
      <c r="O164" s="236"/>
      <c r="P164" s="236">
        <f>SUM(P4:P163)</f>
        <v>1058908.8</v>
      </c>
      <c r="Q164" s="236"/>
      <c r="R164" s="236"/>
      <c r="S164" s="236"/>
      <c r="T164" s="236">
        <f>SUM(T4:T163)</f>
        <v>2954804.1</v>
      </c>
      <c r="U164" s="236"/>
      <c r="V164" s="236"/>
      <c r="W164" s="236">
        <f>SUM(W4:W163)</f>
        <v>250917.02</v>
      </c>
      <c r="X164" s="236"/>
      <c r="Y164" s="236"/>
      <c r="Z164" s="236">
        <f>SUM(Z4:Z163)</f>
        <v>137427.84</v>
      </c>
      <c r="AA164" s="236"/>
      <c r="AB164" s="188"/>
      <c r="AC164" s="51"/>
      <c r="AD164" s="51"/>
      <c r="AE164" s="189"/>
      <c r="AF164" s="186"/>
      <c r="AG164" s="237">
        <f>SUM(AG4:AG163)</f>
        <v>2566459.2400000002</v>
      </c>
    </row>
    <row r="165" spans="4:33" s="190" customFormat="1" ht="15" customHeight="1" x14ac:dyDescent="0.25">
      <c r="D165" s="222"/>
      <c r="E165" s="222"/>
      <c r="F165" s="230"/>
      <c r="G165" s="222"/>
      <c r="H165" s="231"/>
      <c r="I165" s="231"/>
      <c r="J165" s="232"/>
      <c r="K165" s="222"/>
      <c r="L165" s="233"/>
      <c r="M165" s="234"/>
      <c r="N165" s="231"/>
      <c r="O165" s="233"/>
      <c r="P165" s="233"/>
      <c r="Q165" s="233"/>
      <c r="R165" s="222"/>
      <c r="S165" s="233"/>
      <c r="T165" s="233"/>
      <c r="U165" s="222"/>
      <c r="V165" s="233"/>
      <c r="W165" s="233"/>
      <c r="X165" s="222"/>
      <c r="Y165" s="222"/>
      <c r="Z165" s="222"/>
      <c r="AA165" s="222"/>
      <c r="AB165" s="235"/>
      <c r="AC165" s="222"/>
      <c r="AD165" s="222"/>
      <c r="AE165" s="221"/>
      <c r="AF165" s="233"/>
      <c r="AG165" s="233"/>
    </row>
    <row r="166" spans="4:33" s="190" customFormat="1" ht="15" customHeight="1" x14ac:dyDescent="0.25">
      <c r="D166" s="222"/>
      <c r="E166" s="222"/>
      <c r="F166" s="230"/>
      <c r="G166" s="222"/>
      <c r="H166" s="231"/>
      <c r="I166" s="231"/>
      <c r="J166" s="232"/>
      <c r="K166" s="222"/>
      <c r="L166" s="233"/>
      <c r="M166" s="234"/>
      <c r="N166" s="231"/>
      <c r="O166" s="233"/>
      <c r="P166" s="233"/>
      <c r="Q166" s="233"/>
      <c r="R166" s="222"/>
      <c r="S166" s="233"/>
      <c r="T166" s="233"/>
      <c r="U166" s="222"/>
      <c r="V166" s="233"/>
      <c r="W166" s="233"/>
      <c r="X166" s="222"/>
      <c r="Y166" s="222"/>
      <c r="Z166" s="222"/>
      <c r="AA166" s="222"/>
      <c r="AB166" s="235"/>
      <c r="AC166" s="222"/>
      <c r="AD166" s="222"/>
      <c r="AE166" s="221"/>
      <c r="AF166" s="233"/>
      <c r="AG166" s="233"/>
    </row>
    <row r="167" spans="4:33" s="190" customFormat="1" ht="15" customHeight="1" x14ac:dyDescent="0.25">
      <c r="D167" s="222"/>
      <c r="E167" s="222"/>
      <c r="F167" s="230"/>
      <c r="G167" s="222"/>
      <c r="H167" s="231"/>
      <c r="I167" s="231"/>
      <c r="J167" s="232"/>
      <c r="K167" s="222"/>
      <c r="L167" s="233"/>
      <c r="M167" s="234"/>
      <c r="N167" s="231"/>
      <c r="O167" s="233"/>
      <c r="P167" s="233"/>
      <c r="Q167" s="233"/>
      <c r="R167" s="222"/>
      <c r="S167" s="233"/>
      <c r="T167" s="233"/>
      <c r="U167" s="222"/>
      <c r="V167" s="233"/>
      <c r="W167" s="233"/>
      <c r="X167" s="222"/>
      <c r="Y167" s="222"/>
      <c r="Z167" s="222"/>
      <c r="AA167" s="222"/>
      <c r="AB167" s="235"/>
      <c r="AC167" s="222"/>
      <c r="AD167" s="222"/>
      <c r="AE167" s="221"/>
      <c r="AF167" s="233"/>
      <c r="AG167" s="233"/>
    </row>
    <row r="168" spans="4:33" s="190" customFormat="1" ht="15" customHeight="1" x14ac:dyDescent="0.2">
      <c r="D168" s="222"/>
      <c r="E168" s="222"/>
      <c r="F168" s="230"/>
      <c r="G168" s="222"/>
      <c r="H168" s="231"/>
      <c r="I168" s="231"/>
      <c r="J168" s="232"/>
      <c r="K168" s="222"/>
      <c r="L168" s="233"/>
      <c r="M168" s="234"/>
      <c r="N168" s="231"/>
      <c r="O168" s="233"/>
      <c r="P168" s="233"/>
      <c r="Q168" s="233"/>
      <c r="R168" s="222"/>
      <c r="S168" s="233"/>
      <c r="T168" s="220" t="s">
        <v>566</v>
      </c>
      <c r="U168" s="220"/>
      <c r="V168" s="220"/>
      <c r="W168" s="220"/>
      <c r="X168" s="221"/>
      <c r="Y168" s="222"/>
      <c r="Z168" s="222"/>
      <c r="AA168" s="222"/>
      <c r="AB168" s="220" t="s">
        <v>567</v>
      </c>
      <c r="AC168" s="223"/>
      <c r="AD168" s="224"/>
      <c r="AE168" s="225"/>
      <c r="AF168" s="224"/>
      <c r="AG168" s="226"/>
    </row>
    <row r="169" spans="4:33" s="190" customFormat="1" ht="15" customHeight="1" x14ac:dyDescent="0.2">
      <c r="D169" s="222"/>
      <c r="E169" s="222"/>
      <c r="F169" s="230"/>
      <c r="G169" s="222"/>
      <c r="H169" s="231"/>
      <c r="I169" s="231"/>
      <c r="J169" s="232"/>
      <c r="K169" s="222"/>
      <c r="L169" s="233"/>
      <c r="M169" s="234"/>
      <c r="N169" s="231"/>
      <c r="O169" s="233"/>
      <c r="P169" s="233"/>
      <c r="Q169" s="233"/>
      <c r="R169" s="222"/>
      <c r="S169" s="233"/>
      <c r="T169" s="220"/>
      <c r="U169" s="220"/>
      <c r="V169" s="220"/>
      <c r="W169" s="220"/>
      <c r="X169" s="221"/>
      <c r="Y169" s="222"/>
      <c r="Z169" s="222"/>
      <c r="AA169" s="222"/>
      <c r="AB169" s="220"/>
      <c r="AC169" s="224"/>
      <c r="AD169" s="224"/>
      <c r="AE169" s="225"/>
      <c r="AF169" s="224"/>
      <c r="AG169" s="224"/>
    </row>
    <row r="170" spans="4:33" s="190" customFormat="1" ht="15" customHeight="1" x14ac:dyDescent="0.2">
      <c r="D170" s="222"/>
      <c r="E170" s="222"/>
      <c r="F170" s="230"/>
      <c r="G170" s="222"/>
      <c r="H170" s="231"/>
      <c r="I170" s="231"/>
      <c r="J170" s="232"/>
      <c r="K170" s="222"/>
      <c r="L170" s="233"/>
      <c r="M170" s="234"/>
      <c r="N170" s="231"/>
      <c r="O170" s="233"/>
      <c r="P170" s="233"/>
      <c r="Q170" s="233"/>
      <c r="R170" s="222"/>
      <c r="S170" s="233"/>
      <c r="T170" s="220"/>
      <c r="U170" s="220"/>
      <c r="V170" s="220"/>
      <c r="W170" s="220"/>
      <c r="X170" s="221"/>
      <c r="Y170" s="222"/>
      <c r="Z170" s="222"/>
      <c r="AA170" s="222"/>
      <c r="AB170" s="220"/>
      <c r="AC170" s="224"/>
      <c r="AD170" s="224"/>
      <c r="AE170" s="225"/>
      <c r="AF170" s="224"/>
      <c r="AG170" s="224"/>
    </row>
    <row r="171" spans="4:33" s="190" customFormat="1" ht="15" customHeight="1" x14ac:dyDescent="0.2">
      <c r="D171" s="222"/>
      <c r="E171" s="222"/>
      <c r="F171" s="230"/>
      <c r="G171" s="222"/>
      <c r="H171" s="231"/>
      <c r="I171" s="231"/>
      <c r="J171" s="232"/>
      <c r="K171" s="222"/>
      <c r="L171" s="233"/>
      <c r="M171" s="234"/>
      <c r="N171" s="231"/>
      <c r="O171" s="233"/>
      <c r="P171" s="233"/>
      <c r="Q171" s="233"/>
      <c r="R171" s="222"/>
      <c r="S171" s="233"/>
      <c r="T171" s="224"/>
      <c r="U171" s="224"/>
      <c r="V171" s="224"/>
      <c r="W171" s="227"/>
      <c r="X171" s="220" t="s">
        <v>569</v>
      </c>
      <c r="Y171" s="220"/>
      <c r="Z171" s="220"/>
      <c r="AA171" s="220"/>
      <c r="AB171" s="220"/>
      <c r="AC171" s="220"/>
      <c r="AD171" s="221"/>
      <c r="AE171" s="222"/>
      <c r="AF171" s="222"/>
      <c r="AG171" s="220" t="s">
        <v>570</v>
      </c>
    </row>
    <row r="172" spans="4:33" s="190" customFormat="1" ht="15" customHeight="1" x14ac:dyDescent="0.2">
      <c r="D172" s="222"/>
      <c r="E172" s="222"/>
      <c r="F172" s="230"/>
      <c r="G172" s="222"/>
      <c r="H172" s="231"/>
      <c r="I172" s="231"/>
      <c r="J172" s="232"/>
      <c r="K172" s="222"/>
      <c r="L172" s="233"/>
      <c r="M172" s="234"/>
      <c r="N172" s="231"/>
      <c r="O172" s="233"/>
      <c r="P172" s="233"/>
      <c r="Q172" s="233"/>
      <c r="R172" s="222"/>
      <c r="S172" s="233"/>
      <c r="T172" s="224"/>
      <c r="U172" s="224"/>
      <c r="V172" s="224"/>
      <c r="W172" s="227"/>
      <c r="X172" s="220" t="s">
        <v>571</v>
      </c>
      <c r="Y172" s="220"/>
      <c r="Z172" s="220"/>
      <c r="AA172" s="220"/>
      <c r="AB172" s="220"/>
      <c r="AC172" s="220"/>
      <c r="AD172" s="221"/>
      <c r="AE172" s="222"/>
      <c r="AF172" s="222"/>
      <c r="AG172" s="220" t="s">
        <v>572</v>
      </c>
    </row>
    <row r="173" spans="4:33" s="190" customFormat="1" ht="15" customHeight="1" x14ac:dyDescent="0.25">
      <c r="D173" s="222"/>
      <c r="E173" s="222"/>
      <c r="F173" s="230"/>
      <c r="G173" s="222"/>
      <c r="H173" s="231"/>
      <c r="I173" s="231"/>
      <c r="J173" s="232"/>
      <c r="K173" s="222"/>
      <c r="L173" s="233"/>
      <c r="M173" s="234"/>
      <c r="N173" s="231"/>
      <c r="O173" s="233"/>
      <c r="P173" s="233"/>
      <c r="Q173" s="233"/>
      <c r="R173" s="222"/>
      <c r="S173" s="233"/>
      <c r="T173" s="233"/>
      <c r="U173" s="222"/>
      <c r="V173" s="233"/>
      <c r="W173" s="233"/>
      <c r="X173" s="222"/>
      <c r="Y173" s="222"/>
      <c r="Z173" s="222"/>
      <c r="AA173" s="222"/>
      <c r="AB173" s="235"/>
      <c r="AC173" s="222"/>
      <c r="AD173" s="222"/>
      <c r="AE173" s="221"/>
      <c r="AF173" s="233"/>
      <c r="AG173" s="233"/>
    </row>
    <row r="174" spans="4:33" s="190" customFormat="1" ht="15" customHeight="1" x14ac:dyDescent="0.25">
      <c r="D174" s="222"/>
      <c r="E174" s="222"/>
      <c r="F174" s="230"/>
      <c r="G174" s="222"/>
      <c r="H174" s="231"/>
      <c r="I174" s="231"/>
      <c r="J174" s="232"/>
      <c r="K174" s="222"/>
      <c r="L174" s="233"/>
      <c r="M174" s="234"/>
      <c r="N174" s="231"/>
      <c r="O174" s="233"/>
      <c r="P174" s="233"/>
      <c r="Q174" s="233"/>
      <c r="R174" s="222"/>
      <c r="S174" s="233"/>
      <c r="T174" s="233"/>
      <c r="U174" s="222"/>
      <c r="V174" s="233"/>
      <c r="W174" s="233"/>
      <c r="X174" s="222"/>
      <c r="Y174" s="222"/>
      <c r="Z174" s="222"/>
      <c r="AA174" s="222"/>
      <c r="AB174" s="235"/>
      <c r="AC174" s="222"/>
      <c r="AD174" s="222"/>
      <c r="AE174" s="221"/>
      <c r="AF174" s="233"/>
      <c r="AG174" s="233"/>
    </row>
    <row r="175" spans="4:33" s="190" customFormat="1" ht="15" customHeight="1" x14ac:dyDescent="0.25">
      <c r="D175" s="222"/>
      <c r="E175" s="222"/>
      <c r="F175" s="230"/>
      <c r="G175" s="222"/>
      <c r="H175" s="231"/>
      <c r="I175" s="231"/>
      <c r="J175" s="232"/>
      <c r="K175" s="222"/>
      <c r="L175" s="233"/>
      <c r="M175" s="234"/>
      <c r="N175" s="231"/>
      <c r="O175" s="233"/>
      <c r="P175" s="233"/>
      <c r="Q175" s="233"/>
      <c r="R175" s="222"/>
      <c r="S175" s="233"/>
      <c r="T175" s="233"/>
      <c r="U175" s="222"/>
      <c r="V175" s="233"/>
      <c r="W175" s="233"/>
      <c r="X175" s="222"/>
      <c r="Y175" s="222"/>
      <c r="Z175" s="222"/>
      <c r="AA175" s="222"/>
      <c r="AB175" s="235"/>
      <c r="AC175" s="222"/>
      <c r="AD175" s="222"/>
      <c r="AE175" s="221"/>
      <c r="AF175" s="233"/>
      <c r="AG175" s="233"/>
    </row>
    <row r="176" spans="4:33" s="190" customFormat="1" ht="15" customHeight="1" x14ac:dyDescent="0.25">
      <c r="D176" s="222"/>
      <c r="E176" s="222"/>
      <c r="F176" s="230"/>
      <c r="G176" s="222"/>
      <c r="H176" s="231"/>
      <c r="I176" s="231"/>
      <c r="J176" s="232"/>
      <c r="K176" s="222"/>
      <c r="L176" s="233"/>
      <c r="M176" s="234"/>
      <c r="N176" s="231"/>
      <c r="O176" s="233"/>
      <c r="P176" s="233"/>
      <c r="Q176" s="233"/>
      <c r="R176" s="222"/>
      <c r="S176" s="233"/>
      <c r="T176" s="233"/>
      <c r="U176" s="222"/>
      <c r="V176" s="233"/>
      <c r="W176" s="233"/>
      <c r="X176" s="222"/>
      <c r="Y176" s="222"/>
      <c r="Z176" s="222"/>
      <c r="AA176" s="222"/>
      <c r="AB176" s="235"/>
      <c r="AC176" s="222"/>
      <c r="AD176" s="222"/>
      <c r="AE176" s="221"/>
      <c r="AF176" s="233"/>
      <c r="AG176" s="233"/>
    </row>
    <row r="177" spans="4:33" s="190" customFormat="1" ht="15" customHeight="1" x14ac:dyDescent="0.25">
      <c r="D177" s="222"/>
      <c r="E177" s="222"/>
      <c r="F177" s="230"/>
      <c r="G177" s="222"/>
      <c r="H177" s="231"/>
      <c r="I177" s="231"/>
      <c r="J177" s="232"/>
      <c r="K177" s="222"/>
      <c r="L177" s="233"/>
      <c r="M177" s="234"/>
      <c r="N177" s="231"/>
      <c r="O177" s="233"/>
      <c r="P177" s="233"/>
      <c r="Q177" s="233"/>
      <c r="R177" s="222"/>
      <c r="S177" s="233"/>
      <c r="T177" s="233"/>
      <c r="U177" s="222"/>
      <c r="V177" s="233"/>
      <c r="W177" s="233"/>
      <c r="X177" s="222"/>
      <c r="Y177" s="222"/>
      <c r="Z177" s="222"/>
      <c r="AA177" s="222"/>
      <c r="AB177" s="235"/>
      <c r="AC177" s="222"/>
      <c r="AD177" s="222"/>
      <c r="AE177" s="221"/>
      <c r="AF177" s="233"/>
      <c r="AG177" s="233"/>
    </row>
    <row r="178" spans="4:33" s="190" customFormat="1" ht="15" customHeight="1" x14ac:dyDescent="0.25">
      <c r="D178" s="222"/>
      <c r="E178" s="222"/>
      <c r="F178" s="230"/>
      <c r="G178" s="222"/>
      <c r="H178" s="231"/>
      <c r="I178" s="231"/>
      <c r="J178" s="232"/>
      <c r="K178" s="222"/>
      <c r="L178" s="233"/>
      <c r="M178" s="234"/>
      <c r="N178" s="231"/>
      <c r="O178" s="233"/>
      <c r="P178" s="233"/>
      <c r="Q178" s="233"/>
      <c r="R178" s="222"/>
      <c r="S178" s="233"/>
      <c r="T178" s="233"/>
      <c r="U178" s="222"/>
      <c r="V178" s="233"/>
      <c r="W178" s="233"/>
      <c r="X178" s="222"/>
      <c r="Y178" s="222"/>
      <c r="Z178" s="222"/>
      <c r="AA178" s="222"/>
      <c r="AB178" s="235"/>
      <c r="AC178" s="222"/>
      <c r="AD178" s="222"/>
      <c r="AE178" s="221"/>
      <c r="AF178" s="233"/>
      <c r="AG178" s="233"/>
    </row>
    <row r="179" spans="4:33" s="190" customFormat="1" ht="15" customHeight="1" x14ac:dyDescent="0.25">
      <c r="D179" s="222"/>
      <c r="E179" s="222"/>
      <c r="F179" s="230"/>
      <c r="G179" s="222"/>
      <c r="H179" s="231"/>
      <c r="I179" s="231"/>
      <c r="J179" s="232"/>
      <c r="K179" s="222"/>
      <c r="L179" s="233"/>
      <c r="M179" s="234"/>
      <c r="N179" s="231"/>
      <c r="O179" s="233"/>
      <c r="P179" s="233"/>
      <c r="Q179" s="233"/>
      <c r="R179" s="222"/>
      <c r="S179" s="233"/>
      <c r="T179" s="233"/>
      <c r="U179" s="222"/>
      <c r="V179" s="233"/>
      <c r="W179" s="233"/>
      <c r="X179" s="222"/>
      <c r="Y179" s="222"/>
      <c r="Z179" s="222"/>
      <c r="AA179" s="222"/>
      <c r="AB179" s="235"/>
      <c r="AC179" s="222"/>
      <c r="AD179" s="222"/>
      <c r="AE179" s="221"/>
      <c r="AF179" s="233"/>
      <c r="AG179" s="233"/>
    </row>
    <row r="180" spans="4:33" s="190" customFormat="1" ht="15" customHeight="1" x14ac:dyDescent="0.25">
      <c r="D180" s="222"/>
      <c r="E180" s="222"/>
      <c r="F180" s="230"/>
      <c r="G180" s="222"/>
      <c r="H180" s="231"/>
      <c r="I180" s="231"/>
      <c r="J180" s="232"/>
      <c r="K180" s="222"/>
      <c r="L180" s="233"/>
      <c r="M180" s="234"/>
      <c r="N180" s="231"/>
      <c r="O180" s="233"/>
      <c r="P180" s="233"/>
      <c r="Q180" s="233"/>
      <c r="R180" s="222"/>
      <c r="S180" s="233"/>
      <c r="T180" s="233"/>
      <c r="U180" s="222"/>
      <c r="V180" s="233"/>
      <c r="W180" s="233"/>
      <c r="X180" s="222"/>
      <c r="Y180" s="222"/>
      <c r="Z180" s="222"/>
      <c r="AA180" s="222"/>
      <c r="AB180" s="235"/>
      <c r="AC180" s="222"/>
      <c r="AD180" s="222"/>
      <c r="AE180" s="221"/>
      <c r="AF180" s="233"/>
      <c r="AG180" s="233"/>
    </row>
    <row r="181" spans="4:33" s="190" customFormat="1" ht="15" customHeight="1" x14ac:dyDescent="0.25">
      <c r="D181" s="222"/>
      <c r="E181" s="222"/>
      <c r="F181" s="230"/>
      <c r="G181" s="222"/>
      <c r="H181" s="231"/>
      <c r="I181" s="231"/>
      <c r="J181" s="232"/>
      <c r="K181" s="222"/>
      <c r="L181" s="233"/>
      <c r="M181" s="234"/>
      <c r="N181" s="231"/>
      <c r="O181" s="233"/>
      <c r="P181" s="233"/>
      <c r="Q181" s="233"/>
      <c r="R181" s="222"/>
      <c r="S181" s="233"/>
      <c r="T181" s="233"/>
      <c r="U181" s="222"/>
      <c r="V181" s="233"/>
      <c r="W181" s="233"/>
      <c r="X181" s="222"/>
      <c r="Y181" s="222"/>
      <c r="Z181" s="222"/>
      <c r="AA181" s="222"/>
      <c r="AB181" s="235"/>
      <c r="AC181" s="222"/>
      <c r="AD181" s="222"/>
      <c r="AE181" s="221"/>
      <c r="AF181" s="233"/>
      <c r="AG181" s="233"/>
    </row>
    <row r="182" spans="4:33" s="190" customFormat="1" ht="15" customHeight="1" x14ac:dyDescent="0.25">
      <c r="D182" s="222"/>
      <c r="E182" s="222"/>
      <c r="F182" s="230"/>
      <c r="G182" s="222"/>
      <c r="H182" s="231"/>
      <c r="I182" s="231"/>
      <c r="J182" s="232"/>
      <c r="K182" s="222"/>
      <c r="L182" s="233"/>
      <c r="M182" s="234"/>
      <c r="N182" s="231"/>
      <c r="O182" s="233"/>
      <c r="P182" s="233"/>
      <c r="Q182" s="233"/>
      <c r="R182" s="222"/>
      <c r="S182" s="233"/>
      <c r="T182" s="233"/>
      <c r="U182" s="222"/>
      <c r="V182" s="233"/>
      <c r="W182" s="233"/>
      <c r="X182" s="222"/>
      <c r="Y182" s="222"/>
      <c r="Z182" s="222"/>
      <c r="AA182" s="222"/>
      <c r="AB182" s="235"/>
      <c r="AC182" s="222"/>
      <c r="AD182" s="222"/>
      <c r="AE182" s="221"/>
      <c r="AF182" s="233"/>
      <c r="AG182" s="233"/>
    </row>
    <row r="183" spans="4:33" s="190" customFormat="1" ht="15" customHeight="1" x14ac:dyDescent="0.25">
      <c r="D183" s="222"/>
      <c r="E183" s="222"/>
      <c r="F183" s="230"/>
      <c r="G183" s="222"/>
      <c r="H183" s="231"/>
      <c r="I183" s="231"/>
      <c r="J183" s="232"/>
      <c r="K183" s="222"/>
      <c r="L183" s="233"/>
      <c r="M183" s="234"/>
      <c r="N183" s="231"/>
      <c r="O183" s="233"/>
      <c r="P183" s="233"/>
      <c r="Q183" s="233"/>
      <c r="R183" s="222"/>
      <c r="S183" s="233"/>
      <c r="T183" s="233"/>
      <c r="U183" s="222"/>
      <c r="V183" s="233"/>
      <c r="W183" s="233"/>
      <c r="X183" s="222"/>
      <c r="Y183" s="222"/>
      <c r="Z183" s="222"/>
      <c r="AA183" s="222"/>
      <c r="AB183" s="235"/>
      <c r="AC183" s="222"/>
      <c r="AD183" s="222"/>
      <c r="AE183" s="221"/>
      <c r="AF183" s="233"/>
      <c r="AG183" s="233"/>
    </row>
    <row r="184" spans="4:33" s="190" customFormat="1" ht="15" customHeight="1" x14ac:dyDescent="0.25">
      <c r="D184" s="222"/>
      <c r="E184" s="222"/>
      <c r="F184" s="230"/>
      <c r="G184" s="222"/>
      <c r="H184" s="231"/>
      <c r="I184" s="231"/>
      <c r="J184" s="232"/>
      <c r="K184" s="222"/>
      <c r="L184" s="233"/>
      <c r="M184" s="234"/>
      <c r="N184" s="231"/>
      <c r="O184" s="233"/>
      <c r="P184" s="233"/>
      <c r="Q184" s="233"/>
      <c r="R184" s="222"/>
      <c r="S184" s="233"/>
      <c r="T184" s="233"/>
      <c r="U184" s="222"/>
      <c r="V184" s="233"/>
      <c r="W184" s="233"/>
      <c r="X184" s="222"/>
      <c r="Y184" s="222"/>
      <c r="Z184" s="222"/>
      <c r="AA184" s="222"/>
      <c r="AB184" s="235"/>
      <c r="AC184" s="222"/>
      <c r="AD184" s="222"/>
      <c r="AE184" s="221"/>
      <c r="AF184" s="233"/>
      <c r="AG184" s="233"/>
    </row>
    <row r="185" spans="4:33" s="190" customFormat="1" ht="15" customHeight="1" x14ac:dyDescent="0.25">
      <c r="D185" s="222"/>
      <c r="E185" s="222"/>
      <c r="F185" s="230"/>
      <c r="G185" s="222"/>
      <c r="H185" s="231"/>
      <c r="I185" s="231"/>
      <c r="J185" s="232"/>
      <c r="K185" s="222"/>
      <c r="L185" s="233"/>
      <c r="M185" s="234"/>
      <c r="N185" s="231"/>
      <c r="O185" s="233"/>
      <c r="P185" s="233"/>
      <c r="Q185" s="233"/>
      <c r="R185" s="222"/>
      <c r="S185" s="233"/>
      <c r="T185" s="233"/>
      <c r="U185" s="222"/>
      <c r="V185" s="233"/>
      <c r="W185" s="233"/>
      <c r="X185" s="222"/>
      <c r="Y185" s="222"/>
      <c r="Z185" s="222"/>
      <c r="AA185" s="222"/>
      <c r="AB185" s="235"/>
      <c r="AC185" s="222"/>
      <c r="AD185" s="222"/>
      <c r="AE185" s="221"/>
      <c r="AF185" s="233"/>
      <c r="AG185" s="233"/>
    </row>
    <row r="186" spans="4:33" s="190" customFormat="1" ht="15" customHeight="1" x14ac:dyDescent="0.25">
      <c r="D186" s="222"/>
      <c r="E186" s="222"/>
      <c r="F186" s="230"/>
      <c r="G186" s="222"/>
      <c r="H186" s="231"/>
      <c r="I186" s="231"/>
      <c r="J186" s="232"/>
      <c r="K186" s="222"/>
      <c r="L186" s="233"/>
      <c r="M186" s="234"/>
      <c r="N186" s="231"/>
      <c r="O186" s="233"/>
      <c r="P186" s="233"/>
      <c r="Q186" s="233"/>
      <c r="R186" s="222"/>
      <c r="S186" s="233"/>
      <c r="T186" s="233"/>
      <c r="U186" s="222"/>
      <c r="V186" s="233"/>
      <c r="W186" s="233"/>
      <c r="X186" s="222"/>
      <c r="Y186" s="222"/>
      <c r="Z186" s="222"/>
      <c r="AA186" s="222"/>
      <c r="AB186" s="235"/>
      <c r="AC186" s="222"/>
      <c r="AD186" s="222"/>
      <c r="AE186" s="221"/>
      <c r="AF186" s="233"/>
      <c r="AG186" s="233"/>
    </row>
    <row r="187" spans="4:33" s="190" customFormat="1" ht="15" customHeight="1" x14ac:dyDescent="0.25">
      <c r="D187" s="222"/>
      <c r="E187" s="222"/>
      <c r="F187" s="230"/>
      <c r="G187" s="222"/>
      <c r="H187" s="231"/>
      <c r="I187" s="231"/>
      <c r="J187" s="232"/>
      <c r="K187" s="222"/>
      <c r="L187" s="233"/>
      <c r="M187" s="234"/>
      <c r="N187" s="231"/>
      <c r="O187" s="233"/>
      <c r="P187" s="233"/>
      <c r="Q187" s="233"/>
      <c r="R187" s="222"/>
      <c r="S187" s="233"/>
      <c r="T187" s="233"/>
      <c r="U187" s="222"/>
      <c r="V187" s="233"/>
      <c r="W187" s="233"/>
      <c r="X187" s="222"/>
      <c r="Y187" s="222"/>
      <c r="Z187" s="222"/>
      <c r="AA187" s="222"/>
      <c r="AB187" s="235"/>
      <c r="AC187" s="222"/>
      <c r="AD187" s="222"/>
      <c r="AE187" s="221"/>
      <c r="AF187" s="233"/>
      <c r="AG187" s="233"/>
    </row>
    <row r="188" spans="4:33" s="190" customFormat="1" ht="15" customHeight="1" x14ac:dyDescent="0.25">
      <c r="D188" s="222"/>
      <c r="E188" s="222"/>
      <c r="F188" s="230"/>
      <c r="G188" s="222"/>
      <c r="H188" s="231"/>
      <c r="I188" s="231"/>
      <c r="J188" s="232"/>
      <c r="K188" s="222"/>
      <c r="L188" s="233"/>
      <c r="M188" s="234"/>
      <c r="N188" s="231"/>
      <c r="O188" s="233"/>
      <c r="P188" s="233"/>
      <c r="Q188" s="233"/>
      <c r="R188" s="222"/>
      <c r="S188" s="233"/>
      <c r="T188" s="233"/>
      <c r="U188" s="222"/>
      <c r="V188" s="233"/>
      <c r="W188" s="233"/>
      <c r="X188" s="222"/>
      <c r="Y188" s="222"/>
      <c r="Z188" s="222"/>
      <c r="AA188" s="222"/>
      <c r="AB188" s="235"/>
      <c r="AC188" s="222"/>
      <c r="AD188" s="222"/>
      <c r="AE188" s="221"/>
      <c r="AF188" s="233"/>
      <c r="AG188" s="233"/>
    </row>
    <row r="189" spans="4:33" s="190" customFormat="1" ht="15" customHeight="1" x14ac:dyDescent="0.25">
      <c r="D189" s="222"/>
      <c r="E189" s="222"/>
      <c r="F189" s="230"/>
      <c r="G189" s="222"/>
      <c r="H189" s="231"/>
      <c r="I189" s="231"/>
      <c r="J189" s="232"/>
      <c r="K189" s="222"/>
      <c r="L189" s="233"/>
      <c r="M189" s="234"/>
      <c r="N189" s="231"/>
      <c r="O189" s="233"/>
      <c r="P189" s="233"/>
      <c r="Q189" s="233"/>
      <c r="R189" s="222"/>
      <c r="S189" s="233"/>
      <c r="T189" s="233"/>
      <c r="U189" s="222"/>
      <c r="V189" s="233"/>
      <c r="W189" s="233"/>
      <c r="X189" s="222"/>
      <c r="Y189" s="222"/>
      <c r="Z189" s="222"/>
      <c r="AA189" s="222"/>
      <c r="AB189" s="235"/>
      <c r="AC189" s="222"/>
      <c r="AD189" s="222"/>
      <c r="AE189" s="221"/>
      <c r="AF189" s="233"/>
      <c r="AG189" s="233"/>
    </row>
    <row r="190" spans="4:33" s="190" customFormat="1" ht="15" customHeight="1" x14ac:dyDescent="0.25">
      <c r="D190" s="222"/>
      <c r="E190" s="222"/>
      <c r="F190" s="230"/>
      <c r="G190" s="222"/>
      <c r="H190" s="231"/>
      <c r="I190" s="231"/>
      <c r="J190" s="232"/>
      <c r="K190" s="222"/>
      <c r="L190" s="233"/>
      <c r="M190" s="234"/>
      <c r="N190" s="231"/>
      <c r="O190" s="233"/>
      <c r="P190" s="233"/>
      <c r="Q190" s="233"/>
      <c r="R190" s="222"/>
      <c r="S190" s="233"/>
      <c r="T190" s="233"/>
      <c r="U190" s="222"/>
      <c r="V190" s="233"/>
      <c r="W190" s="233"/>
      <c r="X190" s="222"/>
      <c r="Y190" s="222"/>
      <c r="Z190" s="222"/>
      <c r="AA190" s="222"/>
      <c r="AB190" s="235"/>
      <c r="AC190" s="222"/>
      <c r="AD190" s="222"/>
      <c r="AE190" s="221"/>
      <c r="AF190" s="233"/>
      <c r="AG190" s="233"/>
    </row>
    <row r="191" spans="4:33" s="190" customFormat="1" ht="15" customHeight="1" x14ac:dyDescent="0.25">
      <c r="D191" s="222"/>
      <c r="E191" s="222"/>
      <c r="F191" s="230"/>
      <c r="G191" s="222"/>
      <c r="H191" s="231"/>
      <c r="I191" s="231"/>
      <c r="J191" s="232"/>
      <c r="K191" s="222"/>
      <c r="L191" s="233"/>
      <c r="M191" s="234"/>
      <c r="N191" s="231"/>
      <c r="O191" s="233"/>
      <c r="P191" s="233"/>
      <c r="Q191" s="233"/>
      <c r="R191" s="222"/>
      <c r="S191" s="233"/>
      <c r="T191" s="233"/>
      <c r="U191" s="222"/>
      <c r="V191" s="233"/>
      <c r="W191" s="233"/>
      <c r="X191" s="222"/>
      <c r="Y191" s="222"/>
      <c r="Z191" s="222"/>
      <c r="AA191" s="222"/>
      <c r="AB191" s="235"/>
      <c r="AC191" s="222"/>
      <c r="AD191" s="222"/>
      <c r="AE191" s="221"/>
      <c r="AF191" s="233"/>
      <c r="AG191" s="233"/>
    </row>
    <row r="192" spans="4:33" s="190" customFormat="1" ht="15" customHeight="1" x14ac:dyDescent="0.25">
      <c r="D192" s="222"/>
      <c r="E192" s="222"/>
      <c r="F192" s="230"/>
      <c r="G192" s="222"/>
      <c r="H192" s="231"/>
      <c r="I192" s="231"/>
      <c r="J192" s="232"/>
      <c r="K192" s="222"/>
      <c r="L192" s="233"/>
      <c r="M192" s="234"/>
      <c r="N192" s="231"/>
      <c r="O192" s="233"/>
      <c r="P192" s="233"/>
      <c r="Q192" s="233"/>
      <c r="R192" s="222"/>
      <c r="S192" s="233"/>
      <c r="T192" s="233"/>
      <c r="U192" s="222"/>
      <c r="V192" s="233"/>
      <c r="W192" s="233"/>
      <c r="X192" s="222"/>
      <c r="Y192" s="222"/>
      <c r="Z192" s="222"/>
      <c r="AA192" s="222"/>
      <c r="AB192" s="235"/>
      <c r="AC192" s="222"/>
      <c r="AD192" s="222"/>
      <c r="AE192" s="221"/>
      <c r="AF192" s="233"/>
      <c r="AG192" s="233"/>
    </row>
    <row r="193" spans="4:33" s="190" customFormat="1" ht="15" customHeight="1" x14ac:dyDescent="0.25">
      <c r="D193" s="222"/>
      <c r="E193" s="222"/>
      <c r="F193" s="230"/>
      <c r="G193" s="222"/>
      <c r="H193" s="231"/>
      <c r="I193" s="231"/>
      <c r="J193" s="232"/>
      <c r="K193" s="222"/>
      <c r="L193" s="233"/>
      <c r="M193" s="234"/>
      <c r="N193" s="231"/>
      <c r="O193" s="233"/>
      <c r="P193" s="233"/>
      <c r="Q193" s="233"/>
      <c r="R193" s="222"/>
      <c r="S193" s="233"/>
      <c r="T193" s="233"/>
      <c r="U193" s="222"/>
      <c r="V193" s="233"/>
      <c r="W193" s="233"/>
      <c r="X193" s="222"/>
      <c r="Y193" s="222"/>
      <c r="Z193" s="222"/>
      <c r="AA193" s="222"/>
      <c r="AB193" s="235"/>
      <c r="AC193" s="222"/>
      <c r="AD193" s="222"/>
      <c r="AE193" s="221"/>
      <c r="AF193" s="233"/>
      <c r="AG193" s="233"/>
    </row>
    <row r="194" spans="4:33" s="190" customFormat="1" ht="15" customHeight="1" x14ac:dyDescent="0.25">
      <c r="D194" s="222"/>
      <c r="E194" s="222"/>
      <c r="F194" s="230"/>
      <c r="G194" s="222"/>
      <c r="H194" s="231"/>
      <c r="I194" s="231"/>
      <c r="J194" s="232"/>
      <c r="K194" s="222"/>
      <c r="L194" s="233"/>
      <c r="M194" s="234"/>
      <c r="N194" s="231"/>
      <c r="O194" s="233"/>
      <c r="P194" s="233"/>
      <c r="Q194" s="233"/>
      <c r="R194" s="222"/>
      <c r="S194" s="233"/>
      <c r="T194" s="233"/>
      <c r="U194" s="222"/>
      <c r="V194" s="233"/>
      <c r="W194" s="233"/>
      <c r="X194" s="222"/>
      <c r="Y194" s="222"/>
      <c r="Z194" s="222"/>
      <c r="AA194" s="222"/>
      <c r="AB194" s="235"/>
      <c r="AC194" s="222"/>
      <c r="AD194" s="222"/>
      <c r="AE194" s="221"/>
      <c r="AF194" s="233"/>
      <c r="AG194" s="233"/>
    </row>
    <row r="195" spans="4:33" s="190" customFormat="1" ht="15" customHeight="1" x14ac:dyDescent="0.25">
      <c r="D195" s="222"/>
      <c r="E195" s="222"/>
      <c r="F195" s="230"/>
      <c r="G195" s="222"/>
      <c r="H195" s="231"/>
      <c r="I195" s="231"/>
      <c r="J195" s="232"/>
      <c r="K195" s="222"/>
      <c r="L195" s="233"/>
      <c r="M195" s="234"/>
      <c r="N195" s="231"/>
      <c r="O195" s="233"/>
      <c r="P195" s="233"/>
      <c r="Q195" s="233"/>
      <c r="R195" s="222"/>
      <c r="S195" s="233"/>
      <c r="T195" s="233"/>
      <c r="U195" s="222"/>
      <c r="V195" s="233"/>
      <c r="W195" s="233"/>
      <c r="X195" s="222"/>
      <c r="Y195" s="222"/>
      <c r="Z195" s="222"/>
      <c r="AA195" s="222"/>
      <c r="AB195" s="235"/>
      <c r="AC195" s="222"/>
      <c r="AD195" s="222"/>
      <c r="AE195" s="221"/>
      <c r="AF195" s="233"/>
      <c r="AG195" s="233"/>
    </row>
    <row r="196" spans="4:33" s="190" customFormat="1" ht="15" customHeight="1" x14ac:dyDescent="0.25">
      <c r="D196" s="222"/>
      <c r="E196" s="222"/>
      <c r="F196" s="230"/>
      <c r="G196" s="222"/>
      <c r="H196" s="231"/>
      <c r="I196" s="231"/>
      <c r="J196" s="232"/>
      <c r="K196" s="222"/>
      <c r="L196" s="233"/>
      <c r="M196" s="234"/>
      <c r="N196" s="231"/>
      <c r="O196" s="233"/>
      <c r="P196" s="233"/>
      <c r="Q196" s="233"/>
      <c r="R196" s="222"/>
      <c r="S196" s="233"/>
      <c r="T196" s="233"/>
      <c r="U196" s="222"/>
      <c r="V196" s="233"/>
      <c r="W196" s="233"/>
      <c r="X196" s="222"/>
      <c r="Y196" s="222"/>
      <c r="Z196" s="222"/>
      <c r="AA196" s="222"/>
      <c r="AB196" s="235"/>
      <c r="AC196" s="222"/>
      <c r="AD196" s="222"/>
      <c r="AE196" s="221"/>
      <c r="AF196" s="233"/>
      <c r="AG196" s="233"/>
    </row>
    <row r="197" spans="4:33" s="190" customFormat="1" ht="15" customHeight="1" x14ac:dyDescent="0.25">
      <c r="D197" s="222"/>
      <c r="E197" s="222"/>
      <c r="F197" s="230"/>
      <c r="G197" s="222"/>
      <c r="H197" s="231"/>
      <c r="I197" s="231"/>
      <c r="J197" s="232"/>
      <c r="K197" s="222"/>
      <c r="L197" s="233"/>
      <c r="M197" s="234"/>
      <c r="N197" s="231"/>
      <c r="O197" s="233"/>
      <c r="P197" s="233"/>
      <c r="Q197" s="233"/>
      <c r="R197" s="222"/>
      <c r="S197" s="233"/>
      <c r="T197" s="233"/>
      <c r="U197" s="222"/>
      <c r="V197" s="233"/>
      <c r="W197" s="233"/>
      <c r="X197" s="222"/>
      <c r="Y197" s="222"/>
      <c r="Z197" s="222"/>
      <c r="AA197" s="222"/>
      <c r="AB197" s="235"/>
      <c r="AC197" s="222"/>
      <c r="AD197" s="222"/>
      <c r="AE197" s="221"/>
      <c r="AF197" s="233"/>
      <c r="AG197" s="233"/>
    </row>
    <row r="198" spans="4:33" s="190" customFormat="1" ht="15" customHeight="1" x14ac:dyDescent="0.25">
      <c r="D198" s="222"/>
      <c r="E198" s="222"/>
      <c r="F198" s="230"/>
      <c r="G198" s="222"/>
      <c r="H198" s="231"/>
      <c r="I198" s="231"/>
      <c r="J198" s="232"/>
      <c r="K198" s="222"/>
      <c r="L198" s="233"/>
      <c r="M198" s="234"/>
      <c r="N198" s="231"/>
      <c r="O198" s="233"/>
      <c r="P198" s="233"/>
      <c r="Q198" s="233"/>
      <c r="R198" s="222"/>
      <c r="S198" s="233"/>
      <c r="T198" s="233"/>
      <c r="U198" s="222"/>
      <c r="V198" s="233"/>
      <c r="W198" s="233"/>
      <c r="X198" s="222"/>
      <c r="Y198" s="222"/>
      <c r="Z198" s="222"/>
      <c r="AA198" s="222"/>
      <c r="AB198" s="235"/>
      <c r="AC198" s="222"/>
      <c r="AD198" s="222"/>
      <c r="AE198" s="221"/>
      <c r="AF198" s="233"/>
      <c r="AG198" s="233"/>
    </row>
    <row r="199" spans="4:33" s="190" customFormat="1" ht="15" customHeight="1" x14ac:dyDescent="0.25">
      <c r="D199" s="222"/>
      <c r="E199" s="222"/>
      <c r="F199" s="230"/>
      <c r="G199" s="222"/>
      <c r="H199" s="231"/>
      <c r="I199" s="231"/>
      <c r="J199" s="232"/>
      <c r="K199" s="222"/>
      <c r="L199" s="233"/>
      <c r="M199" s="234"/>
      <c r="N199" s="231"/>
      <c r="O199" s="233"/>
      <c r="P199" s="233"/>
      <c r="Q199" s="233"/>
      <c r="R199" s="222"/>
      <c r="S199" s="233"/>
      <c r="T199" s="233"/>
      <c r="U199" s="222"/>
      <c r="V199" s="233"/>
      <c r="W199" s="233"/>
      <c r="X199" s="222"/>
      <c r="Y199" s="222"/>
      <c r="Z199" s="222"/>
      <c r="AA199" s="222"/>
      <c r="AB199" s="235"/>
      <c r="AC199" s="222"/>
      <c r="AD199" s="222"/>
      <c r="AE199" s="221"/>
      <c r="AF199" s="233"/>
      <c r="AG199" s="233"/>
    </row>
    <row r="200" spans="4:33" s="190" customFormat="1" ht="15" customHeight="1" x14ac:dyDescent="0.25">
      <c r="D200" s="222"/>
      <c r="E200" s="222"/>
      <c r="F200" s="230"/>
      <c r="G200" s="222"/>
      <c r="H200" s="231"/>
      <c r="I200" s="231"/>
      <c r="J200" s="232"/>
      <c r="K200" s="222"/>
      <c r="L200" s="233"/>
      <c r="M200" s="234"/>
      <c r="N200" s="231"/>
      <c r="O200" s="233"/>
      <c r="P200" s="233"/>
      <c r="Q200" s="233"/>
      <c r="R200" s="222"/>
      <c r="S200" s="233"/>
      <c r="T200" s="233"/>
      <c r="U200" s="222"/>
      <c r="V200" s="233"/>
      <c r="W200" s="233"/>
      <c r="X200" s="222"/>
      <c r="Y200" s="222"/>
      <c r="Z200" s="222"/>
      <c r="AA200" s="222"/>
      <c r="AB200" s="235"/>
      <c r="AC200" s="222"/>
      <c r="AD200" s="222"/>
      <c r="AE200" s="221"/>
      <c r="AF200" s="233"/>
      <c r="AG200" s="233"/>
    </row>
    <row r="201" spans="4:33" s="190" customFormat="1" ht="15" customHeight="1" x14ac:dyDescent="0.25">
      <c r="D201" s="222"/>
      <c r="E201" s="222"/>
      <c r="F201" s="230"/>
      <c r="G201" s="222"/>
      <c r="H201" s="231"/>
      <c r="I201" s="231"/>
      <c r="J201" s="232"/>
      <c r="K201" s="222"/>
      <c r="L201" s="233"/>
      <c r="M201" s="234"/>
      <c r="N201" s="231"/>
      <c r="O201" s="233"/>
      <c r="P201" s="233"/>
      <c r="Q201" s="233"/>
      <c r="R201" s="222"/>
      <c r="S201" s="233"/>
      <c r="T201" s="233"/>
      <c r="U201" s="222"/>
      <c r="V201" s="233"/>
      <c r="W201" s="233"/>
      <c r="X201" s="222"/>
      <c r="Y201" s="222"/>
      <c r="Z201" s="222"/>
      <c r="AA201" s="222"/>
      <c r="AB201" s="235"/>
      <c r="AC201" s="222"/>
      <c r="AD201" s="222"/>
      <c r="AE201" s="221"/>
      <c r="AF201" s="233"/>
      <c r="AG201" s="233"/>
    </row>
    <row r="202" spans="4:33" s="190" customFormat="1" ht="15" customHeight="1" x14ac:dyDescent="0.25">
      <c r="D202" s="222"/>
      <c r="E202" s="222"/>
      <c r="F202" s="230"/>
      <c r="G202" s="222"/>
      <c r="H202" s="231"/>
      <c r="I202" s="231"/>
      <c r="J202" s="232"/>
      <c r="K202" s="222"/>
      <c r="L202" s="233"/>
      <c r="M202" s="234"/>
      <c r="N202" s="231"/>
      <c r="O202" s="233"/>
      <c r="P202" s="233"/>
      <c r="Q202" s="233"/>
      <c r="R202" s="222"/>
      <c r="S202" s="233"/>
      <c r="T202" s="233"/>
      <c r="U202" s="222"/>
      <c r="V202" s="233"/>
      <c r="W202" s="233"/>
      <c r="X202" s="222"/>
      <c r="Y202" s="222"/>
      <c r="Z202" s="222"/>
      <c r="AA202" s="222"/>
      <c r="AB202" s="235"/>
      <c r="AC202" s="222"/>
      <c r="AD202" s="222"/>
      <c r="AE202" s="221"/>
      <c r="AF202" s="233"/>
      <c r="AG202" s="233"/>
    </row>
    <row r="203" spans="4:33" s="190" customFormat="1" ht="15" customHeight="1" x14ac:dyDescent="0.25">
      <c r="D203" s="222"/>
      <c r="E203" s="222"/>
      <c r="F203" s="230"/>
      <c r="G203" s="222"/>
      <c r="H203" s="231"/>
      <c r="I203" s="231"/>
      <c r="J203" s="232"/>
      <c r="K203" s="222"/>
      <c r="L203" s="233"/>
      <c r="M203" s="234"/>
      <c r="N203" s="231"/>
      <c r="O203" s="233"/>
      <c r="P203" s="233"/>
      <c r="Q203" s="233"/>
      <c r="R203" s="222"/>
      <c r="S203" s="233"/>
      <c r="T203" s="233"/>
      <c r="U203" s="222"/>
      <c r="V203" s="233"/>
      <c r="W203" s="233"/>
      <c r="X203" s="222"/>
      <c r="Y203" s="222"/>
      <c r="Z203" s="222"/>
      <c r="AA203" s="222"/>
      <c r="AB203" s="235"/>
      <c r="AC203" s="222"/>
      <c r="AD203" s="222"/>
      <c r="AE203" s="221"/>
      <c r="AF203" s="233"/>
      <c r="AG203" s="233"/>
    </row>
    <row r="204" spans="4:33" s="190" customFormat="1" ht="15" customHeight="1" x14ac:dyDescent="0.25">
      <c r="D204" s="222"/>
      <c r="E204" s="222"/>
      <c r="F204" s="230"/>
      <c r="G204" s="222"/>
      <c r="H204" s="231"/>
      <c r="I204" s="231"/>
      <c r="J204" s="232"/>
      <c r="K204" s="222"/>
      <c r="L204" s="233"/>
      <c r="M204" s="234"/>
      <c r="N204" s="231"/>
      <c r="O204" s="233"/>
      <c r="P204" s="233"/>
      <c r="Q204" s="233"/>
      <c r="R204" s="222"/>
      <c r="S204" s="233"/>
      <c r="T204" s="233"/>
      <c r="U204" s="222"/>
      <c r="V204" s="233"/>
      <c r="W204" s="233"/>
      <c r="X204" s="222"/>
      <c r="Y204" s="222"/>
      <c r="Z204" s="222"/>
      <c r="AA204" s="222"/>
      <c r="AB204" s="235"/>
      <c r="AC204" s="222"/>
      <c r="AD204" s="222"/>
      <c r="AE204" s="221"/>
      <c r="AF204" s="233"/>
      <c r="AG204" s="233"/>
    </row>
    <row r="205" spans="4:33" s="190" customFormat="1" ht="15" customHeight="1" x14ac:dyDescent="0.25">
      <c r="D205" s="222"/>
      <c r="E205" s="222"/>
      <c r="F205" s="230"/>
      <c r="G205" s="222"/>
      <c r="H205" s="231"/>
      <c r="I205" s="231"/>
      <c r="J205" s="232"/>
      <c r="K205" s="222"/>
      <c r="L205" s="233"/>
      <c r="M205" s="234"/>
      <c r="N205" s="231"/>
      <c r="O205" s="233"/>
      <c r="P205" s="233"/>
      <c r="Q205" s="233"/>
      <c r="R205" s="222"/>
      <c r="S205" s="233"/>
      <c r="T205" s="233"/>
      <c r="U205" s="222"/>
      <c r="V205" s="233"/>
      <c r="W205" s="233"/>
      <c r="X205" s="222"/>
      <c r="Y205" s="222"/>
      <c r="Z205" s="222"/>
      <c r="AA205" s="222"/>
      <c r="AB205" s="235"/>
      <c r="AC205" s="222"/>
      <c r="AD205" s="222"/>
      <c r="AE205" s="221"/>
      <c r="AF205" s="233"/>
      <c r="AG205" s="233"/>
    </row>
    <row r="206" spans="4:33" s="190" customFormat="1" ht="15" customHeight="1" x14ac:dyDescent="0.25">
      <c r="D206" s="222"/>
      <c r="E206" s="222"/>
      <c r="F206" s="230"/>
      <c r="G206" s="222"/>
      <c r="H206" s="231"/>
      <c r="I206" s="231"/>
      <c r="J206" s="232"/>
      <c r="K206" s="222"/>
      <c r="L206" s="233"/>
      <c r="M206" s="234"/>
      <c r="N206" s="231"/>
      <c r="O206" s="233"/>
      <c r="P206" s="233"/>
      <c r="Q206" s="233"/>
      <c r="R206" s="222"/>
      <c r="S206" s="233"/>
      <c r="T206" s="233"/>
      <c r="U206" s="222"/>
      <c r="V206" s="233"/>
      <c r="W206" s="233"/>
      <c r="X206" s="222"/>
      <c r="Y206" s="222"/>
      <c r="Z206" s="222"/>
      <c r="AA206" s="222"/>
      <c r="AB206" s="235"/>
      <c r="AC206" s="222"/>
      <c r="AD206" s="222"/>
      <c r="AE206" s="221"/>
      <c r="AF206" s="233"/>
      <c r="AG206" s="233"/>
    </row>
    <row r="207" spans="4:33" s="190" customFormat="1" ht="15" customHeight="1" x14ac:dyDescent="0.25">
      <c r="D207" s="222"/>
      <c r="E207" s="222"/>
      <c r="F207" s="230"/>
      <c r="G207" s="222"/>
      <c r="H207" s="231"/>
      <c r="I207" s="231"/>
      <c r="J207" s="232"/>
      <c r="K207" s="222"/>
      <c r="L207" s="233"/>
      <c r="M207" s="234"/>
      <c r="N207" s="231"/>
      <c r="O207" s="233"/>
      <c r="P207" s="233"/>
      <c r="Q207" s="233"/>
      <c r="R207" s="222"/>
      <c r="S207" s="233"/>
      <c r="T207" s="233"/>
      <c r="U207" s="222"/>
      <c r="V207" s="233"/>
      <c r="W207" s="233"/>
      <c r="X207" s="222"/>
      <c r="Y207" s="222"/>
      <c r="Z207" s="222"/>
      <c r="AA207" s="222"/>
      <c r="AB207" s="235"/>
      <c r="AC207" s="222"/>
      <c r="AD207" s="222"/>
      <c r="AE207" s="221"/>
      <c r="AF207" s="233"/>
      <c r="AG207" s="233"/>
    </row>
    <row r="208" spans="4:33" s="190" customFormat="1" ht="15" customHeight="1" x14ac:dyDescent="0.25">
      <c r="D208" s="222"/>
      <c r="E208" s="222"/>
      <c r="F208" s="230"/>
      <c r="G208" s="222"/>
      <c r="H208" s="231"/>
      <c r="I208" s="231"/>
      <c r="J208" s="232"/>
      <c r="K208" s="222"/>
      <c r="L208" s="233"/>
      <c r="M208" s="234"/>
      <c r="N208" s="231"/>
      <c r="O208" s="233"/>
      <c r="P208" s="233"/>
      <c r="Q208" s="233"/>
      <c r="R208" s="222"/>
      <c r="S208" s="233"/>
      <c r="T208" s="233"/>
      <c r="U208" s="222"/>
      <c r="V208" s="233"/>
      <c r="W208" s="233"/>
      <c r="X208" s="222"/>
      <c r="Y208" s="222"/>
      <c r="Z208" s="222"/>
      <c r="AA208" s="222"/>
      <c r="AB208" s="235"/>
      <c r="AC208" s="222"/>
      <c r="AD208" s="222"/>
      <c r="AE208" s="221"/>
      <c r="AF208" s="233"/>
      <c r="AG208" s="233"/>
    </row>
    <row r="209" spans="4:33" s="190" customFormat="1" ht="15" customHeight="1" x14ac:dyDescent="0.25">
      <c r="D209" s="222"/>
      <c r="E209" s="222"/>
      <c r="F209" s="230"/>
      <c r="G209" s="222"/>
      <c r="H209" s="231"/>
      <c r="I209" s="231"/>
      <c r="J209" s="232"/>
      <c r="K209" s="222"/>
      <c r="L209" s="233"/>
      <c r="M209" s="234"/>
      <c r="N209" s="231"/>
      <c r="O209" s="233"/>
      <c r="P209" s="233"/>
      <c r="Q209" s="233"/>
      <c r="R209" s="222"/>
      <c r="S209" s="233"/>
      <c r="T209" s="233"/>
      <c r="U209" s="222"/>
      <c r="V209" s="233"/>
      <c r="W209" s="233"/>
      <c r="X209" s="222"/>
      <c r="Y209" s="222"/>
      <c r="Z209" s="222"/>
      <c r="AA209" s="222"/>
      <c r="AB209" s="235"/>
      <c r="AC209" s="222"/>
      <c r="AD209" s="222"/>
      <c r="AE209" s="221"/>
      <c r="AF209" s="233"/>
      <c r="AG209" s="233"/>
    </row>
    <row r="210" spans="4:33" s="190" customFormat="1" ht="15" customHeight="1" x14ac:dyDescent="0.25">
      <c r="D210" s="222"/>
      <c r="E210" s="222"/>
      <c r="F210" s="230"/>
      <c r="G210" s="222"/>
      <c r="H210" s="231"/>
      <c r="I210" s="231"/>
      <c r="J210" s="232"/>
      <c r="K210" s="222"/>
      <c r="L210" s="233"/>
      <c r="M210" s="234"/>
      <c r="N210" s="231"/>
      <c r="O210" s="233"/>
      <c r="P210" s="233"/>
      <c r="Q210" s="233"/>
      <c r="R210" s="222"/>
      <c r="S210" s="233"/>
      <c r="T210" s="233"/>
      <c r="U210" s="222"/>
      <c r="V210" s="233"/>
      <c r="W210" s="233"/>
      <c r="X210" s="222"/>
      <c r="Y210" s="222"/>
      <c r="Z210" s="222"/>
      <c r="AA210" s="222"/>
      <c r="AB210" s="235"/>
      <c r="AC210" s="222"/>
      <c r="AD210" s="222"/>
      <c r="AE210" s="221"/>
      <c r="AF210" s="233"/>
      <c r="AG210" s="233"/>
    </row>
    <row r="211" spans="4:33" s="190" customFormat="1" ht="15" customHeight="1" x14ac:dyDescent="0.25">
      <c r="D211" s="222"/>
      <c r="E211" s="222"/>
      <c r="F211" s="230"/>
      <c r="G211" s="222"/>
      <c r="H211" s="231"/>
      <c r="I211" s="231"/>
      <c r="J211" s="232"/>
      <c r="K211" s="222"/>
      <c r="L211" s="233"/>
      <c r="M211" s="234"/>
      <c r="N211" s="231"/>
      <c r="O211" s="233"/>
      <c r="P211" s="233"/>
      <c r="Q211" s="233"/>
      <c r="R211" s="222"/>
      <c r="S211" s="233"/>
      <c r="T211" s="233"/>
      <c r="U211" s="222"/>
      <c r="V211" s="233"/>
      <c r="W211" s="233"/>
      <c r="X211" s="222"/>
      <c r="Y211" s="222"/>
      <c r="Z211" s="222"/>
      <c r="AA211" s="222"/>
      <c r="AB211" s="235"/>
      <c r="AC211" s="222"/>
      <c r="AD211" s="222"/>
      <c r="AE211" s="221"/>
      <c r="AF211" s="233"/>
      <c r="AG211" s="233"/>
    </row>
    <row r="212" spans="4:33" s="190" customFormat="1" ht="15" customHeight="1" x14ac:dyDescent="0.25">
      <c r="D212" s="222"/>
      <c r="E212" s="222"/>
      <c r="F212" s="230"/>
      <c r="G212" s="222"/>
      <c r="H212" s="231"/>
      <c r="I212" s="231"/>
      <c r="J212" s="232"/>
      <c r="K212" s="222"/>
      <c r="L212" s="233"/>
      <c r="M212" s="234"/>
      <c r="N212" s="231"/>
      <c r="O212" s="233"/>
      <c r="P212" s="233"/>
      <c r="Q212" s="233"/>
      <c r="R212" s="222"/>
      <c r="S212" s="233"/>
      <c r="T212" s="233"/>
      <c r="U212" s="222"/>
      <c r="V212" s="233"/>
      <c r="W212" s="233"/>
      <c r="X212" s="222"/>
      <c r="Y212" s="222"/>
      <c r="Z212" s="222"/>
      <c r="AA212" s="222"/>
      <c r="AB212" s="235"/>
      <c r="AC212" s="222"/>
      <c r="AD212" s="222"/>
      <c r="AE212" s="221"/>
      <c r="AF212" s="233"/>
      <c r="AG212" s="233"/>
    </row>
    <row r="213" spans="4:33" s="190" customFormat="1" ht="15" customHeight="1" x14ac:dyDescent="0.25">
      <c r="D213" s="222"/>
      <c r="E213" s="222"/>
      <c r="F213" s="230"/>
      <c r="G213" s="222"/>
      <c r="H213" s="231"/>
      <c r="I213" s="231"/>
      <c r="J213" s="232"/>
      <c r="K213" s="222"/>
      <c r="L213" s="233"/>
      <c r="M213" s="234"/>
      <c r="N213" s="231"/>
      <c r="O213" s="233"/>
      <c r="P213" s="233"/>
      <c r="Q213" s="233"/>
      <c r="R213" s="222"/>
      <c r="S213" s="233"/>
      <c r="T213" s="233"/>
      <c r="U213" s="222"/>
      <c r="V213" s="233"/>
      <c r="W213" s="233"/>
      <c r="X213" s="222"/>
      <c r="Y213" s="222"/>
      <c r="Z213" s="222"/>
      <c r="AA213" s="222"/>
      <c r="AB213" s="235"/>
      <c r="AC213" s="222"/>
      <c r="AD213" s="222"/>
      <c r="AE213" s="221"/>
      <c r="AF213" s="233"/>
      <c r="AG213" s="233"/>
    </row>
    <row r="214" spans="4:33" s="190" customFormat="1" ht="15" customHeight="1" x14ac:dyDescent="0.25">
      <c r="D214" s="222"/>
      <c r="E214" s="222"/>
      <c r="F214" s="230"/>
      <c r="G214" s="222"/>
      <c r="H214" s="231"/>
      <c r="I214" s="231"/>
      <c r="J214" s="232"/>
      <c r="K214" s="222"/>
      <c r="L214" s="233"/>
      <c r="M214" s="234"/>
      <c r="N214" s="231"/>
      <c r="O214" s="233"/>
      <c r="P214" s="233"/>
      <c r="Q214" s="233"/>
      <c r="R214" s="222"/>
      <c r="S214" s="233"/>
      <c r="T214" s="233"/>
      <c r="U214" s="222"/>
      <c r="V214" s="233"/>
      <c r="W214" s="233"/>
      <c r="X214" s="222"/>
      <c r="Y214" s="222"/>
      <c r="Z214" s="222"/>
      <c r="AA214" s="222"/>
      <c r="AB214" s="235"/>
      <c r="AC214" s="222"/>
      <c r="AD214" s="222"/>
      <c r="AE214" s="221"/>
      <c r="AF214" s="233"/>
      <c r="AG214" s="233"/>
    </row>
    <row r="215" spans="4:33" s="190" customFormat="1" ht="15" customHeight="1" x14ac:dyDescent="0.25">
      <c r="D215" s="222"/>
      <c r="E215" s="222"/>
      <c r="F215" s="230"/>
      <c r="G215" s="222"/>
      <c r="H215" s="231"/>
      <c r="I215" s="231"/>
      <c r="J215" s="232"/>
      <c r="K215" s="222"/>
      <c r="L215" s="233"/>
      <c r="M215" s="234"/>
      <c r="N215" s="231"/>
      <c r="O215" s="233"/>
      <c r="P215" s="233"/>
      <c r="Q215" s="233"/>
      <c r="R215" s="222"/>
      <c r="S215" s="233"/>
      <c r="T215" s="233"/>
      <c r="U215" s="222"/>
      <c r="V215" s="233"/>
      <c r="W215" s="233"/>
      <c r="X215" s="222"/>
      <c r="Y215" s="222"/>
      <c r="Z215" s="222"/>
      <c r="AA215" s="222"/>
      <c r="AB215" s="235"/>
      <c r="AC215" s="222"/>
      <c r="AD215" s="222"/>
      <c r="AE215" s="221"/>
      <c r="AF215" s="233"/>
      <c r="AG215" s="233"/>
    </row>
    <row r="216" spans="4:33" s="190" customFormat="1" ht="15" customHeight="1" x14ac:dyDescent="0.25">
      <c r="D216" s="222"/>
      <c r="E216" s="222"/>
      <c r="F216" s="230"/>
      <c r="G216" s="222"/>
      <c r="H216" s="231"/>
      <c r="I216" s="231"/>
      <c r="J216" s="232"/>
      <c r="K216" s="222"/>
      <c r="L216" s="233"/>
      <c r="M216" s="234"/>
      <c r="N216" s="231"/>
      <c r="O216" s="233"/>
      <c r="P216" s="233"/>
      <c r="Q216" s="233"/>
      <c r="R216" s="222"/>
      <c r="S216" s="233"/>
      <c r="T216" s="233"/>
      <c r="U216" s="222"/>
      <c r="V216" s="233"/>
      <c r="W216" s="233"/>
      <c r="X216" s="222"/>
      <c r="Y216" s="222"/>
      <c r="Z216" s="222"/>
      <c r="AA216" s="222"/>
      <c r="AB216" s="235"/>
      <c r="AC216" s="222"/>
      <c r="AD216" s="222"/>
      <c r="AE216" s="221"/>
      <c r="AF216" s="233"/>
      <c r="AG216" s="233"/>
    </row>
    <row r="217" spans="4:33" s="190" customFormat="1" ht="15" customHeight="1" x14ac:dyDescent="0.25">
      <c r="D217" s="222"/>
      <c r="E217" s="222"/>
      <c r="F217" s="230"/>
      <c r="G217" s="222"/>
      <c r="H217" s="231"/>
      <c r="I217" s="231"/>
      <c r="J217" s="232"/>
      <c r="K217" s="222"/>
      <c r="L217" s="233"/>
      <c r="M217" s="234"/>
      <c r="N217" s="231"/>
      <c r="O217" s="233"/>
      <c r="P217" s="233"/>
      <c r="Q217" s="233"/>
      <c r="R217" s="222"/>
      <c r="S217" s="233"/>
      <c r="T217" s="233"/>
      <c r="U217" s="222"/>
      <c r="V217" s="233"/>
      <c r="W217" s="233"/>
      <c r="X217" s="222"/>
      <c r="Y217" s="222"/>
      <c r="Z217" s="222"/>
      <c r="AA217" s="222"/>
      <c r="AB217" s="235"/>
      <c r="AC217" s="222"/>
      <c r="AD217" s="222"/>
      <c r="AE217" s="221"/>
      <c r="AF217" s="233"/>
      <c r="AG217" s="233"/>
    </row>
    <row r="218" spans="4:33" s="190" customFormat="1" ht="15" customHeight="1" x14ac:dyDescent="0.25">
      <c r="D218" s="222"/>
      <c r="E218" s="222"/>
      <c r="F218" s="230"/>
      <c r="G218" s="222"/>
      <c r="H218" s="231"/>
      <c r="I218" s="231"/>
      <c r="J218" s="232"/>
      <c r="K218" s="222"/>
      <c r="L218" s="233"/>
      <c r="M218" s="234"/>
      <c r="N218" s="231"/>
      <c r="O218" s="233"/>
      <c r="P218" s="233"/>
      <c r="Q218" s="233"/>
      <c r="R218" s="222"/>
      <c r="S218" s="233"/>
      <c r="T218" s="233"/>
      <c r="U218" s="222"/>
      <c r="V218" s="233"/>
      <c r="W218" s="233"/>
      <c r="X218" s="222"/>
      <c r="Y218" s="222"/>
      <c r="Z218" s="222"/>
      <c r="AA218" s="222"/>
      <c r="AB218" s="235"/>
      <c r="AC218" s="222"/>
      <c r="AD218" s="222"/>
      <c r="AE218" s="221"/>
      <c r="AF218" s="233"/>
      <c r="AG218" s="233"/>
    </row>
    <row r="219" spans="4:33" s="190" customFormat="1" ht="15" customHeight="1" x14ac:dyDescent="0.25">
      <c r="D219" s="222"/>
      <c r="E219" s="222"/>
      <c r="F219" s="230"/>
      <c r="G219" s="222"/>
      <c r="H219" s="231"/>
      <c r="I219" s="231"/>
      <c r="J219" s="232"/>
      <c r="K219" s="222"/>
      <c r="L219" s="233"/>
      <c r="M219" s="234"/>
      <c r="N219" s="231"/>
      <c r="O219" s="233"/>
      <c r="P219" s="233"/>
      <c r="Q219" s="233"/>
      <c r="R219" s="222"/>
      <c r="S219" s="233"/>
      <c r="T219" s="233"/>
      <c r="U219" s="222"/>
      <c r="V219" s="233"/>
      <c r="W219" s="233"/>
      <c r="X219" s="222"/>
      <c r="Y219" s="222"/>
      <c r="Z219" s="222"/>
      <c r="AA219" s="222"/>
      <c r="AB219" s="235"/>
      <c r="AC219" s="222"/>
      <c r="AD219" s="222"/>
      <c r="AE219" s="221"/>
      <c r="AF219" s="233"/>
      <c r="AG219" s="233"/>
    </row>
    <row r="220" spans="4:33" s="190" customFormat="1" ht="15" customHeight="1" x14ac:dyDescent="0.25">
      <c r="D220" s="222"/>
      <c r="E220" s="222"/>
      <c r="F220" s="230"/>
      <c r="G220" s="222"/>
      <c r="H220" s="231"/>
      <c r="I220" s="231"/>
      <c r="J220" s="232"/>
      <c r="K220" s="222"/>
      <c r="L220" s="233"/>
      <c r="M220" s="234"/>
      <c r="N220" s="231"/>
      <c r="O220" s="233"/>
      <c r="P220" s="233"/>
      <c r="Q220" s="233"/>
      <c r="R220" s="222"/>
      <c r="S220" s="233"/>
      <c r="T220" s="233"/>
      <c r="U220" s="222"/>
      <c r="V220" s="233"/>
      <c r="W220" s="233"/>
      <c r="X220" s="222"/>
      <c r="Y220" s="222"/>
      <c r="Z220" s="222"/>
      <c r="AA220" s="222"/>
      <c r="AB220" s="235"/>
      <c r="AC220" s="222"/>
      <c r="AD220" s="222"/>
      <c r="AE220" s="221"/>
      <c r="AF220" s="233"/>
      <c r="AG220" s="233"/>
    </row>
    <row r="221" spans="4:33" s="190" customFormat="1" ht="15" customHeight="1" x14ac:dyDescent="0.25">
      <c r="D221" s="222"/>
      <c r="E221" s="222"/>
      <c r="F221" s="230"/>
      <c r="G221" s="222"/>
      <c r="H221" s="231"/>
      <c r="I221" s="231"/>
      <c r="J221" s="232"/>
      <c r="K221" s="222"/>
      <c r="L221" s="233"/>
      <c r="M221" s="234"/>
      <c r="N221" s="231"/>
      <c r="O221" s="233"/>
      <c r="P221" s="233"/>
      <c r="Q221" s="233"/>
      <c r="R221" s="222"/>
      <c r="S221" s="233"/>
      <c r="T221" s="233"/>
      <c r="U221" s="222"/>
      <c r="V221" s="233"/>
      <c r="W221" s="233"/>
      <c r="X221" s="222"/>
      <c r="Y221" s="222"/>
      <c r="Z221" s="222"/>
      <c r="AA221" s="222"/>
      <c r="AB221" s="235"/>
      <c r="AC221" s="222"/>
      <c r="AD221" s="222"/>
      <c r="AE221" s="221"/>
      <c r="AF221" s="233"/>
      <c r="AG221" s="233"/>
    </row>
    <row r="222" spans="4:33" s="190" customFormat="1" ht="15" customHeight="1" x14ac:dyDescent="0.25">
      <c r="D222" s="222"/>
      <c r="E222" s="222"/>
      <c r="F222" s="230"/>
      <c r="G222" s="222"/>
      <c r="H222" s="231"/>
      <c r="I222" s="231"/>
      <c r="J222" s="232"/>
      <c r="K222" s="222"/>
      <c r="L222" s="233"/>
      <c r="M222" s="234"/>
      <c r="N222" s="231"/>
      <c r="O222" s="233"/>
      <c r="P222" s="233"/>
      <c r="Q222" s="233"/>
      <c r="R222" s="222"/>
      <c r="S222" s="233"/>
      <c r="T222" s="233"/>
      <c r="U222" s="222"/>
      <c r="V222" s="233"/>
      <c r="W222" s="233"/>
      <c r="X222" s="222"/>
      <c r="Y222" s="222"/>
      <c r="Z222" s="222"/>
      <c r="AA222" s="222"/>
      <c r="AB222" s="235"/>
      <c r="AC222" s="222"/>
      <c r="AD222" s="222"/>
      <c r="AE222" s="221"/>
      <c r="AF222" s="233"/>
      <c r="AG222" s="233"/>
    </row>
    <row r="223" spans="4:33" s="190" customFormat="1" ht="15" customHeight="1" x14ac:dyDescent="0.25">
      <c r="D223" s="222"/>
      <c r="E223" s="222"/>
      <c r="F223" s="230"/>
      <c r="G223" s="222"/>
      <c r="H223" s="231"/>
      <c r="I223" s="231"/>
      <c r="J223" s="232"/>
      <c r="K223" s="222"/>
      <c r="L223" s="233"/>
      <c r="M223" s="234"/>
      <c r="N223" s="231"/>
      <c r="O223" s="233"/>
      <c r="P223" s="233"/>
      <c r="Q223" s="233"/>
      <c r="R223" s="222"/>
      <c r="S223" s="233"/>
      <c r="T223" s="233"/>
      <c r="U223" s="222"/>
      <c r="V223" s="233"/>
      <c r="W223" s="233"/>
      <c r="X223" s="222"/>
      <c r="Y223" s="222"/>
      <c r="Z223" s="222"/>
      <c r="AA223" s="222"/>
      <c r="AB223" s="235"/>
      <c r="AC223" s="222"/>
      <c r="AD223" s="222"/>
      <c r="AE223" s="221"/>
      <c r="AF223" s="233"/>
      <c r="AG223" s="233"/>
    </row>
    <row r="224" spans="4:33" s="190" customFormat="1" ht="15" customHeight="1" x14ac:dyDescent="0.25">
      <c r="D224" s="222"/>
      <c r="E224" s="222"/>
      <c r="F224" s="230"/>
      <c r="G224" s="222"/>
      <c r="H224" s="231"/>
      <c r="I224" s="231"/>
      <c r="J224" s="232"/>
      <c r="K224" s="222"/>
      <c r="L224" s="233"/>
      <c r="M224" s="234"/>
      <c r="N224" s="231"/>
      <c r="O224" s="233"/>
      <c r="P224" s="233"/>
      <c r="Q224" s="233"/>
      <c r="R224" s="222"/>
      <c r="S224" s="233"/>
      <c r="T224" s="233"/>
      <c r="U224" s="222"/>
      <c r="V224" s="233"/>
      <c r="W224" s="233"/>
      <c r="X224" s="222"/>
      <c r="Y224" s="222"/>
      <c r="Z224" s="222"/>
      <c r="AA224" s="222"/>
      <c r="AB224" s="235"/>
      <c r="AC224" s="222"/>
      <c r="AD224" s="222"/>
      <c r="AE224" s="221"/>
      <c r="AF224" s="233"/>
      <c r="AG224" s="233"/>
    </row>
    <row r="225" spans="4:33" s="190" customFormat="1" ht="15" customHeight="1" x14ac:dyDescent="0.25">
      <c r="D225" s="222"/>
      <c r="E225" s="222"/>
      <c r="F225" s="230"/>
      <c r="G225" s="222"/>
      <c r="H225" s="231"/>
      <c r="I225" s="231"/>
      <c r="J225" s="232"/>
      <c r="K225" s="222"/>
      <c r="L225" s="233"/>
      <c r="M225" s="234"/>
      <c r="N225" s="231"/>
      <c r="O225" s="233"/>
      <c r="P225" s="233"/>
      <c r="Q225" s="233"/>
      <c r="R225" s="222"/>
      <c r="S225" s="233"/>
      <c r="T225" s="233"/>
      <c r="U225" s="222"/>
      <c r="V225" s="233"/>
      <c r="W225" s="233"/>
      <c r="X225" s="222"/>
      <c r="Y225" s="222"/>
      <c r="Z225" s="222"/>
      <c r="AA225" s="222"/>
      <c r="AB225" s="235"/>
      <c r="AC225" s="222"/>
      <c r="AD225" s="222"/>
      <c r="AE225" s="221"/>
      <c r="AF225" s="233"/>
      <c r="AG225" s="233"/>
    </row>
    <row r="226" spans="4:33" s="190" customFormat="1" ht="15" customHeight="1" x14ac:dyDescent="0.25">
      <c r="D226" s="222"/>
      <c r="E226" s="222"/>
      <c r="F226" s="230"/>
      <c r="G226" s="222"/>
      <c r="H226" s="231"/>
      <c r="I226" s="231"/>
      <c r="J226" s="232"/>
      <c r="K226" s="222"/>
      <c r="L226" s="233"/>
      <c r="M226" s="234"/>
      <c r="N226" s="231"/>
      <c r="O226" s="233"/>
      <c r="P226" s="233"/>
      <c r="Q226" s="233"/>
      <c r="R226" s="222"/>
      <c r="S226" s="233"/>
      <c r="T226" s="233"/>
      <c r="U226" s="222"/>
      <c r="V226" s="233"/>
      <c r="W226" s="233"/>
      <c r="X226" s="222"/>
      <c r="Y226" s="222"/>
      <c r="Z226" s="222"/>
      <c r="AA226" s="222"/>
      <c r="AB226" s="235"/>
      <c r="AC226" s="222"/>
      <c r="AD226" s="222"/>
      <c r="AE226" s="221"/>
      <c r="AF226" s="233"/>
      <c r="AG226" s="233"/>
    </row>
    <row r="227" spans="4:33" s="190" customFormat="1" ht="15" customHeight="1" x14ac:dyDescent="0.25">
      <c r="D227" s="222"/>
      <c r="E227" s="222"/>
      <c r="F227" s="230"/>
      <c r="G227" s="222"/>
      <c r="H227" s="231"/>
      <c r="I227" s="231"/>
      <c r="J227" s="232"/>
      <c r="K227" s="222"/>
      <c r="L227" s="233"/>
      <c r="M227" s="234"/>
      <c r="N227" s="231"/>
      <c r="O227" s="233"/>
      <c r="P227" s="233"/>
      <c r="Q227" s="233"/>
      <c r="R227" s="222"/>
      <c r="S227" s="233"/>
      <c r="T227" s="233"/>
      <c r="U227" s="222"/>
      <c r="V227" s="233"/>
      <c r="W227" s="233"/>
      <c r="X227" s="222"/>
      <c r="Y227" s="222"/>
      <c r="Z227" s="222"/>
      <c r="AA227" s="222"/>
      <c r="AB227" s="235"/>
      <c r="AC227" s="222"/>
      <c r="AD227" s="222"/>
      <c r="AE227" s="221"/>
      <c r="AF227" s="233"/>
      <c r="AG227" s="233"/>
    </row>
    <row r="228" spans="4:33" s="190" customFormat="1" ht="15" customHeight="1" x14ac:dyDescent="0.25">
      <c r="D228" s="222"/>
      <c r="E228" s="222"/>
      <c r="F228" s="230"/>
      <c r="G228" s="222"/>
      <c r="H228" s="231"/>
      <c r="I228" s="231"/>
      <c r="J228" s="232"/>
      <c r="K228" s="222"/>
      <c r="L228" s="233"/>
      <c r="M228" s="234"/>
      <c r="N228" s="231"/>
      <c r="O228" s="233"/>
      <c r="P228" s="233"/>
      <c r="Q228" s="233"/>
      <c r="R228" s="222"/>
      <c r="S228" s="233"/>
      <c r="T228" s="233"/>
      <c r="U228" s="222"/>
      <c r="V228" s="233"/>
      <c r="W228" s="233"/>
      <c r="X228" s="222"/>
      <c r="Y228" s="222"/>
      <c r="Z228" s="222"/>
      <c r="AA228" s="222"/>
      <c r="AB228" s="235"/>
      <c r="AC228" s="222"/>
      <c r="AD228" s="222"/>
      <c r="AE228" s="221"/>
      <c r="AF228" s="233"/>
      <c r="AG228" s="233"/>
    </row>
    <row r="229" spans="4:33" s="190" customFormat="1" ht="15" customHeight="1" x14ac:dyDescent="0.25">
      <c r="D229" s="222"/>
      <c r="E229" s="222"/>
      <c r="F229" s="230"/>
      <c r="G229" s="222"/>
      <c r="H229" s="231"/>
      <c r="I229" s="231"/>
      <c r="J229" s="232"/>
      <c r="K229" s="222"/>
      <c r="L229" s="233"/>
      <c r="M229" s="234"/>
      <c r="N229" s="231"/>
      <c r="O229" s="233"/>
      <c r="P229" s="233"/>
      <c r="Q229" s="233"/>
      <c r="R229" s="222"/>
      <c r="S229" s="233"/>
      <c r="T229" s="233"/>
      <c r="U229" s="222"/>
      <c r="V229" s="233"/>
      <c r="W229" s="233"/>
      <c r="X229" s="222"/>
      <c r="Y229" s="222"/>
      <c r="Z229" s="222"/>
      <c r="AA229" s="222"/>
      <c r="AB229" s="235"/>
      <c r="AC229" s="222"/>
      <c r="AD229" s="222"/>
      <c r="AE229" s="221"/>
      <c r="AF229" s="233"/>
      <c r="AG229" s="233"/>
    </row>
    <row r="230" spans="4:33" s="190" customFormat="1" ht="15" customHeight="1" x14ac:dyDescent="0.25">
      <c r="D230" s="222"/>
      <c r="E230" s="222"/>
      <c r="F230" s="230"/>
      <c r="G230" s="222"/>
      <c r="H230" s="231"/>
      <c r="I230" s="231"/>
      <c r="J230" s="232"/>
      <c r="K230" s="222"/>
      <c r="L230" s="233"/>
      <c r="M230" s="234"/>
      <c r="N230" s="231"/>
      <c r="O230" s="233"/>
      <c r="P230" s="233"/>
      <c r="Q230" s="233"/>
      <c r="R230" s="222"/>
      <c r="S230" s="233"/>
      <c r="T230" s="233"/>
      <c r="U230" s="222"/>
      <c r="V230" s="233"/>
      <c r="W230" s="233"/>
      <c r="X230" s="222"/>
      <c r="Y230" s="222"/>
      <c r="Z230" s="222"/>
      <c r="AA230" s="222"/>
      <c r="AB230" s="235"/>
      <c r="AC230" s="222"/>
      <c r="AD230" s="222"/>
      <c r="AE230" s="221"/>
      <c r="AF230" s="233"/>
      <c r="AG230" s="233"/>
    </row>
    <row r="231" spans="4:33" s="190" customFormat="1" ht="15" customHeight="1" x14ac:dyDescent="0.25">
      <c r="D231" s="222"/>
      <c r="E231" s="222"/>
      <c r="F231" s="230"/>
      <c r="G231" s="222"/>
      <c r="H231" s="231"/>
      <c r="I231" s="231"/>
      <c r="J231" s="232"/>
      <c r="K231" s="222"/>
      <c r="L231" s="233"/>
      <c r="M231" s="234"/>
      <c r="N231" s="231"/>
      <c r="O231" s="233"/>
      <c r="P231" s="233"/>
      <c r="Q231" s="233"/>
      <c r="R231" s="222"/>
      <c r="S231" s="233"/>
      <c r="T231" s="233"/>
      <c r="U231" s="222"/>
      <c r="V231" s="233"/>
      <c r="W231" s="233"/>
      <c r="X231" s="222"/>
      <c r="Y231" s="222"/>
      <c r="Z231" s="222"/>
      <c r="AA231" s="222"/>
      <c r="AB231" s="235"/>
      <c r="AC231" s="222"/>
      <c r="AD231" s="222"/>
      <c r="AE231" s="221"/>
      <c r="AF231" s="233"/>
      <c r="AG231" s="233"/>
    </row>
    <row r="232" spans="4:33" s="190" customFormat="1" ht="15" customHeight="1" x14ac:dyDescent="0.25">
      <c r="D232" s="222"/>
      <c r="E232" s="222"/>
      <c r="F232" s="230"/>
      <c r="G232" s="222"/>
      <c r="H232" s="231"/>
      <c r="I232" s="231"/>
      <c r="J232" s="232"/>
      <c r="K232" s="222"/>
      <c r="L232" s="233"/>
      <c r="M232" s="234"/>
      <c r="N232" s="231"/>
      <c r="O232" s="233"/>
      <c r="P232" s="233"/>
      <c r="Q232" s="233"/>
      <c r="R232" s="222"/>
      <c r="S232" s="233"/>
      <c r="T232" s="233"/>
      <c r="U232" s="222"/>
      <c r="V232" s="233"/>
      <c r="W232" s="233"/>
      <c r="X232" s="222"/>
      <c r="Y232" s="222"/>
      <c r="Z232" s="222"/>
      <c r="AA232" s="222"/>
      <c r="AB232" s="235"/>
      <c r="AC232" s="222"/>
      <c r="AD232" s="222"/>
      <c r="AE232" s="221"/>
      <c r="AF232" s="233"/>
      <c r="AG232" s="233"/>
    </row>
    <row r="233" spans="4:33" s="190" customFormat="1" ht="15" customHeight="1" x14ac:dyDescent="0.25">
      <c r="D233" s="222"/>
      <c r="E233" s="222"/>
      <c r="F233" s="230"/>
      <c r="G233" s="222"/>
      <c r="H233" s="231"/>
      <c r="I233" s="231"/>
      <c r="J233" s="232"/>
      <c r="K233" s="222"/>
      <c r="L233" s="233"/>
      <c r="M233" s="234"/>
      <c r="N233" s="231"/>
      <c r="O233" s="233"/>
      <c r="P233" s="233"/>
      <c r="Q233" s="233"/>
      <c r="R233" s="222"/>
      <c r="S233" s="233"/>
      <c r="T233" s="233"/>
      <c r="U233" s="222"/>
      <c r="V233" s="233"/>
      <c r="W233" s="233"/>
      <c r="X233" s="222"/>
      <c r="Y233" s="222"/>
      <c r="Z233" s="222"/>
      <c r="AA233" s="222"/>
      <c r="AB233" s="235"/>
      <c r="AC233" s="222"/>
      <c r="AD233" s="222"/>
      <c r="AE233" s="221"/>
      <c r="AF233" s="233"/>
      <c r="AG233" s="233"/>
    </row>
    <row r="234" spans="4:33" s="190" customFormat="1" ht="15" customHeight="1" x14ac:dyDescent="0.25">
      <c r="D234" s="222"/>
      <c r="E234" s="222"/>
      <c r="F234" s="230"/>
      <c r="G234" s="222"/>
      <c r="H234" s="231"/>
      <c r="I234" s="231"/>
      <c r="J234" s="232"/>
      <c r="K234" s="222"/>
      <c r="L234" s="233"/>
      <c r="M234" s="234"/>
      <c r="N234" s="231"/>
      <c r="O234" s="233"/>
      <c r="P234" s="233"/>
      <c r="Q234" s="233"/>
      <c r="R234" s="222"/>
      <c r="S234" s="233"/>
      <c r="T234" s="233"/>
      <c r="U234" s="222"/>
      <c r="V234" s="233"/>
      <c r="W234" s="233"/>
      <c r="X234" s="222"/>
      <c r="Y234" s="222"/>
      <c r="Z234" s="222"/>
      <c r="AA234" s="222"/>
      <c r="AB234" s="235"/>
      <c r="AC234" s="222"/>
      <c r="AD234" s="222"/>
      <c r="AE234" s="221"/>
      <c r="AF234" s="233"/>
      <c r="AG234" s="233"/>
    </row>
    <row r="235" spans="4:33" s="190" customFormat="1" ht="15" customHeight="1" x14ac:dyDescent="0.25">
      <c r="D235" s="222"/>
      <c r="E235" s="222"/>
      <c r="F235" s="230"/>
      <c r="G235" s="222"/>
      <c r="H235" s="231"/>
      <c r="I235" s="231"/>
      <c r="J235" s="232"/>
      <c r="K235" s="222"/>
      <c r="L235" s="233"/>
      <c r="M235" s="234"/>
      <c r="N235" s="231"/>
      <c r="O235" s="233"/>
      <c r="P235" s="233"/>
      <c r="Q235" s="233"/>
      <c r="R235" s="222"/>
      <c r="S235" s="233"/>
      <c r="T235" s="233"/>
      <c r="U235" s="222"/>
      <c r="V235" s="233"/>
      <c r="W235" s="233"/>
      <c r="X235" s="222"/>
      <c r="Y235" s="222"/>
      <c r="Z235" s="222"/>
      <c r="AA235" s="222"/>
      <c r="AB235" s="235"/>
      <c r="AC235" s="222"/>
      <c r="AD235" s="222"/>
      <c r="AE235" s="221"/>
      <c r="AF235" s="233"/>
      <c r="AG235" s="233"/>
    </row>
    <row r="236" spans="4:33" s="190" customFormat="1" ht="15" customHeight="1" x14ac:dyDescent="0.25">
      <c r="D236" s="222"/>
      <c r="E236" s="222"/>
      <c r="F236" s="230"/>
      <c r="G236" s="222"/>
      <c r="H236" s="231"/>
      <c r="I236" s="231"/>
      <c r="J236" s="232"/>
      <c r="K236" s="222"/>
      <c r="L236" s="233"/>
      <c r="M236" s="234"/>
      <c r="N236" s="231"/>
      <c r="O236" s="233"/>
      <c r="P236" s="233"/>
      <c r="Q236" s="233"/>
      <c r="R236" s="222"/>
      <c r="S236" s="233"/>
      <c r="T236" s="233"/>
      <c r="U236" s="222"/>
      <c r="V236" s="233"/>
      <c r="W236" s="233"/>
      <c r="X236" s="222"/>
      <c r="Y236" s="222"/>
      <c r="Z236" s="222"/>
      <c r="AA236" s="222"/>
      <c r="AB236" s="235"/>
      <c r="AC236" s="222"/>
      <c r="AD236" s="222"/>
      <c r="AE236" s="221"/>
      <c r="AF236" s="233"/>
      <c r="AG236" s="233"/>
    </row>
    <row r="237" spans="4:33" s="190" customFormat="1" ht="15" customHeight="1" x14ac:dyDescent="0.25">
      <c r="D237" s="222"/>
      <c r="E237" s="222"/>
      <c r="F237" s="230"/>
      <c r="G237" s="222"/>
      <c r="H237" s="231"/>
      <c r="I237" s="231"/>
      <c r="J237" s="232"/>
      <c r="K237" s="222"/>
      <c r="L237" s="233"/>
      <c r="M237" s="234"/>
      <c r="N237" s="231"/>
      <c r="O237" s="233"/>
      <c r="P237" s="233"/>
      <c r="Q237" s="233"/>
      <c r="R237" s="222"/>
      <c r="S237" s="233"/>
      <c r="T237" s="233"/>
      <c r="U237" s="222"/>
      <c r="V237" s="233"/>
      <c r="W237" s="233"/>
      <c r="X237" s="222"/>
      <c r="Y237" s="222"/>
      <c r="Z237" s="222"/>
      <c r="AA237" s="222"/>
      <c r="AB237" s="235"/>
      <c r="AC237" s="222"/>
      <c r="AD237" s="222"/>
      <c r="AE237" s="221"/>
      <c r="AF237" s="233"/>
      <c r="AG237" s="233"/>
    </row>
    <row r="238" spans="4:33" s="190" customFormat="1" ht="15" customHeight="1" x14ac:dyDescent="0.25">
      <c r="D238" s="222"/>
      <c r="E238" s="222"/>
      <c r="F238" s="230"/>
      <c r="G238" s="222"/>
      <c r="H238" s="231"/>
      <c r="I238" s="231"/>
      <c r="J238" s="232"/>
      <c r="K238" s="222"/>
      <c r="L238" s="233"/>
      <c r="M238" s="234"/>
      <c r="N238" s="231"/>
      <c r="O238" s="233"/>
      <c r="P238" s="233"/>
      <c r="Q238" s="233"/>
      <c r="R238" s="222"/>
      <c r="S238" s="233"/>
      <c r="T238" s="233"/>
      <c r="U238" s="222"/>
      <c r="V238" s="233"/>
      <c r="W238" s="233"/>
      <c r="X238" s="222"/>
      <c r="Y238" s="222"/>
      <c r="Z238" s="222"/>
      <c r="AA238" s="222"/>
      <c r="AB238" s="235"/>
      <c r="AC238" s="222"/>
      <c r="AD238" s="222"/>
      <c r="AE238" s="221"/>
      <c r="AF238" s="233"/>
      <c r="AG238" s="233"/>
    </row>
    <row r="239" spans="4:33" s="190" customFormat="1" ht="15" customHeight="1" x14ac:dyDescent="0.25">
      <c r="D239" s="222"/>
      <c r="E239" s="222"/>
      <c r="F239" s="230"/>
      <c r="G239" s="222"/>
      <c r="H239" s="231"/>
      <c r="I239" s="231"/>
      <c r="J239" s="232"/>
      <c r="K239" s="222"/>
      <c r="L239" s="233"/>
      <c r="M239" s="234"/>
      <c r="N239" s="231"/>
      <c r="O239" s="233"/>
      <c r="P239" s="233"/>
      <c r="Q239" s="233"/>
      <c r="R239" s="222"/>
      <c r="S239" s="233"/>
      <c r="T239" s="233"/>
      <c r="U239" s="222"/>
      <c r="V239" s="233"/>
      <c r="W239" s="233"/>
      <c r="X239" s="222"/>
      <c r="Y239" s="222"/>
      <c r="Z239" s="222"/>
      <c r="AA239" s="222"/>
      <c r="AB239" s="235"/>
      <c r="AC239" s="222"/>
      <c r="AD239" s="222"/>
      <c r="AE239" s="221"/>
      <c r="AF239" s="233"/>
      <c r="AG239" s="233"/>
    </row>
    <row r="240" spans="4:33" s="190" customFormat="1" ht="15" customHeight="1" x14ac:dyDescent="0.25">
      <c r="D240" s="222"/>
      <c r="E240" s="222"/>
      <c r="F240" s="230"/>
      <c r="G240" s="222"/>
      <c r="H240" s="231"/>
      <c r="I240" s="231"/>
      <c r="J240" s="232"/>
      <c r="K240" s="222"/>
      <c r="L240" s="233"/>
      <c r="M240" s="234"/>
      <c r="N240" s="231"/>
      <c r="O240" s="233"/>
      <c r="P240" s="233"/>
      <c r="Q240" s="233"/>
      <c r="R240" s="222"/>
      <c r="S240" s="233"/>
      <c r="T240" s="233"/>
      <c r="U240" s="222"/>
      <c r="V240" s="233"/>
      <c r="W240" s="233"/>
      <c r="X240" s="222"/>
      <c r="Y240" s="222"/>
      <c r="Z240" s="222"/>
      <c r="AA240" s="222"/>
      <c r="AB240" s="235"/>
      <c r="AC240" s="222"/>
      <c r="AD240" s="222"/>
      <c r="AE240" s="221"/>
      <c r="AF240" s="233"/>
      <c r="AG240" s="233"/>
    </row>
    <row r="241" spans="4:33" s="190" customFormat="1" ht="15" customHeight="1" x14ac:dyDescent="0.25">
      <c r="D241" s="222"/>
      <c r="E241" s="222"/>
      <c r="F241" s="230"/>
      <c r="G241" s="222"/>
      <c r="H241" s="231"/>
      <c r="I241" s="231"/>
      <c r="J241" s="232"/>
      <c r="K241" s="222"/>
      <c r="L241" s="233"/>
      <c r="M241" s="234"/>
      <c r="N241" s="231"/>
      <c r="O241" s="233"/>
      <c r="P241" s="233"/>
      <c r="Q241" s="233"/>
      <c r="R241" s="222"/>
      <c r="S241" s="233"/>
      <c r="T241" s="233"/>
      <c r="U241" s="222"/>
      <c r="V241" s="233"/>
      <c r="W241" s="233"/>
      <c r="X241" s="222"/>
      <c r="Y241" s="222"/>
      <c r="Z241" s="222"/>
      <c r="AA241" s="222"/>
      <c r="AB241" s="235"/>
      <c r="AC241" s="222"/>
      <c r="AD241" s="222"/>
      <c r="AE241" s="221"/>
      <c r="AF241" s="233"/>
      <c r="AG241" s="233"/>
    </row>
    <row r="242" spans="4:33" s="190" customFormat="1" ht="15" customHeight="1" x14ac:dyDescent="0.25">
      <c r="D242" s="222"/>
      <c r="E242" s="222"/>
      <c r="F242" s="230"/>
      <c r="G242" s="222"/>
      <c r="H242" s="231"/>
      <c r="I242" s="231"/>
      <c r="J242" s="232"/>
      <c r="K242" s="222"/>
      <c r="L242" s="233"/>
      <c r="M242" s="234"/>
      <c r="N242" s="231"/>
      <c r="O242" s="233"/>
      <c r="P242" s="233"/>
      <c r="Q242" s="233"/>
      <c r="R242" s="222"/>
      <c r="S242" s="233"/>
      <c r="T242" s="233"/>
      <c r="U242" s="222"/>
      <c r="V242" s="233"/>
      <c r="W242" s="233"/>
      <c r="X242" s="222"/>
      <c r="Y242" s="222"/>
      <c r="Z242" s="222"/>
      <c r="AA242" s="222"/>
      <c r="AB242" s="235"/>
      <c r="AC242" s="222"/>
      <c r="AD242" s="222"/>
      <c r="AE242" s="221"/>
      <c r="AF242" s="233"/>
      <c r="AG242" s="233"/>
    </row>
    <row r="243" spans="4:33" s="190" customFormat="1" ht="15" customHeight="1" x14ac:dyDescent="0.25">
      <c r="D243" s="222"/>
      <c r="E243" s="222"/>
      <c r="F243" s="230"/>
      <c r="G243" s="222"/>
      <c r="H243" s="231"/>
      <c r="I243" s="231"/>
      <c r="J243" s="232"/>
      <c r="K243" s="222"/>
      <c r="L243" s="233"/>
      <c r="M243" s="234"/>
      <c r="N243" s="231"/>
      <c r="O243" s="233"/>
      <c r="P243" s="233"/>
      <c r="Q243" s="233"/>
      <c r="R243" s="222"/>
      <c r="S243" s="233"/>
      <c r="T243" s="233"/>
      <c r="U243" s="222"/>
      <c r="V243" s="233"/>
      <c r="W243" s="233"/>
      <c r="X243" s="222"/>
      <c r="Y243" s="222"/>
      <c r="Z243" s="222"/>
      <c r="AA243" s="222"/>
      <c r="AB243" s="235"/>
      <c r="AC243" s="222"/>
      <c r="AD243" s="222"/>
      <c r="AE243" s="221"/>
      <c r="AF243" s="233"/>
      <c r="AG243" s="233"/>
    </row>
    <row r="244" spans="4:33" s="190" customFormat="1" ht="15" customHeight="1" x14ac:dyDescent="0.25">
      <c r="D244" s="222"/>
      <c r="E244" s="222"/>
      <c r="F244" s="230"/>
      <c r="G244" s="222"/>
      <c r="H244" s="231"/>
      <c r="I244" s="231"/>
      <c r="J244" s="232"/>
      <c r="K244" s="222"/>
      <c r="L244" s="233"/>
      <c r="M244" s="234"/>
      <c r="N244" s="231"/>
      <c r="O244" s="233"/>
      <c r="P244" s="233"/>
      <c r="Q244" s="233"/>
      <c r="R244" s="222"/>
      <c r="S244" s="233"/>
      <c r="T244" s="233"/>
      <c r="U244" s="222"/>
      <c r="V244" s="233"/>
      <c r="W244" s="233"/>
      <c r="X244" s="222"/>
      <c r="Y244" s="222"/>
      <c r="Z244" s="222"/>
      <c r="AA244" s="222"/>
      <c r="AB244" s="235"/>
      <c r="AC244" s="222"/>
      <c r="AD244" s="222"/>
      <c r="AE244" s="221"/>
      <c r="AF244" s="233"/>
      <c r="AG244" s="233"/>
    </row>
    <row r="245" spans="4:33" s="190" customFormat="1" ht="15" customHeight="1" x14ac:dyDescent="0.25">
      <c r="D245" s="222"/>
      <c r="E245" s="222"/>
      <c r="F245" s="230"/>
      <c r="G245" s="222"/>
      <c r="H245" s="231"/>
      <c r="I245" s="231"/>
      <c r="J245" s="232"/>
      <c r="K245" s="222"/>
      <c r="L245" s="233"/>
      <c r="M245" s="234"/>
      <c r="N245" s="231"/>
      <c r="O245" s="233"/>
      <c r="P245" s="233"/>
      <c r="Q245" s="233"/>
      <c r="R245" s="222"/>
      <c r="S245" s="233"/>
      <c r="T245" s="233"/>
      <c r="U245" s="222"/>
      <c r="V245" s="233"/>
      <c r="W245" s="233"/>
      <c r="X245" s="222"/>
      <c r="Y245" s="222"/>
      <c r="Z245" s="222"/>
      <c r="AA245" s="222"/>
      <c r="AB245" s="235"/>
      <c r="AC245" s="222"/>
      <c r="AD245" s="222"/>
      <c r="AE245" s="221"/>
      <c r="AF245" s="233"/>
      <c r="AG245" s="233"/>
    </row>
    <row r="246" spans="4:33" s="190" customFormat="1" ht="15" customHeight="1" x14ac:dyDescent="0.25">
      <c r="D246" s="222"/>
      <c r="E246" s="222"/>
      <c r="F246" s="230"/>
      <c r="G246" s="222"/>
      <c r="H246" s="231"/>
      <c r="I246" s="231"/>
      <c r="J246" s="232"/>
      <c r="K246" s="222"/>
      <c r="L246" s="233"/>
      <c r="M246" s="234"/>
      <c r="N246" s="231"/>
      <c r="O246" s="233"/>
      <c r="P246" s="233"/>
      <c r="Q246" s="233"/>
      <c r="R246" s="222"/>
      <c r="S246" s="233"/>
      <c r="T246" s="233"/>
      <c r="U246" s="222"/>
      <c r="V246" s="233"/>
      <c r="W246" s="233"/>
      <c r="X246" s="222"/>
      <c r="Y246" s="222"/>
      <c r="Z246" s="222"/>
      <c r="AA246" s="222"/>
      <c r="AB246" s="235"/>
      <c r="AC246" s="222"/>
      <c r="AD246" s="222"/>
      <c r="AE246" s="221"/>
      <c r="AF246" s="233"/>
      <c r="AG246" s="233"/>
    </row>
    <row r="247" spans="4:33" s="190" customFormat="1" ht="15" customHeight="1" x14ac:dyDescent="0.25">
      <c r="D247" s="222"/>
      <c r="E247" s="222"/>
      <c r="F247" s="230"/>
      <c r="G247" s="222"/>
      <c r="H247" s="231"/>
      <c r="I247" s="231"/>
      <c r="J247" s="232"/>
      <c r="K247" s="222"/>
      <c r="L247" s="233"/>
      <c r="M247" s="234"/>
      <c r="N247" s="231"/>
      <c r="O247" s="233"/>
      <c r="P247" s="233"/>
      <c r="Q247" s="233"/>
      <c r="R247" s="222"/>
      <c r="S247" s="233"/>
      <c r="T247" s="233"/>
      <c r="U247" s="222"/>
      <c r="V247" s="233"/>
      <c r="W247" s="233"/>
      <c r="X247" s="222"/>
      <c r="Y247" s="222"/>
      <c r="Z247" s="222"/>
      <c r="AA247" s="222"/>
      <c r="AB247" s="235"/>
      <c r="AC247" s="222"/>
      <c r="AD247" s="222"/>
      <c r="AE247" s="221"/>
      <c r="AF247" s="233"/>
      <c r="AG247" s="233"/>
    </row>
    <row r="248" spans="4:33" s="190" customFormat="1" ht="15" customHeight="1" x14ac:dyDescent="0.25">
      <c r="D248" s="222"/>
      <c r="E248" s="222"/>
      <c r="F248" s="230"/>
      <c r="G248" s="222"/>
      <c r="H248" s="231"/>
      <c r="I248" s="231"/>
      <c r="J248" s="232"/>
      <c r="K248" s="222"/>
      <c r="L248" s="233"/>
      <c r="M248" s="234"/>
      <c r="N248" s="231"/>
      <c r="O248" s="233"/>
      <c r="P248" s="233"/>
      <c r="Q248" s="233"/>
      <c r="R248" s="222"/>
      <c r="S248" s="233"/>
      <c r="T248" s="233"/>
      <c r="U248" s="222"/>
      <c r="V248" s="233"/>
      <c r="W248" s="233"/>
      <c r="X248" s="222"/>
      <c r="Y248" s="222"/>
      <c r="Z248" s="222"/>
      <c r="AA248" s="222"/>
      <c r="AB248" s="235"/>
      <c r="AC248" s="222"/>
      <c r="AD248" s="222"/>
      <c r="AE248" s="221"/>
      <c r="AF248" s="233"/>
      <c r="AG248" s="233"/>
    </row>
    <row r="249" spans="4:33" s="190" customFormat="1" ht="15" customHeight="1" x14ac:dyDescent="0.25">
      <c r="D249" s="222"/>
      <c r="E249" s="222"/>
      <c r="F249" s="230"/>
      <c r="G249" s="222"/>
      <c r="H249" s="231"/>
      <c r="I249" s="231"/>
      <c r="J249" s="232"/>
      <c r="K249" s="222"/>
      <c r="L249" s="233"/>
      <c r="M249" s="234"/>
      <c r="N249" s="231"/>
      <c r="O249" s="233"/>
      <c r="P249" s="233"/>
      <c r="Q249" s="233"/>
      <c r="R249" s="222"/>
      <c r="S249" s="233"/>
      <c r="T249" s="233"/>
      <c r="U249" s="222"/>
      <c r="V249" s="233"/>
      <c r="W249" s="233"/>
      <c r="X249" s="222"/>
      <c r="Y249" s="222"/>
      <c r="Z249" s="222"/>
      <c r="AA249" s="222"/>
      <c r="AB249" s="235"/>
      <c r="AC249" s="222"/>
      <c r="AD249" s="222"/>
      <c r="AE249" s="221"/>
      <c r="AF249" s="233"/>
      <c r="AG249" s="233"/>
    </row>
    <row r="250" spans="4:33" s="190" customFormat="1" ht="15" customHeight="1" x14ac:dyDescent="0.25">
      <c r="D250" s="222"/>
      <c r="E250" s="222"/>
      <c r="F250" s="230"/>
      <c r="G250" s="222"/>
      <c r="H250" s="231"/>
      <c r="I250" s="231"/>
      <c r="J250" s="232"/>
      <c r="K250" s="222"/>
      <c r="L250" s="233"/>
      <c r="M250" s="234"/>
      <c r="N250" s="231"/>
      <c r="O250" s="233"/>
      <c r="P250" s="233"/>
      <c r="Q250" s="233"/>
      <c r="R250" s="222"/>
      <c r="S250" s="233"/>
      <c r="T250" s="233"/>
      <c r="U250" s="222"/>
      <c r="V250" s="233"/>
      <c r="W250" s="233"/>
      <c r="X250" s="222"/>
      <c r="Y250" s="222"/>
      <c r="Z250" s="222"/>
      <c r="AA250" s="222"/>
      <c r="AB250" s="235"/>
      <c r="AC250" s="222"/>
      <c r="AD250" s="222"/>
      <c r="AE250" s="221"/>
      <c r="AF250" s="233"/>
      <c r="AG250" s="233"/>
    </row>
    <row r="251" spans="4:33" s="190" customFormat="1" ht="15" customHeight="1" x14ac:dyDescent="0.25">
      <c r="D251" s="222"/>
      <c r="E251" s="222"/>
      <c r="F251" s="230"/>
      <c r="G251" s="222"/>
      <c r="H251" s="231"/>
      <c r="I251" s="231"/>
      <c r="J251" s="232"/>
      <c r="K251" s="222"/>
      <c r="L251" s="233"/>
      <c r="M251" s="234"/>
      <c r="N251" s="231"/>
      <c r="O251" s="233"/>
      <c r="P251" s="233"/>
      <c r="Q251" s="233"/>
      <c r="R251" s="222"/>
      <c r="S251" s="233"/>
      <c r="T251" s="233"/>
      <c r="U251" s="222"/>
      <c r="V251" s="233"/>
      <c r="W251" s="233"/>
      <c r="X251" s="222"/>
      <c r="Y251" s="222"/>
      <c r="Z251" s="222"/>
      <c r="AA251" s="222"/>
      <c r="AB251" s="235"/>
      <c r="AC251" s="222"/>
      <c r="AD251" s="222"/>
      <c r="AE251" s="221"/>
      <c r="AF251" s="233"/>
      <c r="AG251" s="233"/>
    </row>
    <row r="252" spans="4:33" s="190" customFormat="1" ht="15" customHeight="1" x14ac:dyDescent="0.25">
      <c r="D252" s="222"/>
      <c r="E252" s="222"/>
      <c r="F252" s="230"/>
      <c r="G252" s="222"/>
      <c r="H252" s="231"/>
      <c r="I252" s="231"/>
      <c r="J252" s="232"/>
      <c r="K252" s="222"/>
      <c r="L252" s="233"/>
      <c r="M252" s="234"/>
      <c r="N252" s="231"/>
      <c r="O252" s="233"/>
      <c r="P252" s="233"/>
      <c r="Q252" s="233"/>
      <c r="R252" s="222"/>
      <c r="S252" s="233"/>
      <c r="T252" s="233"/>
      <c r="U252" s="222"/>
      <c r="V252" s="233"/>
      <c r="W252" s="233"/>
      <c r="X252" s="222"/>
      <c r="Y252" s="222"/>
      <c r="Z252" s="222"/>
      <c r="AA252" s="222"/>
      <c r="AB252" s="235"/>
      <c r="AC252" s="222"/>
      <c r="AD252" s="222"/>
      <c r="AE252" s="221"/>
      <c r="AF252" s="233"/>
      <c r="AG252" s="233"/>
    </row>
    <row r="253" spans="4:33" s="190" customFormat="1" ht="15" customHeight="1" x14ac:dyDescent="0.25">
      <c r="D253" s="222"/>
      <c r="E253" s="222"/>
      <c r="F253" s="230"/>
      <c r="G253" s="222"/>
      <c r="H253" s="231"/>
      <c r="I253" s="231"/>
      <c r="J253" s="232"/>
      <c r="K253" s="222"/>
      <c r="L253" s="233"/>
      <c r="M253" s="234"/>
      <c r="N253" s="231"/>
      <c r="O253" s="233"/>
      <c r="P253" s="233"/>
      <c r="Q253" s="233"/>
      <c r="R253" s="222"/>
      <c r="S253" s="233"/>
      <c r="T253" s="233"/>
      <c r="U253" s="222"/>
      <c r="V253" s="233"/>
      <c r="W253" s="233"/>
      <c r="X253" s="222"/>
      <c r="Y253" s="222"/>
      <c r="Z253" s="222"/>
      <c r="AA253" s="222"/>
      <c r="AB253" s="235"/>
      <c r="AC253" s="222"/>
      <c r="AD253" s="222"/>
      <c r="AE253" s="221"/>
      <c r="AF253" s="233"/>
      <c r="AG253" s="233"/>
    </row>
    <row r="254" spans="4:33" s="190" customFormat="1" ht="15" customHeight="1" x14ac:dyDescent="0.25">
      <c r="D254" s="222"/>
      <c r="E254" s="222"/>
      <c r="F254" s="230"/>
      <c r="G254" s="222"/>
      <c r="H254" s="231"/>
      <c r="I254" s="231"/>
      <c r="J254" s="232"/>
      <c r="K254" s="222"/>
      <c r="L254" s="233"/>
      <c r="M254" s="234"/>
      <c r="N254" s="231"/>
      <c r="O254" s="233"/>
      <c r="P254" s="233"/>
      <c r="Q254" s="233"/>
      <c r="R254" s="222"/>
      <c r="S254" s="233"/>
      <c r="T254" s="233"/>
      <c r="U254" s="222"/>
      <c r="V254" s="233"/>
      <c r="W254" s="233"/>
      <c r="X254" s="222"/>
      <c r="Y254" s="222"/>
      <c r="Z254" s="222"/>
      <c r="AA254" s="222"/>
      <c r="AB254" s="235"/>
      <c r="AC254" s="222"/>
      <c r="AD254" s="222"/>
      <c r="AE254" s="221"/>
      <c r="AF254" s="233"/>
      <c r="AG254" s="233"/>
    </row>
    <row r="255" spans="4:33" s="190" customFormat="1" ht="15" customHeight="1" x14ac:dyDescent="0.25">
      <c r="D255" s="222"/>
      <c r="E255" s="222"/>
      <c r="F255" s="230"/>
      <c r="G255" s="222"/>
      <c r="H255" s="231"/>
      <c r="I255" s="231"/>
      <c r="J255" s="232"/>
      <c r="K255" s="222"/>
      <c r="L255" s="233"/>
      <c r="M255" s="234"/>
      <c r="N255" s="231"/>
      <c r="O255" s="233"/>
      <c r="P255" s="233"/>
      <c r="Q255" s="233"/>
      <c r="R255" s="222"/>
      <c r="S255" s="233"/>
      <c r="T255" s="233"/>
      <c r="U255" s="222"/>
      <c r="V255" s="233"/>
      <c r="W255" s="233"/>
      <c r="X255" s="222"/>
      <c r="Y255" s="222"/>
      <c r="Z255" s="222"/>
      <c r="AA255" s="222"/>
      <c r="AB255" s="235"/>
      <c r="AC255" s="222"/>
      <c r="AD255" s="222"/>
      <c r="AE255" s="221"/>
      <c r="AF255" s="233"/>
      <c r="AG255" s="233"/>
    </row>
    <row r="256" spans="4:33" s="190" customFormat="1" ht="15" customHeight="1" x14ac:dyDescent="0.25">
      <c r="D256" s="222"/>
      <c r="E256" s="222"/>
      <c r="F256" s="230"/>
      <c r="G256" s="222"/>
      <c r="H256" s="231"/>
      <c r="I256" s="231"/>
      <c r="J256" s="232"/>
      <c r="K256" s="222"/>
      <c r="L256" s="233"/>
      <c r="M256" s="234"/>
      <c r="N256" s="231"/>
      <c r="O256" s="233"/>
      <c r="P256" s="233"/>
      <c r="Q256" s="233"/>
      <c r="R256" s="222"/>
      <c r="S256" s="233"/>
      <c r="T256" s="233"/>
      <c r="U256" s="222"/>
      <c r="V256" s="233"/>
      <c r="W256" s="233"/>
      <c r="X256" s="222"/>
      <c r="Y256" s="222"/>
      <c r="Z256" s="222"/>
      <c r="AA256" s="222"/>
      <c r="AB256" s="235"/>
      <c r="AC256" s="222"/>
      <c r="AD256" s="222"/>
      <c r="AE256" s="221"/>
      <c r="AF256" s="233"/>
      <c r="AG256" s="233"/>
    </row>
    <row r="257" spans="1:35" s="190" customFormat="1" ht="15" customHeight="1" x14ac:dyDescent="0.25">
      <c r="D257" s="222"/>
      <c r="E257" s="222"/>
      <c r="F257" s="230"/>
      <c r="G257" s="222"/>
      <c r="H257" s="231"/>
      <c r="I257" s="231"/>
      <c r="J257" s="232"/>
      <c r="K257" s="222"/>
      <c r="L257" s="233"/>
      <c r="M257" s="234"/>
      <c r="N257" s="231"/>
      <c r="O257" s="233"/>
      <c r="P257" s="233"/>
      <c r="Q257" s="233"/>
      <c r="R257" s="222"/>
      <c r="S257" s="233"/>
      <c r="T257" s="233"/>
      <c r="U257" s="222"/>
      <c r="V257" s="233"/>
      <c r="W257" s="233"/>
      <c r="X257" s="222"/>
      <c r="Y257" s="222"/>
      <c r="Z257" s="222"/>
      <c r="AA257" s="222"/>
      <c r="AB257" s="235"/>
      <c r="AC257" s="222"/>
      <c r="AD257" s="222"/>
      <c r="AE257" s="221"/>
      <c r="AF257" s="233"/>
      <c r="AG257" s="233"/>
    </row>
    <row r="258" spans="1:35" s="190" customFormat="1" ht="15" customHeight="1" x14ac:dyDescent="0.25">
      <c r="D258" s="222"/>
      <c r="E258" s="222"/>
      <c r="F258" s="230"/>
      <c r="G258" s="222"/>
      <c r="H258" s="231"/>
      <c r="I258" s="231"/>
      <c r="J258" s="232"/>
      <c r="K258" s="222"/>
      <c r="L258" s="233"/>
      <c r="M258" s="234"/>
      <c r="N258" s="231"/>
      <c r="O258" s="233"/>
      <c r="P258" s="233"/>
      <c r="Q258" s="233"/>
      <c r="R258" s="222"/>
      <c r="S258" s="233"/>
      <c r="T258" s="233"/>
      <c r="U258" s="222"/>
      <c r="V258" s="233"/>
      <c r="W258" s="233"/>
      <c r="X258" s="222"/>
      <c r="Y258" s="222"/>
      <c r="Z258" s="222"/>
      <c r="AA258" s="222"/>
      <c r="AB258" s="235"/>
      <c r="AC258" s="222"/>
      <c r="AD258" s="222"/>
      <c r="AE258" s="221"/>
      <c r="AF258" s="233"/>
      <c r="AG258" s="233"/>
    </row>
    <row r="259" spans="1:35" s="190" customFormat="1" ht="15" customHeight="1" x14ac:dyDescent="0.25">
      <c r="D259" s="222"/>
      <c r="E259" s="222"/>
      <c r="F259" s="230"/>
      <c r="G259" s="222"/>
      <c r="H259" s="231"/>
      <c r="I259" s="231"/>
      <c r="J259" s="232"/>
      <c r="K259" s="222"/>
      <c r="L259" s="233"/>
      <c r="M259" s="234"/>
      <c r="N259" s="231"/>
      <c r="O259" s="233"/>
      <c r="P259" s="233"/>
      <c r="Q259" s="233"/>
      <c r="R259" s="222"/>
      <c r="S259" s="233"/>
      <c r="T259" s="233"/>
      <c r="U259" s="222"/>
      <c r="V259" s="233"/>
      <c r="W259" s="233"/>
      <c r="X259" s="222"/>
      <c r="Y259" s="222"/>
      <c r="Z259" s="222"/>
      <c r="AA259" s="222"/>
      <c r="AB259" s="235"/>
      <c r="AC259" s="222"/>
      <c r="AD259" s="222"/>
      <c r="AE259" s="221"/>
      <c r="AF259" s="233"/>
      <c r="AG259" s="233"/>
    </row>
    <row r="260" spans="1:35" s="190" customFormat="1" ht="15" customHeight="1" x14ac:dyDescent="0.25">
      <c r="D260" s="222"/>
      <c r="E260" s="222"/>
      <c r="F260" s="230"/>
      <c r="G260" s="222"/>
      <c r="H260" s="231"/>
      <c r="I260" s="231"/>
      <c r="J260" s="232"/>
      <c r="K260" s="222"/>
      <c r="L260" s="233"/>
      <c r="M260" s="234"/>
      <c r="N260" s="231"/>
      <c r="O260" s="233"/>
      <c r="P260" s="233"/>
      <c r="Q260" s="233"/>
      <c r="R260" s="222"/>
      <c r="S260" s="233"/>
      <c r="T260" s="233"/>
      <c r="U260" s="222"/>
      <c r="V260" s="233"/>
      <c r="W260" s="233"/>
      <c r="X260" s="222"/>
      <c r="Y260" s="222"/>
      <c r="Z260" s="222"/>
      <c r="AA260" s="222"/>
      <c r="AB260" s="235"/>
      <c r="AC260" s="222"/>
      <c r="AD260" s="222"/>
      <c r="AE260" s="221"/>
      <c r="AF260" s="233"/>
      <c r="AG260" s="233"/>
    </row>
    <row r="261" spans="1:35" s="190" customFormat="1" ht="15" customHeight="1" x14ac:dyDescent="0.25">
      <c r="D261" s="222"/>
      <c r="E261" s="222"/>
      <c r="F261" s="230"/>
      <c r="G261" s="222"/>
      <c r="H261" s="231"/>
      <c r="I261" s="231"/>
      <c r="J261" s="232"/>
      <c r="K261" s="222"/>
      <c r="L261" s="233"/>
      <c r="M261" s="234"/>
      <c r="N261" s="231"/>
      <c r="O261" s="233"/>
      <c r="P261" s="233"/>
      <c r="Q261" s="233"/>
      <c r="R261" s="222"/>
      <c r="S261" s="233"/>
      <c r="T261" s="233"/>
      <c r="U261" s="222"/>
      <c r="V261" s="233"/>
      <c r="W261" s="233"/>
      <c r="X261" s="222"/>
      <c r="Y261" s="222"/>
      <c r="Z261" s="222"/>
      <c r="AA261" s="222"/>
      <c r="AB261" s="235"/>
      <c r="AC261" s="222"/>
      <c r="AD261" s="222"/>
      <c r="AE261" s="221"/>
      <c r="AF261" s="233"/>
      <c r="AG261" s="233"/>
    </row>
    <row r="262" spans="1:35" s="213" customFormat="1" ht="15.75" customHeight="1" x14ac:dyDescent="0.2">
      <c r="A262" s="203"/>
      <c r="B262" s="203"/>
      <c r="C262" s="203"/>
      <c r="D262" s="204"/>
      <c r="E262" s="204"/>
      <c r="F262" s="205"/>
      <c r="G262" s="206"/>
      <c r="H262" s="206"/>
      <c r="I262" s="206"/>
      <c r="J262" s="207"/>
      <c r="K262" s="206"/>
      <c r="L262" s="208"/>
      <c r="M262" s="209">
        <f>SUM(M4:M131)</f>
        <v>1895895.2999999998</v>
      </c>
      <c r="N262" s="206"/>
      <c r="O262" s="210"/>
      <c r="P262" s="210"/>
      <c r="Q262" s="210"/>
      <c r="R262" s="211"/>
      <c r="S262" s="212"/>
      <c r="T262" s="212">
        <f>SUM(T4:T131)</f>
        <v>1895895.2999999998</v>
      </c>
      <c r="U262" s="211"/>
      <c r="V262" s="212"/>
      <c r="W262" s="212">
        <f>SUM(W4:W131)</f>
        <v>234495.49</v>
      </c>
      <c r="X262" s="212"/>
      <c r="Y262" s="212"/>
      <c r="Z262" s="212">
        <f>SUM(Z4:Z131)</f>
        <v>0</v>
      </c>
      <c r="AA262" s="212"/>
      <c r="AB262" s="212"/>
      <c r="AC262" s="212"/>
      <c r="AD262" s="212"/>
      <c r="AE262" s="211"/>
      <c r="AF262" s="212"/>
      <c r="AG262" s="212">
        <f>SUM(AG4:AG131)</f>
        <v>1661399.81</v>
      </c>
    </row>
    <row r="263" spans="1:35" s="213" customFormat="1" ht="6" customHeight="1" x14ac:dyDescent="0.2">
      <c r="A263" s="203"/>
      <c r="B263" s="203"/>
      <c r="C263" s="203"/>
      <c r="D263" s="211"/>
      <c r="E263" s="211"/>
      <c r="F263" s="214"/>
      <c r="G263" s="215"/>
      <c r="H263" s="215"/>
      <c r="I263" s="215"/>
      <c r="J263" s="216"/>
      <c r="K263" s="215"/>
      <c r="L263" s="217"/>
      <c r="M263" s="218"/>
      <c r="N263" s="215"/>
      <c r="O263" s="212"/>
      <c r="P263" s="212"/>
      <c r="Q263" s="212"/>
      <c r="R263" s="211"/>
      <c r="S263" s="212"/>
      <c r="T263" s="212"/>
      <c r="U263" s="211"/>
      <c r="V263" s="212"/>
      <c r="W263" s="212"/>
      <c r="X263" s="211"/>
      <c r="Y263" s="211"/>
      <c r="Z263" s="211"/>
      <c r="AA263" s="211"/>
      <c r="AB263" s="219"/>
      <c r="AC263" s="211"/>
      <c r="AD263" s="211"/>
      <c r="AE263" s="211"/>
      <c r="AF263" s="212"/>
      <c r="AG263" s="212"/>
      <c r="AI263" s="213" t="s">
        <v>586</v>
      </c>
    </row>
    <row r="264" spans="1:35" s="213" customFormat="1" ht="15.75" hidden="1" customHeight="1" x14ac:dyDescent="0.2">
      <c r="A264" s="203"/>
      <c r="B264" s="203"/>
      <c r="C264" s="203"/>
      <c r="D264" s="211"/>
      <c r="E264" s="211"/>
      <c r="F264" s="214"/>
      <c r="G264" s="215"/>
      <c r="H264" s="215"/>
      <c r="I264" s="215"/>
      <c r="J264" s="216"/>
      <c r="K264" s="215"/>
      <c r="L264" s="217"/>
      <c r="M264" s="218"/>
      <c r="N264" s="215"/>
      <c r="O264" s="212"/>
      <c r="P264" s="212"/>
      <c r="Q264" s="212"/>
      <c r="R264" s="211"/>
      <c r="S264" s="212"/>
      <c r="T264" s="212"/>
      <c r="U264" s="211"/>
      <c r="V264" s="212"/>
      <c r="W264" s="212"/>
      <c r="X264" s="211"/>
      <c r="Y264" s="211"/>
      <c r="Z264" s="211"/>
      <c r="AA264" s="211"/>
      <c r="AB264" s="219"/>
      <c r="AC264" s="211"/>
      <c r="AD264" s="211"/>
      <c r="AE264" s="211"/>
      <c r="AF264" s="212"/>
      <c r="AG264" s="212"/>
    </row>
    <row r="265" spans="1:35" s="213" customFormat="1" ht="15.75" customHeight="1" x14ac:dyDescent="0.2">
      <c r="A265" s="203"/>
      <c r="B265" s="203"/>
      <c r="C265" s="203"/>
      <c r="D265" s="211"/>
      <c r="E265" s="211"/>
      <c r="F265" s="214"/>
      <c r="G265" s="215"/>
      <c r="H265" s="215"/>
      <c r="I265" s="215"/>
      <c r="J265" s="216"/>
      <c r="K265" s="215"/>
      <c r="L265" s="217"/>
      <c r="M265" s="218"/>
      <c r="N265" s="215"/>
      <c r="O265" s="212"/>
      <c r="P265" s="212"/>
      <c r="Q265" s="212"/>
      <c r="R265" s="211"/>
      <c r="S265" s="212"/>
      <c r="T265" s="212"/>
      <c r="U265" s="211"/>
      <c r="V265" s="212"/>
      <c r="W265" s="212"/>
      <c r="X265" s="211"/>
      <c r="Y265" s="211"/>
      <c r="Z265" s="211"/>
      <c r="AA265" s="211"/>
      <c r="AB265" s="219"/>
      <c r="AC265" s="211"/>
      <c r="AD265" s="211"/>
      <c r="AE265" s="211"/>
      <c r="AF265" s="212"/>
      <c r="AG265" s="212">
        <f>T262-W262</f>
        <v>1661399.8099999998</v>
      </c>
    </row>
    <row r="266" spans="1:35" s="213" customFormat="1" ht="15.75" customHeight="1" x14ac:dyDescent="0.2">
      <c r="A266" s="203"/>
      <c r="B266" s="203"/>
      <c r="C266" s="203"/>
      <c r="D266" s="211"/>
      <c r="E266" s="211"/>
      <c r="F266" s="214"/>
      <c r="G266" s="215"/>
      <c r="H266" s="215"/>
      <c r="I266" s="215"/>
      <c r="J266" s="216"/>
      <c r="K266" s="215"/>
      <c r="L266" s="217"/>
      <c r="M266" s="218"/>
      <c r="N266" s="215"/>
      <c r="O266" s="212"/>
      <c r="P266" s="212"/>
      <c r="Q266" s="212"/>
      <c r="R266" s="211"/>
      <c r="S266" s="212"/>
      <c r="T266" s="212"/>
      <c r="U266" s="211"/>
      <c r="V266" s="212"/>
      <c r="W266" s="212"/>
      <c r="X266" s="211"/>
      <c r="Y266" s="211"/>
      <c r="Z266" s="211"/>
      <c r="AA266" s="211"/>
      <c r="AB266" s="219"/>
      <c r="AC266" s="211"/>
      <c r="AD266" s="211"/>
      <c r="AE266" s="211"/>
      <c r="AF266" s="212"/>
      <c r="AG266" s="212"/>
    </row>
    <row r="267" spans="1:35" s="213" customFormat="1" ht="15.75" customHeight="1" x14ac:dyDescent="0.2">
      <c r="A267" s="203"/>
      <c r="B267" s="203"/>
      <c r="C267" s="203"/>
      <c r="D267" s="211"/>
      <c r="E267" s="211"/>
      <c r="F267" s="214"/>
      <c r="G267" s="215"/>
      <c r="H267" s="215"/>
      <c r="I267" s="215"/>
      <c r="J267" s="216"/>
      <c r="K267" s="215"/>
      <c r="L267" s="217"/>
      <c r="M267" s="218"/>
      <c r="N267" s="215"/>
      <c r="O267" s="212"/>
      <c r="P267" s="212"/>
      <c r="Q267" s="212"/>
      <c r="R267" s="211"/>
      <c r="S267" s="212"/>
      <c r="T267" s="220" t="s">
        <v>566</v>
      </c>
      <c r="U267" s="220"/>
      <c r="V267" s="220"/>
      <c r="W267" s="220"/>
      <c r="X267" s="221"/>
      <c r="Y267" s="222"/>
      <c r="Z267" s="222"/>
      <c r="AA267" s="222"/>
      <c r="AB267" s="220" t="s">
        <v>567</v>
      </c>
      <c r="AC267" s="223"/>
      <c r="AD267" s="224"/>
      <c r="AE267" s="225"/>
      <c r="AF267" s="224"/>
      <c r="AG267" s="226"/>
    </row>
    <row r="268" spans="1:35" s="213" customFormat="1" ht="15.75" customHeight="1" x14ac:dyDescent="0.2">
      <c r="A268" s="203"/>
      <c r="B268" s="203"/>
      <c r="C268" s="203"/>
      <c r="D268" s="211"/>
      <c r="E268" s="211"/>
      <c r="F268" s="214"/>
      <c r="G268" s="215"/>
      <c r="H268" s="215"/>
      <c r="I268" s="215"/>
      <c r="J268" s="216"/>
      <c r="K268" s="215"/>
      <c r="L268" s="217"/>
      <c r="M268" s="218"/>
      <c r="N268" s="215"/>
      <c r="O268" s="212"/>
      <c r="P268" s="212"/>
      <c r="Q268" s="212"/>
      <c r="R268" s="211"/>
      <c r="S268" s="212"/>
      <c r="T268" s="220"/>
      <c r="U268" s="220"/>
      <c r="V268" s="220"/>
      <c r="W268" s="220"/>
      <c r="X268" s="221"/>
      <c r="Y268" s="222"/>
      <c r="Z268" s="222"/>
      <c r="AA268" s="222"/>
      <c r="AB268" s="220"/>
      <c r="AC268" s="224"/>
      <c r="AD268" s="224"/>
      <c r="AE268" s="225"/>
      <c r="AF268" s="224"/>
      <c r="AG268" s="224"/>
    </row>
    <row r="269" spans="1:35" s="213" customFormat="1" ht="15.75" customHeight="1" x14ac:dyDescent="0.2">
      <c r="A269" s="203"/>
      <c r="B269" s="203"/>
      <c r="C269" s="203"/>
      <c r="D269" s="211"/>
      <c r="E269" s="211"/>
      <c r="F269" s="214"/>
      <c r="G269" s="215"/>
      <c r="H269" s="215"/>
      <c r="I269" s="215"/>
      <c r="J269" s="216"/>
      <c r="K269" s="215"/>
      <c r="L269" s="217"/>
      <c r="M269" s="218"/>
      <c r="N269" s="215"/>
      <c r="O269" s="212"/>
      <c r="P269" s="212"/>
      <c r="Q269" s="212"/>
      <c r="R269" s="211"/>
      <c r="S269" s="212"/>
      <c r="T269" s="220"/>
      <c r="U269" s="220"/>
      <c r="V269" s="220"/>
      <c r="W269" s="220"/>
      <c r="X269" s="221"/>
      <c r="Y269" s="222"/>
      <c r="Z269" s="222"/>
      <c r="AA269" s="222"/>
      <c r="AB269" s="220"/>
      <c r="AC269" s="224"/>
      <c r="AD269" s="224"/>
      <c r="AE269" s="225"/>
      <c r="AF269" s="224"/>
      <c r="AG269" s="224"/>
    </row>
    <row r="270" spans="1:35" s="213" customFormat="1" ht="15.75" customHeight="1" x14ac:dyDescent="0.2">
      <c r="A270" s="203"/>
      <c r="B270" s="203"/>
      <c r="C270" s="203"/>
      <c r="D270" s="211"/>
      <c r="E270" s="211"/>
      <c r="F270" s="214"/>
      <c r="G270" s="215"/>
      <c r="H270" s="215"/>
      <c r="I270" s="215"/>
      <c r="J270" s="216"/>
      <c r="K270" s="215"/>
      <c r="L270" s="217"/>
      <c r="M270" s="218"/>
      <c r="N270" s="215"/>
      <c r="O270" s="212"/>
      <c r="P270" s="212"/>
      <c r="Q270" s="212"/>
      <c r="R270" s="211"/>
      <c r="S270" s="212"/>
      <c r="T270" s="224"/>
      <c r="U270" s="224"/>
      <c r="V270" s="224"/>
      <c r="W270" s="227"/>
      <c r="X270" s="220" t="s">
        <v>569</v>
      </c>
      <c r="Y270" s="220"/>
      <c r="Z270" s="220"/>
      <c r="AA270" s="220"/>
      <c r="AB270" s="220"/>
      <c r="AC270" s="220"/>
      <c r="AD270" s="221"/>
      <c r="AE270" s="222"/>
      <c r="AF270" s="222"/>
      <c r="AG270" s="220" t="s">
        <v>570</v>
      </c>
    </row>
    <row r="271" spans="1:35" s="213" customFormat="1" ht="15.75" customHeight="1" x14ac:dyDescent="0.2">
      <c r="A271" s="203"/>
      <c r="B271" s="203"/>
      <c r="C271" s="203"/>
      <c r="D271" s="211"/>
      <c r="E271" s="211"/>
      <c r="F271" s="214"/>
      <c r="G271" s="215"/>
      <c r="H271" s="215"/>
      <c r="I271" s="215"/>
      <c r="J271" s="216"/>
      <c r="K271" s="215"/>
      <c r="L271" s="217"/>
      <c r="M271" s="218"/>
      <c r="N271" s="215"/>
      <c r="O271" s="212"/>
      <c r="P271" s="212"/>
      <c r="Q271" s="212"/>
      <c r="R271" s="211"/>
      <c r="S271" s="212"/>
      <c r="T271" s="224"/>
      <c r="U271" s="224"/>
      <c r="V271" s="224"/>
      <c r="W271" s="227"/>
      <c r="X271" s="220" t="s">
        <v>571</v>
      </c>
      <c r="Y271" s="220"/>
      <c r="Z271" s="220"/>
      <c r="AA271" s="220"/>
      <c r="AB271" s="220"/>
      <c r="AC271" s="220"/>
      <c r="AD271" s="221"/>
      <c r="AE271" s="222"/>
      <c r="AF271" s="222"/>
      <c r="AG271" s="220" t="s">
        <v>572</v>
      </c>
    </row>
    <row r="272" spans="1:35" s="213" customFormat="1" ht="15.75" customHeight="1" x14ac:dyDescent="0.2">
      <c r="A272" s="203"/>
      <c r="B272" s="203"/>
      <c r="C272" s="203"/>
      <c r="D272" s="211"/>
      <c r="E272" s="211"/>
      <c r="F272" s="214"/>
      <c r="G272" s="215"/>
      <c r="H272" s="215"/>
      <c r="I272" s="215"/>
      <c r="J272" s="216"/>
      <c r="K272" s="215"/>
      <c r="L272" s="217"/>
      <c r="M272" s="218"/>
      <c r="N272" s="215"/>
      <c r="O272" s="212"/>
      <c r="P272" s="212"/>
      <c r="Q272" s="212"/>
      <c r="R272" s="211"/>
      <c r="S272" s="212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8"/>
    </row>
    <row r="273" spans="1:33" s="213" customFormat="1" ht="15.75" customHeight="1" x14ac:dyDescent="0.2">
      <c r="A273" s="203"/>
      <c r="B273" s="203"/>
      <c r="C273" s="203"/>
      <c r="D273" s="211"/>
      <c r="E273" s="211"/>
      <c r="F273" s="214"/>
      <c r="G273" s="215"/>
      <c r="H273" s="215"/>
      <c r="I273" s="215"/>
      <c r="J273" s="216"/>
      <c r="K273" s="215"/>
      <c r="L273" s="217"/>
      <c r="M273" s="218"/>
      <c r="N273" s="215"/>
      <c r="O273" s="212"/>
      <c r="P273" s="212"/>
      <c r="Q273" s="212"/>
      <c r="R273" s="211"/>
      <c r="S273" s="212"/>
      <c r="T273" s="212"/>
      <c r="U273" s="211"/>
      <c r="V273" s="212"/>
      <c r="W273" s="212"/>
      <c r="X273" s="211"/>
      <c r="Y273" s="211"/>
      <c r="Z273" s="211"/>
      <c r="AA273" s="211"/>
      <c r="AB273" s="219"/>
      <c r="AC273" s="211"/>
      <c r="AD273" s="211"/>
      <c r="AE273" s="211"/>
      <c r="AF273" s="212"/>
      <c r="AG273" s="212"/>
    </row>
    <row r="274" spans="1:33" s="213" customFormat="1" ht="15.75" customHeight="1" x14ac:dyDescent="0.2">
      <c r="A274" s="203"/>
      <c r="B274" s="203"/>
      <c r="C274" s="203"/>
      <c r="D274" s="211"/>
      <c r="E274" s="211"/>
      <c r="F274" s="214"/>
      <c r="G274" s="215"/>
      <c r="H274" s="215"/>
      <c r="I274" s="215"/>
      <c r="J274" s="216"/>
      <c r="K274" s="215"/>
      <c r="L274" s="217"/>
      <c r="M274" s="218"/>
      <c r="N274" s="215"/>
      <c r="O274" s="212"/>
      <c r="P274" s="212"/>
      <c r="Q274" s="212"/>
      <c r="R274" s="211"/>
      <c r="S274" s="212"/>
      <c r="T274" s="212"/>
      <c r="U274" s="211"/>
      <c r="V274" s="212"/>
      <c r="W274" s="212"/>
      <c r="X274" s="211"/>
      <c r="Y274" s="211"/>
      <c r="Z274" s="211"/>
      <c r="AA274" s="211"/>
      <c r="AB274" s="219"/>
      <c r="AC274" s="211"/>
      <c r="AD274" s="211"/>
      <c r="AE274" s="211"/>
      <c r="AF274" s="212"/>
      <c r="AG274" s="212"/>
    </row>
    <row r="275" spans="1:33" s="213" customFormat="1" ht="15.75" customHeight="1" x14ac:dyDescent="0.2">
      <c r="A275" s="203"/>
      <c r="B275" s="203"/>
      <c r="C275" s="203"/>
      <c r="D275" s="211"/>
      <c r="E275" s="211"/>
      <c r="F275" s="214"/>
      <c r="G275" s="215"/>
      <c r="H275" s="215"/>
      <c r="I275" s="215"/>
      <c r="J275" s="216"/>
      <c r="K275" s="215"/>
      <c r="L275" s="217"/>
      <c r="M275" s="218"/>
      <c r="N275" s="215"/>
      <c r="O275" s="212"/>
      <c r="P275" s="212"/>
      <c r="Q275" s="212"/>
      <c r="R275" s="211"/>
      <c r="S275" s="212"/>
      <c r="T275" s="212"/>
      <c r="U275" s="211"/>
      <c r="V275" s="212"/>
      <c r="W275" s="212"/>
      <c r="X275" s="211"/>
      <c r="Y275" s="211"/>
      <c r="Z275" s="211"/>
      <c r="AA275" s="211"/>
      <c r="AB275" s="219"/>
      <c r="AC275" s="211"/>
      <c r="AD275" s="211"/>
      <c r="AE275" s="211"/>
      <c r="AF275" s="212"/>
      <c r="AG275" s="212"/>
    </row>
    <row r="276" spans="1:33" s="213" customFormat="1" ht="15.75" customHeight="1" x14ac:dyDescent="0.2">
      <c r="A276" s="203"/>
      <c r="B276" s="203"/>
      <c r="C276" s="203"/>
      <c r="D276" s="211"/>
      <c r="E276" s="211"/>
      <c r="F276" s="214"/>
      <c r="G276" s="215"/>
      <c r="H276" s="215"/>
      <c r="I276" s="215"/>
      <c r="J276" s="216"/>
      <c r="K276" s="215"/>
      <c r="L276" s="217"/>
      <c r="M276" s="218"/>
      <c r="N276" s="215"/>
      <c r="O276" s="212"/>
      <c r="P276" s="212"/>
      <c r="Q276" s="212"/>
      <c r="R276" s="211"/>
      <c r="S276" s="212"/>
      <c r="T276" s="212"/>
      <c r="U276" s="211"/>
      <c r="V276" s="212"/>
      <c r="W276" s="212"/>
      <c r="X276" s="211"/>
      <c r="Y276" s="211"/>
      <c r="Z276" s="211"/>
      <c r="AA276" s="211"/>
      <c r="AB276" s="219"/>
      <c r="AC276" s="211"/>
      <c r="AD276" s="211"/>
      <c r="AE276" s="211"/>
      <c r="AF276" s="212"/>
      <c r="AG276" s="212"/>
    </row>
    <row r="277" spans="1:33" s="213" customFormat="1" ht="15.75" customHeight="1" x14ac:dyDescent="0.2">
      <c r="A277" s="203"/>
      <c r="B277" s="203"/>
      <c r="C277" s="203"/>
      <c r="D277" s="211"/>
      <c r="E277" s="211"/>
      <c r="F277" s="214"/>
      <c r="G277" s="215"/>
      <c r="H277" s="215"/>
      <c r="I277" s="215"/>
      <c r="J277" s="216"/>
      <c r="K277" s="215"/>
      <c r="L277" s="217"/>
      <c r="M277" s="218"/>
      <c r="N277" s="215"/>
      <c r="O277" s="212"/>
      <c r="P277" s="212"/>
      <c r="Q277" s="212"/>
      <c r="R277" s="211"/>
      <c r="S277" s="212"/>
      <c r="T277" s="212"/>
      <c r="U277" s="211"/>
      <c r="V277" s="212"/>
      <c r="W277" s="212"/>
      <c r="X277" s="211"/>
      <c r="Y277" s="211"/>
      <c r="Z277" s="211"/>
      <c r="AA277" s="211"/>
      <c r="AB277" s="219"/>
      <c r="AC277" s="211"/>
      <c r="AD277" s="211"/>
      <c r="AE277" s="211"/>
      <c r="AF277" s="212"/>
      <c r="AG277" s="212"/>
    </row>
    <row r="278" spans="1:33" s="213" customFormat="1" ht="15.75" customHeight="1" x14ac:dyDescent="0.2">
      <c r="A278" s="203"/>
      <c r="B278" s="203"/>
      <c r="C278" s="203"/>
      <c r="D278" s="211"/>
      <c r="E278" s="211"/>
      <c r="F278" s="214"/>
      <c r="G278" s="215"/>
      <c r="H278" s="215"/>
      <c r="I278" s="215"/>
      <c r="J278" s="216"/>
      <c r="K278" s="215"/>
      <c r="L278" s="217"/>
      <c r="M278" s="218"/>
      <c r="N278" s="215"/>
      <c r="O278" s="212"/>
      <c r="P278" s="212"/>
      <c r="Q278" s="212"/>
      <c r="R278" s="211"/>
      <c r="S278" s="212"/>
      <c r="T278" s="212"/>
      <c r="U278" s="211"/>
      <c r="V278" s="212"/>
      <c r="W278" s="212"/>
      <c r="X278" s="211"/>
      <c r="Y278" s="211"/>
      <c r="Z278" s="211"/>
      <c r="AA278" s="211"/>
      <c r="AB278" s="219"/>
      <c r="AC278" s="211"/>
      <c r="AD278" s="211"/>
      <c r="AE278" s="211"/>
      <c r="AF278" s="212"/>
      <c r="AG278" s="212"/>
    </row>
    <row r="279" spans="1:33" s="213" customFormat="1" ht="15.75" customHeight="1" x14ac:dyDescent="0.2">
      <c r="A279" s="203"/>
      <c r="B279" s="203"/>
      <c r="C279" s="203"/>
      <c r="D279" s="211"/>
      <c r="E279" s="211"/>
      <c r="F279" s="214"/>
      <c r="G279" s="215"/>
      <c r="H279" s="215"/>
      <c r="I279" s="215"/>
      <c r="J279" s="216"/>
      <c r="K279" s="215"/>
      <c r="L279" s="217"/>
      <c r="M279" s="218"/>
      <c r="N279" s="215"/>
      <c r="O279" s="212"/>
      <c r="P279" s="212"/>
      <c r="Q279" s="212"/>
      <c r="R279" s="211"/>
      <c r="S279" s="212"/>
      <c r="T279" s="212"/>
      <c r="U279" s="211"/>
      <c r="V279" s="212"/>
      <c r="W279" s="212"/>
      <c r="X279" s="211"/>
      <c r="Y279" s="211"/>
      <c r="Z279" s="211"/>
      <c r="AA279" s="211"/>
      <c r="AB279" s="219"/>
      <c r="AC279" s="211"/>
      <c r="AD279" s="211"/>
      <c r="AE279" s="211"/>
      <c r="AF279" s="212"/>
      <c r="AG279" s="212"/>
    </row>
    <row r="280" spans="1:33" s="213" customFormat="1" ht="15.75" customHeight="1" x14ac:dyDescent="0.2">
      <c r="A280" s="203"/>
      <c r="B280" s="203"/>
      <c r="C280" s="203"/>
      <c r="D280" s="211"/>
      <c r="E280" s="211"/>
      <c r="F280" s="214"/>
      <c r="G280" s="215"/>
      <c r="H280" s="215"/>
      <c r="I280" s="215"/>
      <c r="J280" s="216"/>
      <c r="K280" s="215"/>
      <c r="L280" s="217"/>
      <c r="M280" s="218"/>
      <c r="N280" s="215"/>
      <c r="O280" s="212"/>
      <c r="P280" s="212"/>
      <c r="Q280" s="212"/>
      <c r="R280" s="211"/>
      <c r="S280" s="212"/>
      <c r="T280" s="212"/>
      <c r="U280" s="211"/>
      <c r="V280" s="212"/>
      <c r="W280" s="212"/>
      <c r="X280" s="211"/>
      <c r="Y280" s="211"/>
      <c r="Z280" s="211"/>
      <c r="AA280" s="211"/>
      <c r="AB280" s="219"/>
      <c r="AC280" s="211"/>
      <c r="AD280" s="211"/>
      <c r="AE280" s="211"/>
      <c r="AF280" s="212"/>
      <c r="AG280" s="212"/>
    </row>
    <row r="281" spans="1:33" s="213" customFormat="1" ht="15.75" customHeight="1" x14ac:dyDescent="0.2">
      <c r="A281" s="203"/>
      <c r="B281" s="203"/>
      <c r="C281" s="203"/>
      <c r="D281" s="211"/>
      <c r="E281" s="211"/>
      <c r="F281" s="214"/>
      <c r="G281" s="215"/>
      <c r="H281" s="215"/>
      <c r="I281" s="215"/>
      <c r="J281" s="216"/>
      <c r="K281" s="215"/>
      <c r="L281" s="217"/>
      <c r="M281" s="218"/>
      <c r="N281" s="215"/>
      <c r="O281" s="212"/>
      <c r="P281" s="212"/>
      <c r="Q281" s="212"/>
      <c r="R281" s="211"/>
      <c r="S281" s="212"/>
      <c r="T281" s="212"/>
      <c r="U281" s="211"/>
      <c r="V281" s="212"/>
      <c r="W281" s="212"/>
      <c r="X281" s="211"/>
      <c r="Y281" s="211"/>
      <c r="Z281" s="211"/>
      <c r="AA281" s="211"/>
      <c r="AB281" s="219"/>
      <c r="AC281" s="211"/>
      <c r="AD281" s="211"/>
      <c r="AE281" s="211"/>
      <c r="AF281" s="212"/>
      <c r="AG281" s="212"/>
    </row>
    <row r="282" spans="1:33" s="213" customFormat="1" ht="15.75" customHeight="1" x14ac:dyDescent="0.2">
      <c r="A282" s="203"/>
      <c r="B282" s="203"/>
      <c r="C282" s="203"/>
      <c r="D282" s="211"/>
      <c r="E282" s="211"/>
      <c r="F282" s="214"/>
      <c r="G282" s="215"/>
      <c r="H282" s="215"/>
      <c r="I282" s="215"/>
      <c r="J282" s="216"/>
      <c r="K282" s="215"/>
      <c r="L282" s="217"/>
      <c r="M282" s="218"/>
      <c r="N282" s="215"/>
      <c r="O282" s="212"/>
      <c r="P282" s="212"/>
      <c r="Q282" s="212"/>
      <c r="R282" s="211"/>
      <c r="S282" s="212"/>
      <c r="T282" s="212"/>
      <c r="U282" s="211"/>
      <c r="V282" s="212"/>
      <c r="W282" s="212"/>
      <c r="X282" s="211"/>
      <c r="Y282" s="211"/>
      <c r="Z282" s="211"/>
      <c r="AA282" s="211"/>
      <c r="AB282" s="219"/>
      <c r="AC282" s="211"/>
      <c r="AD282" s="211"/>
      <c r="AE282" s="211"/>
      <c r="AF282" s="212"/>
      <c r="AG282" s="212"/>
    </row>
    <row r="283" spans="1:33" s="213" customFormat="1" ht="15.75" customHeight="1" x14ac:dyDescent="0.2">
      <c r="A283" s="203"/>
      <c r="B283" s="203"/>
      <c r="C283" s="203"/>
      <c r="D283" s="211"/>
      <c r="E283" s="211"/>
      <c r="F283" s="214"/>
      <c r="G283" s="215"/>
      <c r="H283" s="215"/>
      <c r="I283" s="215"/>
      <c r="J283" s="216"/>
      <c r="K283" s="215"/>
      <c r="L283" s="217"/>
      <c r="M283" s="218"/>
      <c r="N283" s="215"/>
      <c r="O283" s="212"/>
      <c r="P283" s="212"/>
      <c r="Q283" s="212"/>
      <c r="R283" s="211"/>
      <c r="S283" s="212"/>
      <c r="T283" s="212"/>
      <c r="U283" s="211"/>
      <c r="V283" s="212"/>
      <c r="W283" s="212"/>
      <c r="X283" s="211"/>
      <c r="Y283" s="211"/>
      <c r="Z283" s="211"/>
      <c r="AA283" s="211"/>
      <c r="AB283" s="219"/>
      <c r="AC283" s="211"/>
      <c r="AD283" s="211"/>
      <c r="AE283" s="211"/>
      <c r="AF283" s="212"/>
      <c r="AG283" s="212"/>
    </row>
    <row r="284" spans="1:33" s="213" customFormat="1" ht="15.75" customHeight="1" x14ac:dyDescent="0.2">
      <c r="A284" s="203"/>
      <c r="B284" s="203"/>
      <c r="C284" s="203"/>
      <c r="D284" s="211"/>
      <c r="E284" s="211"/>
      <c r="F284" s="214"/>
      <c r="G284" s="215"/>
      <c r="H284" s="215"/>
      <c r="I284" s="215"/>
      <c r="J284" s="216"/>
      <c r="K284" s="215"/>
      <c r="L284" s="217"/>
      <c r="M284" s="218"/>
      <c r="N284" s="215"/>
      <c r="O284" s="212"/>
      <c r="P284" s="212"/>
      <c r="Q284" s="212"/>
      <c r="R284" s="211"/>
      <c r="S284" s="212"/>
      <c r="T284" s="212"/>
      <c r="U284" s="211"/>
      <c r="V284" s="212"/>
      <c r="W284" s="212"/>
      <c r="X284" s="211"/>
      <c r="Y284" s="211"/>
      <c r="Z284" s="211"/>
      <c r="AA284" s="211"/>
      <c r="AB284" s="219"/>
      <c r="AC284" s="211"/>
      <c r="AD284" s="211"/>
      <c r="AE284" s="211"/>
      <c r="AF284" s="212"/>
      <c r="AG284" s="212"/>
    </row>
    <row r="285" spans="1:33" s="213" customFormat="1" ht="15.75" customHeight="1" x14ac:dyDescent="0.2">
      <c r="A285" s="203"/>
      <c r="B285" s="203"/>
      <c r="C285" s="203"/>
      <c r="D285" s="211"/>
      <c r="E285" s="211"/>
      <c r="F285" s="214"/>
      <c r="G285" s="215"/>
      <c r="H285" s="215"/>
      <c r="I285" s="215"/>
      <c r="J285" s="216"/>
      <c r="K285" s="215"/>
      <c r="L285" s="217"/>
      <c r="M285" s="218"/>
      <c r="N285" s="215"/>
      <c r="O285" s="212"/>
      <c r="P285" s="212"/>
      <c r="Q285" s="212"/>
      <c r="R285" s="211"/>
      <c r="S285" s="212"/>
      <c r="T285" s="212"/>
      <c r="U285" s="211"/>
      <c r="V285" s="212"/>
      <c r="W285" s="212"/>
      <c r="X285" s="211"/>
      <c r="Y285" s="211"/>
      <c r="Z285" s="211"/>
      <c r="AA285" s="211"/>
      <c r="AB285" s="219"/>
      <c r="AC285" s="211"/>
      <c r="AD285" s="211"/>
      <c r="AE285" s="211"/>
      <c r="AF285" s="212"/>
      <c r="AG285" s="212"/>
    </row>
    <row r="286" spans="1:33" s="213" customFormat="1" ht="15.75" customHeight="1" x14ac:dyDescent="0.2">
      <c r="A286" s="203"/>
      <c r="B286" s="203"/>
      <c r="C286" s="203"/>
      <c r="D286" s="211"/>
      <c r="E286" s="211"/>
      <c r="F286" s="214"/>
      <c r="G286" s="215"/>
      <c r="H286" s="215"/>
      <c r="I286" s="215"/>
      <c r="J286" s="216"/>
      <c r="K286" s="215"/>
      <c r="L286" s="217"/>
      <c r="M286" s="218"/>
      <c r="N286" s="215"/>
      <c r="O286" s="212"/>
      <c r="P286" s="212"/>
      <c r="Q286" s="212"/>
      <c r="R286" s="211"/>
      <c r="S286" s="212"/>
      <c r="T286" s="212"/>
      <c r="U286" s="211"/>
      <c r="V286" s="212"/>
      <c r="W286" s="212"/>
      <c r="X286" s="211"/>
      <c r="Y286" s="211"/>
      <c r="Z286" s="211"/>
      <c r="AA286" s="211"/>
      <c r="AB286" s="219"/>
      <c r="AC286" s="211"/>
      <c r="AD286" s="211"/>
      <c r="AE286" s="211"/>
      <c r="AF286" s="212"/>
      <c r="AG286" s="212"/>
    </row>
    <row r="287" spans="1:33" s="213" customFormat="1" ht="15.75" customHeight="1" x14ac:dyDescent="0.2">
      <c r="A287" s="203"/>
      <c r="B287" s="203"/>
      <c r="C287" s="203"/>
      <c r="D287" s="211"/>
      <c r="E287" s="211"/>
      <c r="F287" s="214"/>
      <c r="G287" s="215"/>
      <c r="H287" s="215"/>
      <c r="I287" s="215"/>
      <c r="J287" s="216"/>
      <c r="K287" s="215"/>
      <c r="L287" s="217"/>
      <c r="M287" s="218"/>
      <c r="N287" s="215"/>
      <c r="O287" s="212"/>
      <c r="P287" s="212"/>
      <c r="Q287" s="212"/>
      <c r="R287" s="211"/>
      <c r="S287" s="212"/>
      <c r="T287" s="212"/>
      <c r="U287" s="211"/>
      <c r="V287" s="212"/>
      <c r="W287" s="212"/>
      <c r="X287" s="211"/>
      <c r="Y287" s="211"/>
      <c r="Z287" s="211"/>
      <c r="AA287" s="211"/>
      <c r="AB287" s="219"/>
      <c r="AC287" s="211"/>
      <c r="AD287" s="211"/>
      <c r="AE287" s="211"/>
      <c r="AF287" s="212"/>
      <c r="AG287" s="212"/>
    </row>
    <row r="288" spans="1:33" s="213" customFormat="1" ht="15.75" customHeight="1" x14ac:dyDescent="0.2">
      <c r="A288" s="203"/>
      <c r="B288" s="203"/>
      <c r="C288" s="203"/>
      <c r="D288" s="211"/>
      <c r="E288" s="211"/>
      <c r="F288" s="214"/>
      <c r="G288" s="215"/>
      <c r="H288" s="215"/>
      <c r="I288" s="215"/>
      <c r="J288" s="216"/>
      <c r="K288" s="215"/>
      <c r="L288" s="217"/>
      <c r="M288" s="218"/>
      <c r="N288" s="215"/>
      <c r="O288" s="212"/>
      <c r="P288" s="212"/>
      <c r="Q288" s="212"/>
      <c r="R288" s="211"/>
      <c r="S288" s="212"/>
      <c r="T288" s="212"/>
      <c r="U288" s="211"/>
      <c r="V288" s="212"/>
      <c r="W288" s="212"/>
      <c r="X288" s="211"/>
      <c r="Y288" s="211"/>
      <c r="Z288" s="211"/>
      <c r="AA288" s="211"/>
      <c r="AB288" s="219"/>
      <c r="AC288" s="211"/>
      <c r="AD288" s="211"/>
      <c r="AE288" s="211"/>
      <c r="AF288" s="212"/>
      <c r="AG288" s="212"/>
    </row>
    <row r="289" spans="1:33" s="213" customFormat="1" ht="15.75" customHeight="1" x14ac:dyDescent="0.2">
      <c r="A289" s="203"/>
      <c r="B289" s="203"/>
      <c r="C289" s="203"/>
      <c r="D289" s="211"/>
      <c r="E289" s="211"/>
      <c r="F289" s="214"/>
      <c r="G289" s="215"/>
      <c r="H289" s="215"/>
      <c r="I289" s="215"/>
      <c r="J289" s="216"/>
      <c r="K289" s="215"/>
      <c r="L289" s="217"/>
      <c r="M289" s="218"/>
      <c r="N289" s="215"/>
      <c r="O289" s="212"/>
      <c r="P289" s="212"/>
      <c r="Q289" s="212"/>
      <c r="R289" s="211"/>
      <c r="S289" s="212"/>
      <c r="T289" s="212"/>
      <c r="U289" s="211"/>
      <c r="V289" s="212"/>
      <c r="W289" s="212"/>
      <c r="X289" s="211"/>
      <c r="Y289" s="211"/>
      <c r="Z289" s="211"/>
      <c r="AA289" s="211"/>
      <c r="AB289" s="219"/>
      <c r="AC289" s="211"/>
      <c r="AD289" s="211"/>
      <c r="AE289" s="211"/>
      <c r="AF289" s="212"/>
      <c r="AG289" s="212"/>
    </row>
    <row r="290" spans="1:33" s="213" customFormat="1" ht="15.75" customHeight="1" x14ac:dyDescent="0.2">
      <c r="A290" s="203"/>
      <c r="B290" s="203"/>
      <c r="C290" s="203"/>
      <c r="D290" s="211"/>
      <c r="E290" s="211"/>
      <c r="F290" s="214"/>
      <c r="G290" s="215"/>
      <c r="H290" s="215"/>
      <c r="I290" s="215"/>
      <c r="J290" s="216"/>
      <c r="K290" s="215"/>
      <c r="L290" s="217"/>
      <c r="M290" s="218"/>
      <c r="N290" s="215"/>
      <c r="O290" s="212"/>
      <c r="P290" s="212"/>
      <c r="Q290" s="212"/>
      <c r="R290" s="211"/>
      <c r="S290" s="212"/>
      <c r="T290" s="212"/>
      <c r="U290" s="211"/>
      <c r="V290" s="212"/>
      <c r="W290" s="212"/>
      <c r="X290" s="211"/>
      <c r="Y290" s="211"/>
      <c r="Z290" s="211"/>
      <c r="AA290" s="211"/>
      <c r="AB290" s="219"/>
      <c r="AC290" s="211"/>
      <c r="AD290" s="211"/>
      <c r="AE290" s="211"/>
      <c r="AF290" s="212"/>
      <c r="AG290" s="212"/>
    </row>
    <row r="291" spans="1:33" s="213" customFormat="1" ht="15.75" customHeight="1" x14ac:dyDescent="0.2">
      <c r="A291" s="203"/>
      <c r="B291" s="203"/>
      <c r="C291" s="203"/>
      <c r="D291" s="211"/>
      <c r="E291" s="211"/>
      <c r="F291" s="214"/>
      <c r="G291" s="215"/>
      <c r="H291" s="215"/>
      <c r="I291" s="215"/>
      <c r="J291" s="216"/>
      <c r="K291" s="215"/>
      <c r="L291" s="217"/>
      <c r="M291" s="218"/>
      <c r="N291" s="215"/>
      <c r="O291" s="212"/>
      <c r="P291" s="212"/>
      <c r="Q291" s="212"/>
      <c r="R291" s="211"/>
      <c r="S291" s="212"/>
      <c r="T291" s="212"/>
      <c r="U291" s="211"/>
      <c r="V291" s="212"/>
      <c r="W291" s="212"/>
      <c r="X291" s="211"/>
      <c r="Y291" s="211"/>
      <c r="Z291" s="211"/>
      <c r="AA291" s="211"/>
      <c r="AB291" s="219"/>
      <c r="AC291" s="211"/>
      <c r="AD291" s="211"/>
      <c r="AE291" s="211"/>
      <c r="AF291" s="212"/>
      <c r="AG291" s="212"/>
    </row>
    <row r="292" spans="1:33" s="213" customFormat="1" ht="15.75" customHeight="1" x14ac:dyDescent="0.2">
      <c r="A292" s="203"/>
      <c r="B292" s="203"/>
      <c r="C292" s="203"/>
      <c r="D292" s="211"/>
      <c r="E292" s="211"/>
      <c r="F292" s="214"/>
      <c r="G292" s="215"/>
      <c r="H292" s="215"/>
      <c r="I292" s="215"/>
      <c r="J292" s="216"/>
      <c r="K292" s="215"/>
      <c r="L292" s="217"/>
      <c r="M292" s="218"/>
      <c r="N292" s="215"/>
      <c r="O292" s="212"/>
      <c r="P292" s="212"/>
      <c r="Q292" s="212"/>
      <c r="R292" s="211"/>
      <c r="S292" s="212"/>
      <c r="T292" s="212"/>
      <c r="U292" s="211"/>
      <c r="V292" s="212"/>
      <c r="W292" s="212"/>
      <c r="X292" s="211"/>
      <c r="Y292" s="211"/>
      <c r="Z292" s="211"/>
      <c r="AA292" s="211"/>
      <c r="AB292" s="219"/>
      <c r="AC292" s="211"/>
      <c r="AD292" s="211"/>
      <c r="AE292" s="211"/>
      <c r="AF292" s="212"/>
      <c r="AG292" s="212"/>
    </row>
    <row r="293" spans="1:33" s="213" customFormat="1" ht="15.75" customHeight="1" x14ac:dyDescent="0.2">
      <c r="A293" s="203"/>
      <c r="B293" s="203"/>
      <c r="C293" s="203"/>
      <c r="D293" s="211"/>
      <c r="E293" s="211"/>
      <c r="F293" s="214"/>
      <c r="G293" s="215"/>
      <c r="H293" s="215"/>
      <c r="I293" s="215"/>
      <c r="J293" s="216"/>
      <c r="K293" s="215"/>
      <c r="L293" s="217"/>
      <c r="M293" s="218"/>
      <c r="N293" s="215"/>
      <c r="O293" s="212"/>
      <c r="P293" s="212"/>
      <c r="Q293" s="212"/>
      <c r="R293" s="211"/>
      <c r="S293" s="212"/>
      <c r="T293" s="212"/>
      <c r="U293" s="211"/>
      <c r="V293" s="212"/>
      <c r="W293" s="212"/>
      <c r="X293" s="211"/>
      <c r="Y293" s="211"/>
      <c r="Z293" s="211"/>
      <c r="AA293" s="211"/>
      <c r="AB293" s="219"/>
      <c r="AC293" s="211"/>
      <c r="AD293" s="211"/>
      <c r="AE293" s="211"/>
      <c r="AF293" s="212"/>
      <c r="AG293" s="212"/>
    </row>
    <row r="294" spans="1:33" s="213" customFormat="1" ht="15.75" customHeight="1" x14ac:dyDescent="0.2">
      <c r="A294" s="203"/>
      <c r="B294" s="203"/>
      <c r="C294" s="203"/>
      <c r="D294" s="211"/>
      <c r="E294" s="211"/>
      <c r="F294" s="214"/>
      <c r="G294" s="215"/>
      <c r="H294" s="215"/>
      <c r="I294" s="215"/>
      <c r="J294" s="216"/>
      <c r="K294" s="215"/>
      <c r="L294" s="217"/>
      <c r="M294" s="218"/>
      <c r="N294" s="215"/>
      <c r="O294" s="212"/>
      <c r="P294" s="212"/>
      <c r="Q294" s="212"/>
      <c r="R294" s="211"/>
      <c r="S294" s="212"/>
      <c r="T294" s="212"/>
      <c r="U294" s="211"/>
      <c r="V294" s="212"/>
      <c r="W294" s="212"/>
      <c r="X294" s="211"/>
      <c r="Y294" s="211"/>
      <c r="Z294" s="211"/>
      <c r="AA294" s="211"/>
      <c r="AB294" s="219"/>
      <c r="AC294" s="211"/>
      <c r="AD294" s="211"/>
      <c r="AE294" s="211"/>
      <c r="AF294" s="212"/>
      <c r="AG294" s="212"/>
    </row>
    <row r="295" spans="1:33" s="213" customFormat="1" ht="15.75" customHeight="1" x14ac:dyDescent="0.2">
      <c r="A295" s="203"/>
      <c r="B295" s="203"/>
      <c r="C295" s="203"/>
      <c r="D295" s="211"/>
      <c r="E295" s="211"/>
      <c r="F295" s="214"/>
      <c r="G295" s="215"/>
      <c r="H295" s="215"/>
      <c r="I295" s="215"/>
      <c r="J295" s="216"/>
      <c r="K295" s="215"/>
      <c r="L295" s="217"/>
      <c r="M295" s="218"/>
      <c r="N295" s="215"/>
      <c r="O295" s="212"/>
      <c r="P295" s="212"/>
      <c r="Q295" s="212"/>
      <c r="R295" s="211"/>
      <c r="S295" s="212"/>
      <c r="T295" s="212"/>
      <c r="U295" s="211"/>
      <c r="V295" s="212"/>
      <c r="W295" s="212"/>
      <c r="X295" s="211"/>
      <c r="Y295" s="211"/>
      <c r="Z295" s="211"/>
      <c r="AA295" s="211"/>
      <c r="AB295" s="219"/>
      <c r="AC295" s="211"/>
      <c r="AD295" s="211"/>
      <c r="AE295" s="211"/>
      <c r="AF295" s="212"/>
      <c r="AG295" s="212"/>
    </row>
    <row r="296" spans="1:33" s="213" customFormat="1" ht="15.75" customHeight="1" x14ac:dyDescent="0.2">
      <c r="A296" s="203"/>
      <c r="B296" s="203"/>
      <c r="C296" s="203"/>
      <c r="D296" s="211"/>
      <c r="E296" s="211"/>
      <c r="F296" s="214"/>
      <c r="G296" s="215"/>
      <c r="H296" s="215"/>
      <c r="I296" s="215"/>
      <c r="J296" s="216"/>
      <c r="K296" s="215"/>
      <c r="L296" s="217"/>
      <c r="M296" s="218"/>
      <c r="N296" s="215"/>
      <c r="O296" s="212"/>
      <c r="P296" s="212"/>
      <c r="Q296" s="212"/>
      <c r="R296" s="211"/>
      <c r="S296" s="212"/>
      <c r="T296" s="212"/>
      <c r="U296" s="211"/>
      <c r="V296" s="212"/>
      <c r="W296" s="212"/>
      <c r="X296" s="211"/>
      <c r="Y296" s="211"/>
      <c r="Z296" s="211"/>
      <c r="AA296" s="211"/>
      <c r="AB296" s="219"/>
      <c r="AC296" s="211"/>
      <c r="AD296" s="211"/>
      <c r="AE296" s="211"/>
      <c r="AF296" s="212"/>
      <c r="AG296" s="212"/>
    </row>
    <row r="297" spans="1:33" s="213" customFormat="1" ht="15.75" customHeight="1" x14ac:dyDescent="0.2">
      <c r="A297" s="203"/>
      <c r="B297" s="203"/>
      <c r="C297" s="203"/>
      <c r="D297" s="211"/>
      <c r="E297" s="211"/>
      <c r="F297" s="214"/>
      <c r="G297" s="215"/>
      <c r="H297" s="215"/>
      <c r="I297" s="215"/>
      <c r="J297" s="216"/>
      <c r="K297" s="215"/>
      <c r="L297" s="217"/>
      <c r="M297" s="218"/>
      <c r="N297" s="215"/>
      <c r="O297" s="212"/>
      <c r="P297" s="212"/>
      <c r="Q297" s="212"/>
      <c r="R297" s="211"/>
      <c r="S297" s="212"/>
      <c r="T297" s="212"/>
      <c r="U297" s="211"/>
      <c r="V297" s="212"/>
      <c r="W297" s="212"/>
      <c r="X297" s="211"/>
      <c r="Y297" s="211"/>
      <c r="Z297" s="211"/>
      <c r="AA297" s="211"/>
      <c r="AB297" s="219"/>
      <c r="AC297" s="211"/>
      <c r="AD297" s="211"/>
      <c r="AE297" s="211"/>
      <c r="AF297" s="212"/>
      <c r="AG297" s="212"/>
    </row>
    <row r="298" spans="1:33" s="213" customFormat="1" ht="15.75" customHeight="1" x14ac:dyDescent="0.2">
      <c r="A298" s="203"/>
      <c r="B298" s="203"/>
      <c r="C298" s="203"/>
      <c r="D298" s="211"/>
      <c r="E298" s="211"/>
      <c r="F298" s="214"/>
      <c r="G298" s="215"/>
      <c r="H298" s="215"/>
      <c r="I298" s="215"/>
      <c r="J298" s="216"/>
      <c r="K298" s="215"/>
      <c r="L298" s="217"/>
      <c r="M298" s="218"/>
      <c r="N298" s="215"/>
      <c r="O298" s="212"/>
      <c r="P298" s="212"/>
      <c r="Q298" s="212"/>
      <c r="R298" s="211"/>
      <c r="S298" s="212"/>
      <c r="T298" s="212"/>
      <c r="U298" s="211"/>
      <c r="V298" s="212"/>
      <c r="W298" s="212"/>
      <c r="X298" s="211"/>
      <c r="Y298" s="211"/>
      <c r="Z298" s="211"/>
      <c r="AA298" s="211"/>
      <c r="AB298" s="219"/>
      <c r="AC298" s="211"/>
      <c r="AD298" s="211"/>
      <c r="AE298" s="211"/>
      <c r="AF298" s="212"/>
      <c r="AG298" s="212"/>
    </row>
    <row r="299" spans="1:33" s="213" customFormat="1" ht="15.75" customHeight="1" x14ac:dyDescent="0.2">
      <c r="A299" s="203"/>
      <c r="B299" s="203"/>
      <c r="C299" s="203"/>
      <c r="D299" s="211"/>
      <c r="E299" s="211"/>
      <c r="F299" s="214"/>
      <c r="G299" s="215"/>
      <c r="H299" s="215"/>
      <c r="I299" s="215"/>
      <c r="J299" s="216"/>
      <c r="K299" s="215"/>
      <c r="L299" s="217"/>
      <c r="M299" s="218"/>
      <c r="N299" s="215"/>
      <c r="O299" s="212"/>
      <c r="P299" s="212"/>
      <c r="Q299" s="212"/>
      <c r="R299" s="211"/>
      <c r="S299" s="212"/>
      <c r="T299" s="212"/>
      <c r="U299" s="211"/>
      <c r="V299" s="212"/>
      <c r="W299" s="212"/>
      <c r="X299" s="211"/>
      <c r="Y299" s="211"/>
      <c r="Z299" s="211"/>
      <c r="AA299" s="211"/>
      <c r="AB299" s="219"/>
      <c r="AC299" s="211"/>
      <c r="AD299" s="211"/>
      <c r="AE299" s="211"/>
      <c r="AF299" s="212"/>
      <c r="AG299" s="212"/>
    </row>
    <row r="300" spans="1:33" s="213" customFormat="1" ht="15.75" customHeight="1" x14ac:dyDescent="0.2">
      <c r="A300" s="203"/>
      <c r="B300" s="203"/>
      <c r="C300" s="203"/>
      <c r="D300" s="211"/>
      <c r="E300" s="211"/>
      <c r="F300" s="214"/>
      <c r="G300" s="215"/>
      <c r="H300" s="215"/>
      <c r="I300" s="215"/>
      <c r="J300" s="216"/>
      <c r="K300" s="215"/>
      <c r="L300" s="217"/>
      <c r="M300" s="218"/>
      <c r="N300" s="215"/>
      <c r="O300" s="212"/>
      <c r="P300" s="212"/>
      <c r="Q300" s="212"/>
      <c r="R300" s="211"/>
      <c r="S300" s="212"/>
      <c r="T300" s="212"/>
      <c r="U300" s="211"/>
      <c r="V300" s="212"/>
      <c r="W300" s="212"/>
      <c r="X300" s="211"/>
      <c r="Y300" s="211"/>
      <c r="Z300" s="211"/>
      <c r="AA300" s="211"/>
      <c r="AB300" s="219"/>
      <c r="AC300" s="211"/>
      <c r="AD300" s="211"/>
      <c r="AE300" s="211"/>
      <c r="AF300" s="212"/>
      <c r="AG300" s="212"/>
    </row>
    <row r="301" spans="1:33" s="213" customFormat="1" ht="15.75" customHeight="1" x14ac:dyDescent="0.2">
      <c r="A301" s="203"/>
      <c r="B301" s="203"/>
      <c r="C301" s="203"/>
      <c r="D301" s="211"/>
      <c r="E301" s="211"/>
      <c r="F301" s="214"/>
      <c r="G301" s="215"/>
      <c r="H301" s="215"/>
      <c r="I301" s="215"/>
      <c r="J301" s="216"/>
      <c r="K301" s="215"/>
      <c r="L301" s="217"/>
      <c r="M301" s="218"/>
      <c r="N301" s="215"/>
      <c r="O301" s="212"/>
      <c r="P301" s="212"/>
      <c r="Q301" s="212"/>
      <c r="R301" s="211"/>
      <c r="S301" s="212"/>
      <c r="T301" s="212"/>
      <c r="U301" s="211"/>
      <c r="V301" s="212"/>
      <c r="W301" s="212"/>
      <c r="X301" s="211"/>
      <c r="Y301" s="211"/>
      <c r="Z301" s="211"/>
      <c r="AA301" s="211"/>
      <c r="AB301" s="219"/>
      <c r="AC301" s="211"/>
      <c r="AD301" s="211"/>
      <c r="AE301" s="211"/>
      <c r="AF301" s="212"/>
      <c r="AG301" s="212"/>
    </row>
    <row r="302" spans="1:33" s="213" customFormat="1" ht="15.75" customHeight="1" x14ac:dyDescent="0.2">
      <c r="A302" s="203"/>
      <c r="B302" s="203"/>
      <c r="C302" s="203"/>
      <c r="D302" s="211"/>
      <c r="E302" s="211"/>
      <c r="F302" s="214"/>
      <c r="G302" s="215"/>
      <c r="H302" s="215"/>
      <c r="I302" s="215"/>
      <c r="J302" s="216"/>
      <c r="K302" s="215"/>
      <c r="L302" s="217"/>
      <c r="M302" s="218"/>
      <c r="N302" s="215"/>
      <c r="O302" s="212"/>
      <c r="P302" s="212"/>
      <c r="Q302" s="212"/>
      <c r="R302" s="211"/>
      <c r="S302" s="212"/>
      <c r="T302" s="212"/>
      <c r="U302" s="211"/>
      <c r="V302" s="212"/>
      <c r="W302" s="212"/>
      <c r="X302" s="211"/>
      <c r="Y302" s="211"/>
      <c r="Z302" s="211"/>
      <c r="AA302" s="211"/>
      <c r="AB302" s="219"/>
      <c r="AC302" s="211"/>
      <c r="AD302" s="211"/>
      <c r="AE302" s="211"/>
      <c r="AF302" s="212"/>
      <c r="AG302" s="212"/>
    </row>
    <row r="303" spans="1:33" s="213" customFormat="1" ht="15.75" customHeight="1" x14ac:dyDescent="0.2">
      <c r="A303" s="203"/>
      <c r="B303" s="203"/>
      <c r="C303" s="203"/>
      <c r="D303" s="211"/>
      <c r="E303" s="211"/>
      <c r="F303" s="214"/>
      <c r="G303" s="215"/>
      <c r="H303" s="215"/>
      <c r="I303" s="215"/>
      <c r="J303" s="216"/>
      <c r="K303" s="215"/>
      <c r="L303" s="217"/>
      <c r="M303" s="218"/>
      <c r="N303" s="215"/>
      <c r="O303" s="212"/>
      <c r="P303" s="212"/>
      <c r="Q303" s="212"/>
      <c r="R303" s="211"/>
      <c r="S303" s="212"/>
      <c r="T303" s="212"/>
      <c r="U303" s="211"/>
      <c r="V303" s="212"/>
      <c r="W303" s="212"/>
      <c r="X303" s="211"/>
      <c r="Y303" s="211"/>
      <c r="Z303" s="211"/>
      <c r="AA303" s="211"/>
      <c r="AB303" s="219"/>
      <c r="AC303" s="211"/>
      <c r="AD303" s="211"/>
      <c r="AE303" s="211"/>
      <c r="AF303" s="212"/>
      <c r="AG303" s="212"/>
    </row>
    <row r="304" spans="1:33" s="213" customFormat="1" ht="15.75" customHeight="1" x14ac:dyDescent="0.2">
      <c r="A304" s="203"/>
      <c r="B304" s="203"/>
      <c r="C304" s="203"/>
      <c r="D304" s="211"/>
      <c r="E304" s="211"/>
      <c r="F304" s="214"/>
      <c r="G304" s="215"/>
      <c r="H304" s="215"/>
      <c r="I304" s="215"/>
      <c r="J304" s="216"/>
      <c r="K304" s="215"/>
      <c r="L304" s="217"/>
      <c r="M304" s="218"/>
      <c r="N304" s="215"/>
      <c r="O304" s="212"/>
      <c r="P304" s="212"/>
      <c r="Q304" s="212"/>
      <c r="R304" s="211"/>
      <c r="S304" s="212"/>
      <c r="T304" s="212"/>
      <c r="U304" s="211"/>
      <c r="V304" s="212"/>
      <c r="W304" s="212"/>
      <c r="X304" s="211"/>
      <c r="Y304" s="211"/>
      <c r="Z304" s="211"/>
      <c r="AA304" s="211"/>
      <c r="AB304" s="219"/>
      <c r="AC304" s="211"/>
      <c r="AD304" s="211"/>
      <c r="AE304" s="211"/>
      <c r="AF304" s="212"/>
      <c r="AG304" s="212"/>
    </row>
    <row r="305" spans="1:33" s="213" customFormat="1" ht="15.75" customHeight="1" x14ac:dyDescent="0.2">
      <c r="A305" s="203"/>
      <c r="B305" s="203"/>
      <c r="C305" s="203"/>
      <c r="D305" s="211"/>
      <c r="E305" s="211"/>
      <c r="F305" s="214"/>
      <c r="G305" s="215"/>
      <c r="H305" s="215"/>
      <c r="I305" s="215"/>
      <c r="J305" s="216"/>
      <c r="K305" s="215"/>
      <c r="L305" s="217"/>
      <c r="M305" s="218"/>
      <c r="N305" s="215"/>
      <c r="O305" s="212"/>
      <c r="P305" s="212"/>
      <c r="Q305" s="212"/>
      <c r="R305" s="211"/>
      <c r="S305" s="212"/>
      <c r="T305" s="212"/>
      <c r="U305" s="211"/>
      <c r="V305" s="212"/>
      <c r="W305" s="212"/>
      <c r="X305" s="211"/>
      <c r="Y305" s="211"/>
      <c r="Z305" s="211"/>
      <c r="AA305" s="211"/>
      <c r="AB305" s="219"/>
      <c r="AC305" s="211"/>
      <c r="AD305" s="211"/>
      <c r="AE305" s="211"/>
      <c r="AF305" s="212"/>
      <c r="AG305" s="212"/>
    </row>
    <row r="306" spans="1:33" s="213" customFormat="1" ht="15.75" customHeight="1" x14ac:dyDescent="0.2">
      <c r="A306" s="203"/>
      <c r="B306" s="203"/>
      <c r="C306" s="203"/>
      <c r="D306" s="211"/>
      <c r="E306" s="211"/>
      <c r="F306" s="214"/>
      <c r="G306" s="215"/>
      <c r="H306" s="215"/>
      <c r="I306" s="215"/>
      <c r="J306" s="216"/>
      <c r="K306" s="215"/>
      <c r="L306" s="217"/>
      <c r="M306" s="218"/>
      <c r="N306" s="215"/>
      <c r="O306" s="212"/>
      <c r="P306" s="212"/>
      <c r="Q306" s="212"/>
      <c r="R306" s="211"/>
      <c r="S306" s="212"/>
      <c r="T306" s="212"/>
      <c r="U306" s="211"/>
      <c r="V306" s="212"/>
      <c r="W306" s="212"/>
      <c r="X306" s="211"/>
      <c r="Y306" s="211"/>
      <c r="Z306" s="211"/>
      <c r="AA306" s="211"/>
      <c r="AB306" s="219"/>
      <c r="AC306" s="211"/>
      <c r="AD306" s="211"/>
      <c r="AE306" s="211"/>
      <c r="AF306" s="212"/>
      <c r="AG306" s="212"/>
    </row>
    <row r="307" spans="1:33" s="213" customFormat="1" ht="15.75" customHeight="1" x14ac:dyDescent="0.2">
      <c r="A307" s="203"/>
      <c r="B307" s="203"/>
      <c r="C307" s="203"/>
      <c r="D307" s="211"/>
      <c r="E307" s="211"/>
      <c r="F307" s="214"/>
      <c r="G307" s="215"/>
      <c r="H307" s="215"/>
      <c r="I307" s="215"/>
      <c r="J307" s="216"/>
      <c r="K307" s="215"/>
      <c r="L307" s="217"/>
      <c r="M307" s="218"/>
      <c r="N307" s="215"/>
      <c r="O307" s="212"/>
      <c r="P307" s="212"/>
      <c r="Q307" s="212"/>
      <c r="R307" s="211"/>
      <c r="S307" s="212"/>
      <c r="T307" s="212"/>
      <c r="U307" s="211"/>
      <c r="V307" s="212"/>
      <c r="W307" s="212"/>
      <c r="X307" s="211"/>
      <c r="Y307" s="211"/>
      <c r="Z307" s="211"/>
      <c r="AA307" s="211"/>
      <c r="AB307" s="219"/>
      <c r="AC307" s="211"/>
      <c r="AD307" s="211"/>
      <c r="AE307" s="211"/>
      <c r="AF307" s="212"/>
      <c r="AG307" s="212"/>
    </row>
    <row r="308" spans="1:33" s="213" customFormat="1" ht="15.75" customHeight="1" x14ac:dyDescent="0.2">
      <c r="A308" s="203"/>
      <c r="B308" s="203"/>
      <c r="C308" s="203"/>
      <c r="D308" s="211"/>
      <c r="E308" s="211"/>
      <c r="F308" s="214"/>
      <c r="G308" s="215"/>
      <c r="H308" s="215"/>
      <c r="I308" s="215"/>
      <c r="J308" s="216"/>
      <c r="K308" s="215"/>
      <c r="L308" s="217"/>
      <c r="M308" s="218"/>
      <c r="N308" s="215"/>
      <c r="O308" s="212"/>
      <c r="P308" s="212"/>
      <c r="Q308" s="212"/>
      <c r="R308" s="211"/>
      <c r="S308" s="212"/>
      <c r="T308" s="212"/>
      <c r="U308" s="211"/>
      <c r="V308" s="212"/>
      <c r="W308" s="212"/>
      <c r="X308" s="211"/>
      <c r="Y308" s="211"/>
      <c r="Z308" s="211"/>
      <c r="AA308" s="211"/>
      <c r="AB308" s="219"/>
      <c r="AC308" s="211"/>
      <c r="AD308" s="211"/>
      <c r="AE308" s="211"/>
      <c r="AF308" s="212"/>
      <c r="AG308" s="212"/>
    </row>
    <row r="309" spans="1:33" s="213" customFormat="1" ht="15.75" customHeight="1" x14ac:dyDescent="0.2">
      <c r="A309" s="203"/>
      <c r="B309" s="203"/>
      <c r="C309" s="203"/>
      <c r="D309" s="211"/>
      <c r="E309" s="211"/>
      <c r="F309" s="214"/>
      <c r="G309" s="215"/>
      <c r="H309" s="215"/>
      <c r="I309" s="215"/>
      <c r="J309" s="216"/>
      <c r="K309" s="215"/>
      <c r="L309" s="217"/>
      <c r="M309" s="218"/>
      <c r="N309" s="215"/>
      <c r="O309" s="212"/>
      <c r="P309" s="212"/>
      <c r="Q309" s="212"/>
      <c r="R309" s="211"/>
      <c r="S309" s="212"/>
      <c r="T309" s="212"/>
      <c r="U309" s="211"/>
      <c r="V309" s="212"/>
      <c r="W309" s="212"/>
      <c r="X309" s="211"/>
      <c r="Y309" s="211"/>
      <c r="Z309" s="211"/>
      <c r="AA309" s="211"/>
      <c r="AB309" s="219"/>
      <c r="AC309" s="211"/>
      <c r="AD309" s="211"/>
      <c r="AE309" s="211"/>
      <c r="AF309" s="212"/>
      <c r="AG309" s="212"/>
    </row>
    <row r="310" spans="1:33" ht="15.75" customHeight="1" x14ac:dyDescent="0.25">
      <c r="D310" s="102"/>
      <c r="E310" s="102"/>
      <c r="F310" s="103"/>
      <c r="H310" s="105"/>
      <c r="I310" s="106"/>
      <c r="J310" s="107"/>
      <c r="K310" s="106"/>
      <c r="L310" s="108"/>
      <c r="M310" s="171"/>
      <c r="O310" s="109"/>
      <c r="P310" s="109"/>
      <c r="Q310" s="109"/>
      <c r="R310" s="102"/>
      <c r="S310" s="109"/>
      <c r="T310" s="109"/>
      <c r="U310" s="102"/>
      <c r="V310" s="109"/>
      <c r="W310" s="109"/>
      <c r="X310" s="102"/>
      <c r="Y310" s="102"/>
      <c r="Z310" s="102"/>
      <c r="AA310" s="102"/>
      <c r="AB310" s="110"/>
      <c r="AC310" s="102"/>
      <c r="AD310" s="102"/>
      <c r="AE310" s="102"/>
      <c r="AF310" s="109"/>
      <c r="AG310" s="109"/>
    </row>
    <row r="311" spans="1:33" ht="15.75" customHeight="1" x14ac:dyDescent="0.25">
      <c r="D311" s="102"/>
      <c r="E311" s="102"/>
      <c r="F311" s="103"/>
      <c r="H311" s="105"/>
      <c r="I311" s="106"/>
      <c r="J311" s="107"/>
      <c r="K311" s="106"/>
      <c r="L311" s="108"/>
      <c r="M311" s="171"/>
      <c r="O311" s="109"/>
      <c r="P311" s="109"/>
      <c r="Q311" s="109"/>
      <c r="R311" s="102"/>
      <c r="S311" s="109"/>
      <c r="T311" s="109"/>
      <c r="U311" s="102"/>
      <c r="V311" s="109"/>
      <c r="W311" s="109"/>
      <c r="X311" s="102"/>
      <c r="Y311" s="102"/>
      <c r="Z311" s="102"/>
      <c r="AA311" s="102"/>
      <c r="AB311" s="110"/>
      <c r="AC311" s="102"/>
      <c r="AD311" s="102"/>
      <c r="AE311" s="102"/>
      <c r="AF311" s="109"/>
      <c r="AG311" s="109"/>
    </row>
    <row r="312" spans="1:33" ht="15.75" customHeight="1" x14ac:dyDescent="0.25">
      <c r="D312" s="102"/>
      <c r="E312" s="102"/>
      <c r="F312" s="103"/>
      <c r="H312" s="105"/>
      <c r="I312" s="106"/>
      <c r="J312" s="107"/>
      <c r="K312" s="106"/>
      <c r="L312" s="108"/>
      <c r="M312" s="171"/>
      <c r="O312" s="109"/>
      <c r="P312" s="109"/>
      <c r="Q312" s="109"/>
      <c r="R312" s="102"/>
      <c r="S312" s="109"/>
      <c r="T312" s="109"/>
      <c r="U312" s="102"/>
      <c r="V312" s="109"/>
      <c r="W312" s="109"/>
      <c r="X312" s="102"/>
      <c r="Y312" s="102"/>
      <c r="Z312" s="102"/>
      <c r="AA312" s="102"/>
      <c r="AB312" s="110"/>
      <c r="AC312" s="102"/>
      <c r="AD312" s="102"/>
      <c r="AE312" s="102"/>
      <c r="AF312" s="109"/>
      <c r="AG312" s="109"/>
    </row>
    <row r="313" spans="1:33" ht="15.75" customHeight="1" x14ac:dyDescent="0.25">
      <c r="D313" s="102"/>
      <c r="E313" s="102"/>
      <c r="F313" s="103"/>
      <c r="H313" s="105"/>
      <c r="I313" s="106"/>
      <c r="J313" s="107"/>
      <c r="K313" s="106"/>
      <c r="L313" s="108"/>
      <c r="M313" s="171"/>
      <c r="O313" s="109"/>
      <c r="P313" s="109"/>
      <c r="Q313" s="109"/>
      <c r="R313" s="102"/>
      <c r="S313" s="109"/>
      <c r="T313" s="109"/>
      <c r="U313" s="102"/>
      <c r="V313" s="109"/>
      <c r="W313" s="109"/>
      <c r="X313" s="102"/>
      <c r="Y313" s="102"/>
      <c r="Z313" s="102"/>
      <c r="AA313" s="102"/>
      <c r="AB313" s="110"/>
      <c r="AC313" s="102"/>
      <c r="AD313" s="102"/>
      <c r="AE313" s="102"/>
      <c r="AF313" s="109"/>
      <c r="AG313" s="109"/>
    </row>
    <row r="314" spans="1:33" ht="15.75" customHeight="1" x14ac:dyDescent="0.25">
      <c r="D314" s="102"/>
      <c r="E314" s="102"/>
      <c r="F314" s="103"/>
      <c r="H314" s="105"/>
      <c r="I314" s="106"/>
      <c r="J314" s="107"/>
      <c r="K314" s="106"/>
      <c r="L314" s="108"/>
      <c r="M314" s="171"/>
      <c r="O314" s="109"/>
      <c r="P314" s="109"/>
      <c r="Q314" s="109"/>
      <c r="R314" s="102"/>
      <c r="S314" s="109"/>
      <c r="T314" s="109"/>
      <c r="U314" s="102"/>
      <c r="V314" s="109"/>
      <c r="W314" s="109"/>
      <c r="X314" s="102"/>
      <c r="Y314" s="102"/>
      <c r="Z314" s="102"/>
      <c r="AA314" s="102"/>
      <c r="AB314" s="110"/>
      <c r="AC314" s="102"/>
      <c r="AD314" s="102"/>
      <c r="AE314" s="102"/>
      <c r="AF314" s="109"/>
      <c r="AG314" s="109"/>
    </row>
    <row r="315" spans="1:33" ht="15.75" customHeight="1" x14ac:dyDescent="0.25">
      <c r="D315" s="102"/>
      <c r="E315" s="102"/>
      <c r="F315" s="103"/>
      <c r="H315" s="105"/>
      <c r="I315" s="106"/>
      <c r="J315" s="107"/>
      <c r="K315" s="106"/>
      <c r="L315" s="108"/>
      <c r="M315" s="171"/>
      <c r="O315" s="109"/>
      <c r="P315" s="109"/>
      <c r="Q315" s="109"/>
      <c r="R315" s="102"/>
      <c r="S315" s="109"/>
      <c r="T315" s="109"/>
      <c r="U315" s="102"/>
      <c r="V315" s="109"/>
      <c r="W315" s="109"/>
      <c r="X315" s="102"/>
      <c r="Y315" s="102"/>
      <c r="Z315" s="102"/>
      <c r="AA315" s="102"/>
      <c r="AB315" s="110"/>
      <c r="AC315" s="102"/>
      <c r="AD315" s="102"/>
      <c r="AE315" s="102"/>
      <c r="AF315" s="109"/>
      <c r="AG315" s="109"/>
    </row>
    <row r="316" spans="1:33" ht="15.75" customHeight="1" x14ac:dyDescent="0.25">
      <c r="D316" s="102"/>
      <c r="E316" s="102"/>
      <c r="F316" s="103"/>
      <c r="H316" s="105"/>
      <c r="I316" s="106"/>
      <c r="J316" s="107"/>
      <c r="K316" s="106"/>
      <c r="L316" s="108"/>
      <c r="M316" s="171"/>
      <c r="O316" s="109"/>
      <c r="P316" s="109"/>
      <c r="Q316" s="109"/>
      <c r="R316" s="102"/>
      <c r="S316" s="109"/>
      <c r="T316" s="109"/>
      <c r="U316" s="102"/>
      <c r="V316" s="109"/>
      <c r="W316" s="109"/>
      <c r="X316" s="102"/>
      <c r="Y316" s="102"/>
      <c r="Z316" s="102"/>
      <c r="AA316" s="102"/>
      <c r="AB316" s="110"/>
      <c r="AC316" s="102"/>
      <c r="AD316" s="102"/>
      <c r="AE316" s="102"/>
      <c r="AF316" s="109"/>
      <c r="AG316" s="109"/>
    </row>
    <row r="317" spans="1:33" ht="15.75" customHeight="1" x14ac:dyDescent="0.25">
      <c r="D317" s="102"/>
      <c r="E317" s="102"/>
      <c r="F317" s="103"/>
      <c r="H317" s="105"/>
      <c r="I317" s="106"/>
      <c r="J317" s="107"/>
      <c r="K317" s="106"/>
      <c r="L317" s="108"/>
      <c r="M317" s="171"/>
      <c r="O317" s="109"/>
      <c r="P317" s="109"/>
      <c r="Q317" s="109"/>
      <c r="R317" s="102"/>
      <c r="S317" s="109"/>
      <c r="T317" s="109"/>
      <c r="U317" s="102"/>
      <c r="V317" s="109"/>
      <c r="W317" s="109"/>
      <c r="X317" s="102"/>
      <c r="Y317" s="102"/>
      <c r="Z317" s="102"/>
      <c r="AA317" s="102"/>
      <c r="AB317" s="110"/>
      <c r="AC317" s="102"/>
      <c r="AD317" s="102"/>
      <c r="AE317" s="102"/>
      <c r="AF317" s="109"/>
      <c r="AG317" s="109"/>
    </row>
    <row r="318" spans="1:33" ht="15.75" customHeight="1" x14ac:dyDescent="0.25">
      <c r="D318" s="102"/>
      <c r="E318" s="102"/>
      <c r="F318" s="103"/>
      <c r="H318" s="105"/>
      <c r="I318" s="106"/>
      <c r="J318" s="107"/>
      <c r="K318" s="106"/>
      <c r="L318" s="108"/>
      <c r="M318" s="171"/>
      <c r="O318" s="109"/>
      <c r="P318" s="109"/>
      <c r="Q318" s="109"/>
      <c r="R318" s="102"/>
      <c r="S318" s="109"/>
      <c r="T318" s="109"/>
      <c r="U318" s="102"/>
      <c r="V318" s="109"/>
      <c r="W318" s="109"/>
      <c r="X318" s="102"/>
      <c r="Y318" s="102"/>
      <c r="Z318" s="102"/>
      <c r="AA318" s="102"/>
      <c r="AB318" s="110"/>
      <c r="AC318" s="102"/>
      <c r="AD318" s="102"/>
      <c r="AE318" s="102"/>
      <c r="AF318" s="109"/>
      <c r="AG318" s="109"/>
    </row>
    <row r="319" spans="1:33" ht="15.75" customHeight="1" x14ac:dyDescent="0.25">
      <c r="D319" s="102"/>
      <c r="E319" s="102"/>
      <c r="F319" s="103"/>
      <c r="H319" s="105"/>
      <c r="I319" s="106"/>
      <c r="J319" s="107"/>
      <c r="K319" s="106"/>
      <c r="L319" s="108"/>
      <c r="M319" s="171"/>
      <c r="O319" s="109"/>
      <c r="P319" s="109"/>
      <c r="Q319" s="109"/>
      <c r="R319" s="102"/>
      <c r="S319" s="109"/>
      <c r="T319" s="109"/>
      <c r="U319" s="102"/>
      <c r="V319" s="109"/>
      <c r="W319" s="109"/>
      <c r="X319" s="102"/>
      <c r="Y319" s="102"/>
      <c r="Z319" s="102"/>
      <c r="AA319" s="102"/>
      <c r="AB319" s="110"/>
      <c r="AC319" s="102"/>
      <c r="AD319" s="102"/>
      <c r="AE319" s="102"/>
      <c r="AF319" s="109"/>
      <c r="AG319" s="109"/>
    </row>
    <row r="320" spans="1:33" ht="15.75" customHeight="1" x14ac:dyDescent="0.25">
      <c r="D320" s="102"/>
      <c r="E320" s="102"/>
      <c r="F320" s="103"/>
      <c r="H320" s="105"/>
      <c r="I320" s="106"/>
      <c r="J320" s="107"/>
      <c r="K320" s="106"/>
      <c r="L320" s="108"/>
      <c r="M320" s="171"/>
      <c r="O320" s="109"/>
      <c r="P320" s="109"/>
      <c r="Q320" s="109"/>
      <c r="R320" s="102"/>
      <c r="S320" s="109"/>
      <c r="T320" s="109"/>
      <c r="U320" s="102"/>
      <c r="V320" s="109"/>
      <c r="W320" s="109"/>
      <c r="X320" s="102"/>
      <c r="Y320" s="102"/>
      <c r="Z320" s="102"/>
      <c r="AA320" s="102"/>
      <c r="AB320" s="110"/>
      <c r="AC320" s="102"/>
      <c r="AD320" s="102"/>
      <c r="AE320" s="102"/>
      <c r="AF320" s="109"/>
      <c r="AG320" s="109"/>
    </row>
    <row r="321" spans="4:33" ht="15.75" customHeight="1" x14ac:dyDescent="0.25">
      <c r="D321" s="102"/>
      <c r="E321" s="102"/>
      <c r="F321" s="103"/>
      <c r="H321" s="105"/>
      <c r="I321" s="106"/>
      <c r="J321" s="107"/>
      <c r="K321" s="106"/>
      <c r="L321" s="108"/>
      <c r="M321" s="171"/>
      <c r="O321" s="109"/>
      <c r="P321" s="109"/>
      <c r="Q321" s="109"/>
      <c r="R321" s="102"/>
      <c r="S321" s="109"/>
      <c r="T321" s="109"/>
      <c r="U321" s="102"/>
      <c r="V321" s="109"/>
      <c r="W321" s="109"/>
      <c r="X321" s="102"/>
      <c r="Y321" s="102"/>
      <c r="Z321" s="102"/>
      <c r="AA321" s="102"/>
      <c r="AB321" s="110"/>
      <c r="AC321" s="102"/>
      <c r="AD321" s="102"/>
      <c r="AE321" s="102"/>
      <c r="AF321" s="109"/>
      <c r="AG321" s="109"/>
    </row>
    <row r="322" spans="4:33" ht="15.75" customHeight="1" x14ac:dyDescent="0.25">
      <c r="D322" s="102"/>
      <c r="E322" s="102"/>
      <c r="F322" s="103"/>
      <c r="H322" s="105"/>
      <c r="I322" s="106"/>
      <c r="J322" s="107"/>
      <c r="K322" s="106"/>
      <c r="L322" s="108"/>
      <c r="M322" s="171"/>
      <c r="O322" s="109"/>
      <c r="P322" s="109"/>
      <c r="Q322" s="109"/>
      <c r="R322" s="102"/>
      <c r="S322" s="109"/>
      <c r="T322" s="109"/>
      <c r="U322" s="102"/>
      <c r="V322" s="109"/>
      <c r="W322" s="109"/>
      <c r="X322" s="102"/>
      <c r="Y322" s="102"/>
      <c r="Z322" s="102"/>
      <c r="AA322" s="102"/>
      <c r="AB322" s="110"/>
      <c r="AC322" s="102"/>
      <c r="AD322" s="102"/>
      <c r="AE322" s="102"/>
      <c r="AF322" s="109"/>
      <c r="AG322" s="109"/>
    </row>
    <row r="323" spans="4:33" ht="15.75" customHeight="1" x14ac:dyDescent="0.3">
      <c r="D323" s="102"/>
      <c r="E323" s="102"/>
      <c r="F323" s="103"/>
      <c r="H323" s="105"/>
      <c r="I323" s="106"/>
      <c r="J323" s="107"/>
      <c r="K323" s="106"/>
      <c r="L323" s="108"/>
      <c r="M323" s="171"/>
      <c r="O323" s="109"/>
      <c r="P323" s="109"/>
      <c r="Q323" s="109"/>
      <c r="R323" s="102"/>
      <c r="S323" s="124" t="s">
        <v>566</v>
      </c>
      <c r="T323" s="124"/>
      <c r="U323" s="125"/>
      <c r="V323" s="124"/>
      <c r="W323" s="126"/>
      <c r="X323" s="127"/>
      <c r="Y323" s="127"/>
      <c r="Z323" s="125" t="s">
        <v>567</v>
      </c>
      <c r="AA323" s="125"/>
      <c r="AB323" s="110"/>
      <c r="AC323" s="102"/>
      <c r="AD323" s="102"/>
      <c r="AE323" s="102"/>
      <c r="AF323" s="109"/>
      <c r="AG323" s="109"/>
    </row>
    <row r="324" spans="4:33" ht="15.75" customHeight="1" x14ac:dyDescent="0.3">
      <c r="D324" s="102"/>
      <c r="E324" s="102"/>
      <c r="F324" s="103"/>
      <c r="H324" s="105"/>
      <c r="I324" s="106"/>
      <c r="J324" s="107"/>
      <c r="K324" s="106"/>
      <c r="L324" s="108"/>
      <c r="M324" s="171"/>
      <c r="O324" s="109"/>
      <c r="P324" s="109"/>
      <c r="Q324" s="109"/>
      <c r="R324" s="102"/>
      <c r="S324" s="124"/>
      <c r="T324" s="124"/>
      <c r="U324" s="125"/>
      <c r="V324" s="124"/>
      <c r="W324" s="126"/>
      <c r="X324" s="127"/>
      <c r="Y324" s="127"/>
      <c r="Z324" s="125"/>
      <c r="AA324" s="125"/>
      <c r="AB324" s="102"/>
      <c r="AC324" s="102"/>
      <c r="AD324" s="102"/>
      <c r="AE324" s="102"/>
      <c r="AF324" s="109"/>
      <c r="AG324" s="109"/>
    </row>
    <row r="325" spans="4:33" ht="15.75" customHeight="1" x14ac:dyDescent="0.3">
      <c r="D325" s="102"/>
      <c r="E325" s="102"/>
      <c r="F325" s="103"/>
      <c r="H325" s="105"/>
      <c r="I325" s="106"/>
      <c r="J325" s="107"/>
      <c r="K325" s="106"/>
      <c r="L325" s="108"/>
      <c r="M325" s="171"/>
      <c r="O325" s="109"/>
      <c r="P325" s="109"/>
      <c r="Q325" s="109"/>
      <c r="R325" s="102"/>
      <c r="S325" s="124"/>
      <c r="T325" s="124"/>
      <c r="U325" s="125"/>
      <c r="V325" s="124"/>
      <c r="W325" s="126"/>
      <c r="X325" s="127"/>
      <c r="Y325" s="127"/>
      <c r="Z325" s="125"/>
      <c r="AA325" s="125"/>
      <c r="AB325" s="102"/>
      <c r="AC325" s="102"/>
      <c r="AD325" s="102"/>
      <c r="AE325" s="102"/>
      <c r="AF325" s="109"/>
      <c r="AG325" s="109"/>
    </row>
    <row r="326" spans="4:33" ht="15.75" customHeight="1" x14ac:dyDescent="0.25">
      <c r="D326" s="102"/>
      <c r="E326" s="102"/>
      <c r="F326" s="103"/>
      <c r="U326" s="102"/>
      <c r="V326" s="109"/>
      <c r="W326" s="132" t="s">
        <v>569</v>
      </c>
      <c r="X326" s="133"/>
      <c r="Y326" s="133"/>
      <c r="Z326" s="133"/>
      <c r="AA326" s="133"/>
      <c r="AB326" s="133"/>
      <c r="AC326" s="134"/>
      <c r="AD326" s="127"/>
      <c r="AE326" s="127"/>
      <c r="AF326" s="132" t="s">
        <v>570</v>
      </c>
      <c r="AG326" s="109"/>
    </row>
    <row r="327" spans="4:33" ht="15.75" customHeight="1" x14ac:dyDescent="0.25">
      <c r="D327" s="102"/>
      <c r="E327" s="102"/>
      <c r="F327" s="103"/>
      <c r="U327" s="102"/>
      <c r="V327" s="109"/>
      <c r="W327" s="135" t="s">
        <v>571</v>
      </c>
      <c r="X327" s="136"/>
      <c r="Y327" s="136"/>
      <c r="Z327" s="136"/>
      <c r="AA327" s="136"/>
      <c r="AB327" s="136"/>
      <c r="AC327" s="134"/>
      <c r="AD327" s="127"/>
      <c r="AE327" s="127"/>
      <c r="AF327" s="135" t="s">
        <v>572</v>
      </c>
      <c r="AG327" s="109"/>
    </row>
    <row r="328" spans="4:33" ht="15.75" customHeight="1" x14ac:dyDescent="0.25">
      <c r="D328" s="102"/>
      <c r="E328" s="102"/>
      <c r="F328" s="103"/>
      <c r="U328" s="102"/>
      <c r="V328" s="109"/>
      <c r="W328" s="109"/>
      <c r="X328" s="102"/>
      <c r="Y328" s="102"/>
      <c r="Z328" s="102"/>
      <c r="AA328" s="102"/>
      <c r="AB328" s="102"/>
      <c r="AC328" s="102"/>
      <c r="AD328" s="102"/>
      <c r="AE328" s="102"/>
      <c r="AF328" s="109"/>
      <c r="AG328" s="109"/>
    </row>
    <row r="329" spans="4:33" ht="15.75" customHeight="1" x14ac:dyDescent="0.25">
      <c r="D329" s="102"/>
      <c r="E329" s="102"/>
      <c r="F329" s="103"/>
      <c r="U329" s="102"/>
      <c r="V329" s="109"/>
      <c r="W329" s="109"/>
      <c r="X329" s="102"/>
      <c r="Y329" s="102"/>
      <c r="Z329" s="102"/>
      <c r="AA329" s="102"/>
      <c r="AB329" s="137"/>
      <c r="AC329" s="102"/>
      <c r="AD329" s="102"/>
      <c r="AE329" s="102"/>
      <c r="AF329" s="109"/>
      <c r="AG329" s="109"/>
    </row>
    <row r="330" spans="4:33" ht="15.75" customHeight="1" x14ac:dyDescent="0.25">
      <c r="D330" s="102"/>
      <c r="E330" s="102"/>
      <c r="F330" s="103"/>
      <c r="U330" s="102"/>
      <c r="V330" s="109"/>
      <c r="W330" s="109"/>
      <c r="X330" s="102"/>
      <c r="Y330" s="102"/>
      <c r="Z330" s="102"/>
      <c r="AA330" s="102"/>
      <c r="AB330" s="137"/>
      <c r="AC330" s="102"/>
      <c r="AD330" s="102"/>
      <c r="AE330" s="102"/>
      <c r="AF330" s="109"/>
      <c r="AG330" s="109"/>
    </row>
    <row r="331" spans="4:33" ht="15.75" customHeight="1" x14ac:dyDescent="0.25">
      <c r="D331" s="102"/>
      <c r="E331" s="102"/>
      <c r="F331" s="103"/>
      <c r="U331" s="102"/>
      <c r="V331" s="109"/>
      <c r="W331" s="109"/>
      <c r="X331" s="102"/>
      <c r="Y331" s="102"/>
      <c r="Z331" s="102"/>
      <c r="AA331" s="102"/>
      <c r="AB331" s="137"/>
      <c r="AC331" s="102"/>
      <c r="AD331" s="102"/>
      <c r="AE331" s="102"/>
      <c r="AF331" s="109"/>
      <c r="AG331" s="109"/>
    </row>
    <row r="332" spans="4:33" ht="15.75" customHeight="1" x14ac:dyDescent="0.25">
      <c r="D332" s="102"/>
      <c r="E332" s="102"/>
      <c r="F332" s="103"/>
      <c r="U332" s="102"/>
      <c r="V332" s="109"/>
      <c r="W332" s="109"/>
      <c r="X332" s="102"/>
      <c r="Y332" s="102"/>
      <c r="Z332" s="102"/>
      <c r="AA332" s="102"/>
      <c r="AB332" s="137"/>
      <c r="AC332" s="102"/>
      <c r="AD332" s="102"/>
      <c r="AE332" s="102"/>
      <c r="AF332" s="109"/>
      <c r="AG332" s="109"/>
    </row>
    <row r="333" spans="4:33" ht="15.75" customHeight="1" x14ac:dyDescent="0.25">
      <c r="D333" s="102"/>
      <c r="E333" s="102"/>
      <c r="F333" s="103"/>
      <c r="U333" s="102"/>
      <c r="V333" s="109"/>
      <c r="W333" s="109"/>
      <c r="X333" s="102"/>
      <c r="Y333" s="102"/>
      <c r="Z333" s="102"/>
      <c r="AA333" s="102"/>
      <c r="AB333" s="137"/>
      <c r="AC333" s="102"/>
      <c r="AD333" s="102"/>
      <c r="AE333" s="102"/>
      <c r="AF333" s="109"/>
      <c r="AG333" s="109"/>
    </row>
    <row r="334" spans="4:33" ht="15.75" customHeight="1" x14ac:dyDescent="0.25">
      <c r="D334" s="102"/>
      <c r="E334" s="102"/>
      <c r="F334" s="103"/>
      <c r="U334" s="102"/>
      <c r="V334" s="109"/>
      <c r="W334" s="109"/>
      <c r="X334" s="102"/>
      <c r="Y334" s="102"/>
      <c r="Z334" s="102"/>
      <c r="AA334" s="102"/>
      <c r="AB334" s="137"/>
      <c r="AC334" s="102"/>
      <c r="AD334" s="102"/>
      <c r="AE334" s="102"/>
      <c r="AF334" s="109"/>
      <c r="AG334" s="109"/>
    </row>
    <row r="335" spans="4:33" ht="15.75" customHeight="1" x14ac:dyDescent="0.25">
      <c r="D335" s="102"/>
      <c r="E335" s="102"/>
      <c r="F335" s="103"/>
      <c r="U335" s="102"/>
      <c r="V335" s="109"/>
      <c r="W335" s="109"/>
      <c r="X335" s="102"/>
      <c r="Y335" s="102"/>
      <c r="Z335" s="102"/>
      <c r="AA335" s="102"/>
      <c r="AB335" s="137"/>
      <c r="AC335" s="102"/>
      <c r="AD335" s="102"/>
      <c r="AE335" s="102"/>
      <c r="AF335" s="109"/>
      <c r="AG335" s="109"/>
    </row>
    <row r="336" spans="4:33" ht="15.75" customHeight="1" x14ac:dyDescent="0.25">
      <c r="D336" s="102"/>
      <c r="E336" s="102"/>
      <c r="F336" s="103"/>
      <c r="U336" s="102"/>
      <c r="V336" s="109"/>
      <c r="W336" s="109"/>
      <c r="X336" s="102"/>
      <c r="Y336" s="102"/>
      <c r="Z336" s="102"/>
      <c r="AA336" s="102"/>
      <c r="AB336" s="137"/>
      <c r="AC336" s="102"/>
      <c r="AD336" s="102"/>
      <c r="AE336" s="102"/>
      <c r="AF336" s="109"/>
      <c r="AG336" s="109"/>
    </row>
    <row r="337" spans="4:33" ht="15.75" customHeight="1" x14ac:dyDescent="0.25">
      <c r="D337" s="102"/>
      <c r="E337" s="102"/>
      <c r="F337" s="103"/>
      <c r="U337" s="102"/>
      <c r="V337" s="109"/>
      <c r="W337" s="109"/>
      <c r="X337" s="102"/>
      <c r="Y337" s="102"/>
      <c r="Z337" s="102"/>
      <c r="AA337" s="102"/>
      <c r="AB337" s="137"/>
      <c r="AC337" s="102"/>
      <c r="AD337" s="102"/>
      <c r="AE337" s="102"/>
      <c r="AF337" s="109"/>
      <c r="AG337" s="109"/>
    </row>
    <row r="338" spans="4:33" ht="15.75" customHeight="1" x14ac:dyDescent="0.25">
      <c r="D338" s="102"/>
      <c r="E338" s="102"/>
      <c r="F338" s="103"/>
      <c r="U338" s="102"/>
      <c r="V338" s="109"/>
      <c r="W338" s="109"/>
      <c r="X338" s="102"/>
      <c r="Y338" s="102"/>
      <c r="Z338" s="102"/>
      <c r="AA338" s="102"/>
      <c r="AB338" s="137"/>
      <c r="AC338" s="102"/>
      <c r="AD338" s="102"/>
      <c r="AE338" s="102"/>
      <c r="AF338" s="109"/>
      <c r="AG338" s="109"/>
    </row>
    <row r="339" spans="4:33" ht="15.75" customHeight="1" x14ac:dyDescent="0.25">
      <c r="D339" s="102"/>
      <c r="E339" s="102"/>
      <c r="F339" s="103"/>
      <c r="U339" s="102"/>
      <c r="V339" s="109"/>
      <c r="W339" s="109"/>
      <c r="X339" s="102"/>
      <c r="Y339" s="102"/>
      <c r="Z339" s="102"/>
      <c r="AA339" s="102"/>
      <c r="AB339" s="137"/>
      <c r="AC339" s="102"/>
      <c r="AD339" s="102"/>
      <c r="AE339" s="102"/>
      <c r="AF339" s="109"/>
      <c r="AG339" s="109"/>
    </row>
    <row r="340" spans="4:33" ht="15.75" customHeight="1" x14ac:dyDescent="0.25">
      <c r="D340" s="102"/>
      <c r="E340" s="102"/>
      <c r="F340" s="103"/>
      <c r="U340" s="102"/>
      <c r="V340" s="109"/>
      <c r="W340" s="109"/>
      <c r="X340" s="102"/>
      <c r="Y340" s="102"/>
      <c r="Z340" s="102"/>
      <c r="AA340" s="102"/>
      <c r="AB340" s="137"/>
      <c r="AC340" s="102"/>
      <c r="AD340" s="102"/>
      <c r="AE340" s="102"/>
      <c r="AF340" s="109"/>
      <c r="AG340" s="109"/>
    </row>
    <row r="341" spans="4:33" ht="15.75" customHeight="1" x14ac:dyDescent="0.25">
      <c r="D341" s="102"/>
      <c r="E341" s="102"/>
      <c r="F341" s="103"/>
      <c r="U341" s="102"/>
      <c r="V341" s="109"/>
      <c r="W341" s="109"/>
      <c r="X341" s="102"/>
      <c r="Y341" s="102"/>
      <c r="Z341" s="102"/>
      <c r="AA341" s="102"/>
      <c r="AB341" s="137"/>
      <c r="AC341" s="102"/>
      <c r="AD341" s="102"/>
      <c r="AE341" s="102"/>
      <c r="AF341" s="109"/>
      <c r="AG341" s="109"/>
    </row>
    <row r="342" spans="4:33" ht="15.75" customHeight="1" x14ac:dyDescent="0.25">
      <c r="D342" s="102"/>
      <c r="E342" s="102"/>
      <c r="F342" s="103"/>
      <c r="U342" s="102"/>
      <c r="V342" s="109"/>
      <c r="W342" s="109"/>
      <c r="X342" s="102"/>
      <c r="Y342" s="102"/>
      <c r="Z342" s="102"/>
      <c r="AA342" s="102"/>
      <c r="AB342" s="137"/>
      <c r="AC342" s="102"/>
      <c r="AD342" s="102"/>
      <c r="AE342" s="102"/>
      <c r="AF342" s="109"/>
      <c r="AG342" s="109"/>
    </row>
    <row r="343" spans="4:33" ht="15.75" customHeight="1" x14ac:dyDescent="0.25">
      <c r="D343" s="102"/>
      <c r="E343" s="102"/>
      <c r="F343" s="103"/>
      <c r="U343" s="102"/>
      <c r="V343" s="109"/>
      <c r="W343" s="109"/>
      <c r="X343" s="102"/>
      <c r="Y343" s="102"/>
      <c r="Z343" s="102"/>
      <c r="AA343" s="102"/>
      <c r="AB343" s="137"/>
      <c r="AC343" s="102"/>
      <c r="AD343" s="102"/>
      <c r="AE343" s="102"/>
      <c r="AF343" s="109"/>
      <c r="AG343" s="109"/>
    </row>
    <row r="344" spans="4:33" ht="15.75" customHeight="1" x14ac:dyDescent="0.25">
      <c r="D344" s="102"/>
      <c r="E344" s="102"/>
      <c r="F344" s="103"/>
      <c r="U344" s="102"/>
      <c r="V344" s="109"/>
      <c r="W344" s="109"/>
      <c r="X344" s="102"/>
      <c r="Y344" s="102"/>
      <c r="Z344" s="102"/>
      <c r="AA344" s="102"/>
      <c r="AB344" s="137"/>
      <c r="AC344" s="102"/>
      <c r="AD344" s="102"/>
      <c r="AE344" s="102"/>
      <c r="AF344" s="109"/>
      <c r="AG344" s="109"/>
    </row>
    <row r="345" spans="4:33" ht="15.75" customHeight="1" x14ac:dyDescent="0.25">
      <c r="D345" s="102"/>
      <c r="E345" s="102"/>
      <c r="F345" s="103"/>
      <c r="U345" s="102"/>
      <c r="V345" s="109"/>
      <c r="W345" s="109"/>
      <c r="X345" s="102"/>
      <c r="Y345" s="102"/>
      <c r="Z345" s="102"/>
      <c r="AA345" s="102"/>
      <c r="AB345" s="137"/>
      <c r="AC345" s="102"/>
      <c r="AD345" s="102"/>
      <c r="AE345" s="102"/>
      <c r="AF345" s="109"/>
      <c r="AG345" s="109"/>
    </row>
    <row r="346" spans="4:33" ht="15.75" customHeight="1" x14ac:dyDescent="0.25">
      <c r="D346" s="102"/>
      <c r="E346" s="102"/>
      <c r="F346" s="103"/>
      <c r="U346" s="102"/>
      <c r="V346" s="109"/>
      <c r="W346" s="109"/>
      <c r="X346" s="102"/>
      <c r="Y346" s="102"/>
      <c r="Z346" s="102"/>
      <c r="AA346" s="102"/>
      <c r="AB346" s="137"/>
      <c r="AC346" s="102"/>
      <c r="AD346" s="102"/>
      <c r="AE346" s="102"/>
      <c r="AF346" s="109"/>
      <c r="AG346" s="109"/>
    </row>
    <row r="347" spans="4:33" ht="15.75" customHeight="1" x14ac:dyDescent="0.25">
      <c r="D347" s="102"/>
      <c r="E347" s="102"/>
      <c r="F347" s="103"/>
      <c r="U347" s="102"/>
      <c r="V347" s="109"/>
      <c r="W347" s="109"/>
      <c r="X347" s="102"/>
      <c r="Y347" s="102"/>
      <c r="Z347" s="102"/>
      <c r="AA347" s="102"/>
      <c r="AB347" s="137"/>
      <c r="AC347" s="102"/>
      <c r="AD347" s="102"/>
      <c r="AE347" s="102"/>
      <c r="AF347" s="109"/>
      <c r="AG347" s="109"/>
    </row>
    <row r="348" spans="4:33" ht="15.75" customHeight="1" x14ac:dyDescent="0.25">
      <c r="D348" s="102"/>
      <c r="E348" s="102"/>
      <c r="F348" s="103"/>
      <c r="U348" s="102"/>
      <c r="V348" s="109"/>
      <c r="W348" s="109"/>
      <c r="X348" s="102"/>
      <c r="Y348" s="102"/>
      <c r="Z348" s="102"/>
      <c r="AA348" s="102"/>
      <c r="AB348" s="137"/>
      <c r="AC348" s="102"/>
      <c r="AD348" s="102"/>
      <c r="AE348" s="102"/>
      <c r="AF348" s="109"/>
      <c r="AG348" s="109"/>
    </row>
    <row r="349" spans="4:33" ht="15.75" customHeight="1" x14ac:dyDescent="0.25">
      <c r="D349" s="102"/>
      <c r="E349" s="102"/>
      <c r="F349" s="103"/>
      <c r="U349" s="102"/>
      <c r="V349" s="109"/>
      <c r="W349" s="109"/>
      <c r="X349" s="102"/>
      <c r="Y349" s="102"/>
      <c r="Z349" s="102"/>
      <c r="AA349" s="102"/>
      <c r="AB349" s="137"/>
      <c r="AC349" s="102"/>
      <c r="AD349" s="102"/>
      <c r="AE349" s="102"/>
      <c r="AF349" s="109"/>
      <c r="AG349" s="109"/>
    </row>
    <row r="350" spans="4:33" ht="15.75" customHeight="1" x14ac:dyDescent="0.25">
      <c r="D350" s="102"/>
      <c r="E350" s="102"/>
      <c r="F350" s="103"/>
      <c r="U350" s="102"/>
      <c r="V350" s="109"/>
      <c r="W350" s="109"/>
      <c r="X350" s="102"/>
      <c r="Y350" s="102"/>
      <c r="Z350" s="102"/>
      <c r="AA350" s="102"/>
      <c r="AB350" s="137"/>
      <c r="AC350" s="102"/>
      <c r="AD350" s="102"/>
      <c r="AE350" s="102"/>
      <c r="AF350" s="109"/>
      <c r="AG350" s="109"/>
    </row>
    <row r="351" spans="4:33" ht="15.75" customHeight="1" x14ac:dyDescent="0.25">
      <c r="D351" s="102"/>
      <c r="E351" s="102"/>
      <c r="F351" s="103"/>
      <c r="U351" s="102"/>
      <c r="V351" s="109"/>
      <c r="W351" s="109"/>
      <c r="X351" s="102"/>
      <c r="Y351" s="102"/>
      <c r="Z351" s="102"/>
      <c r="AA351" s="102"/>
      <c r="AB351" s="137"/>
      <c r="AC351" s="102"/>
      <c r="AD351" s="102"/>
      <c r="AE351" s="102"/>
      <c r="AF351" s="109"/>
      <c r="AG351" s="109"/>
    </row>
    <row r="352" spans="4:33" ht="15.75" customHeight="1" x14ac:dyDescent="0.25">
      <c r="D352" s="102"/>
      <c r="E352" s="102"/>
      <c r="F352" s="103"/>
      <c r="U352" s="102"/>
      <c r="V352" s="109"/>
      <c r="W352" s="109"/>
      <c r="X352" s="102"/>
      <c r="Y352" s="102"/>
      <c r="Z352" s="102"/>
      <c r="AA352" s="102"/>
      <c r="AB352" s="137"/>
      <c r="AC352" s="102"/>
      <c r="AD352" s="102"/>
      <c r="AE352" s="102"/>
      <c r="AF352" s="109"/>
      <c r="AG352" s="109"/>
    </row>
    <row r="353" spans="4:33" ht="15.75" customHeight="1" x14ac:dyDescent="0.25">
      <c r="D353" s="102"/>
      <c r="E353" s="102"/>
      <c r="F353" s="103"/>
      <c r="U353" s="102"/>
      <c r="V353" s="109"/>
      <c r="W353" s="109"/>
      <c r="X353" s="102"/>
      <c r="Y353" s="102"/>
      <c r="Z353" s="102"/>
      <c r="AA353" s="102"/>
      <c r="AB353" s="137"/>
      <c r="AC353" s="102"/>
      <c r="AD353" s="102"/>
      <c r="AE353" s="102"/>
      <c r="AF353" s="109"/>
      <c r="AG353" s="109"/>
    </row>
    <row r="354" spans="4:33" ht="15.75" customHeight="1" x14ac:dyDescent="0.25">
      <c r="D354" s="102"/>
      <c r="E354" s="102"/>
      <c r="F354" s="103"/>
      <c r="U354" s="102"/>
      <c r="V354" s="109"/>
      <c r="W354" s="109"/>
      <c r="X354" s="102"/>
      <c r="Y354" s="102"/>
      <c r="Z354" s="102"/>
      <c r="AA354" s="102"/>
      <c r="AB354" s="137"/>
      <c r="AC354" s="102"/>
      <c r="AD354" s="102"/>
      <c r="AE354" s="102"/>
      <c r="AF354" s="109"/>
      <c r="AG354" s="109"/>
    </row>
    <row r="355" spans="4:33" ht="15.75" customHeight="1" x14ac:dyDescent="0.25">
      <c r="D355" s="102"/>
      <c r="E355" s="102"/>
      <c r="F355" s="103"/>
      <c r="U355" s="102"/>
      <c r="V355" s="109"/>
      <c r="W355" s="109"/>
      <c r="X355" s="102"/>
      <c r="Y355" s="102"/>
      <c r="Z355" s="102"/>
      <c r="AA355" s="102"/>
      <c r="AB355" s="137"/>
      <c r="AC355" s="102"/>
      <c r="AD355" s="102"/>
      <c r="AE355" s="102"/>
      <c r="AF355" s="109"/>
      <c r="AG355" s="109"/>
    </row>
    <row r="356" spans="4:33" ht="15.75" customHeight="1" x14ac:dyDescent="0.25">
      <c r="D356" s="102"/>
      <c r="E356" s="102"/>
      <c r="F356" s="103"/>
      <c r="U356" s="102"/>
      <c r="V356" s="109"/>
      <c r="W356" s="109"/>
      <c r="X356" s="102"/>
      <c r="Y356" s="102"/>
      <c r="Z356" s="102"/>
      <c r="AA356" s="102"/>
      <c r="AB356" s="137"/>
      <c r="AC356" s="102"/>
      <c r="AD356" s="102"/>
      <c r="AE356" s="102"/>
      <c r="AF356" s="109"/>
      <c r="AG356" s="109"/>
    </row>
    <row r="357" spans="4:33" ht="15.75" customHeight="1" x14ac:dyDescent="0.25">
      <c r="D357" s="102"/>
      <c r="E357" s="102"/>
      <c r="F357" s="103"/>
      <c r="U357" s="102"/>
      <c r="V357" s="109"/>
      <c r="W357" s="109"/>
      <c r="X357" s="102"/>
      <c r="Y357" s="102"/>
      <c r="Z357" s="102"/>
      <c r="AA357" s="102"/>
      <c r="AB357" s="137"/>
      <c r="AC357" s="102"/>
      <c r="AD357" s="102"/>
      <c r="AE357" s="102"/>
      <c r="AF357" s="109"/>
      <c r="AG357" s="109"/>
    </row>
    <row r="358" spans="4:33" ht="15.75" customHeight="1" x14ac:dyDescent="0.25">
      <c r="D358" s="102"/>
      <c r="E358" s="102"/>
      <c r="F358" s="103"/>
      <c r="U358" s="102"/>
      <c r="V358" s="109"/>
      <c r="W358" s="109"/>
      <c r="X358" s="102"/>
      <c r="Y358" s="102"/>
      <c r="Z358" s="102"/>
      <c r="AA358" s="102"/>
      <c r="AB358" s="137"/>
      <c r="AC358" s="102"/>
      <c r="AD358" s="102"/>
      <c r="AE358" s="102"/>
      <c r="AF358" s="109"/>
      <c r="AG358" s="109"/>
    </row>
    <row r="359" spans="4:33" ht="15.75" customHeight="1" x14ac:dyDescent="0.25">
      <c r="D359" s="102"/>
      <c r="E359" s="102"/>
      <c r="F359" s="103"/>
      <c r="U359" s="102"/>
      <c r="V359" s="109"/>
      <c r="W359" s="109"/>
      <c r="X359" s="102"/>
      <c r="Y359" s="102"/>
      <c r="Z359" s="102"/>
      <c r="AA359" s="102"/>
      <c r="AB359" s="137"/>
      <c r="AC359" s="102"/>
      <c r="AD359" s="102"/>
      <c r="AE359" s="102"/>
      <c r="AF359" s="109"/>
      <c r="AG359" s="109"/>
    </row>
    <row r="360" spans="4:33" ht="15.75" customHeight="1" x14ac:dyDescent="0.25">
      <c r="D360" s="102"/>
      <c r="E360" s="102"/>
      <c r="F360" s="103"/>
      <c r="U360" s="102"/>
      <c r="V360" s="109"/>
      <c r="W360" s="109"/>
      <c r="X360" s="102"/>
      <c r="Y360" s="102"/>
      <c r="Z360" s="102"/>
      <c r="AA360" s="102"/>
      <c r="AB360" s="137"/>
      <c r="AC360" s="102"/>
      <c r="AD360" s="102"/>
      <c r="AE360" s="102"/>
      <c r="AF360" s="109"/>
      <c r="AG360" s="109"/>
    </row>
    <row r="361" spans="4:33" ht="15.75" customHeight="1" x14ac:dyDescent="0.25">
      <c r="D361" s="102"/>
      <c r="E361" s="102"/>
      <c r="F361" s="103"/>
      <c r="U361" s="102"/>
      <c r="V361" s="109"/>
      <c r="W361" s="109"/>
      <c r="X361" s="102"/>
      <c r="Y361" s="102"/>
      <c r="Z361" s="102"/>
      <c r="AA361" s="102"/>
      <c r="AB361" s="137"/>
      <c r="AC361" s="102"/>
      <c r="AD361" s="102"/>
      <c r="AE361" s="102"/>
      <c r="AF361" s="109"/>
      <c r="AG361" s="109"/>
    </row>
    <row r="362" spans="4:33" ht="15.75" customHeight="1" x14ac:dyDescent="0.25">
      <c r="D362" s="102"/>
      <c r="E362" s="102"/>
      <c r="F362" s="103"/>
      <c r="U362" s="102"/>
      <c r="V362" s="109"/>
      <c r="W362" s="109"/>
      <c r="X362" s="102"/>
      <c r="Y362" s="102"/>
      <c r="Z362" s="102"/>
      <c r="AA362" s="102"/>
      <c r="AB362" s="137"/>
      <c r="AC362" s="102"/>
      <c r="AD362" s="102"/>
      <c r="AE362" s="102"/>
      <c r="AF362" s="109"/>
      <c r="AG362" s="109"/>
    </row>
    <row r="363" spans="4:33" ht="15.75" customHeight="1" x14ac:dyDescent="0.25">
      <c r="D363" s="102"/>
      <c r="E363" s="102"/>
      <c r="F363" s="103"/>
      <c r="U363" s="102"/>
      <c r="V363" s="109"/>
      <c r="W363" s="109"/>
      <c r="X363" s="102"/>
      <c r="Y363" s="102"/>
      <c r="Z363" s="102"/>
      <c r="AA363" s="102"/>
      <c r="AB363" s="137"/>
      <c r="AC363" s="102"/>
      <c r="AD363" s="102"/>
      <c r="AE363" s="102"/>
      <c r="AF363" s="109"/>
      <c r="AG363" s="109"/>
    </row>
    <row r="364" spans="4:33" ht="15.75" customHeight="1" x14ac:dyDescent="0.25">
      <c r="D364" s="102"/>
      <c r="E364" s="102"/>
      <c r="F364" s="103"/>
      <c r="U364" s="102"/>
      <c r="V364" s="109"/>
      <c r="W364" s="109"/>
      <c r="X364" s="102"/>
      <c r="Y364" s="102"/>
      <c r="Z364" s="102"/>
      <c r="AA364" s="102"/>
      <c r="AB364" s="137"/>
      <c r="AC364" s="102"/>
      <c r="AD364" s="102"/>
      <c r="AE364" s="102"/>
      <c r="AF364" s="109"/>
      <c r="AG364" s="109"/>
    </row>
    <row r="365" spans="4:33" ht="15.75" customHeight="1" x14ac:dyDescent="0.25">
      <c r="D365" s="102"/>
      <c r="E365" s="102"/>
      <c r="F365" s="103"/>
      <c r="U365" s="102"/>
      <c r="V365" s="109"/>
      <c r="W365" s="109"/>
      <c r="X365" s="102"/>
      <c r="Y365" s="102"/>
      <c r="Z365" s="102"/>
      <c r="AA365" s="102"/>
      <c r="AB365" s="137"/>
      <c r="AC365" s="102"/>
      <c r="AD365" s="102"/>
      <c r="AE365" s="102"/>
      <c r="AF365" s="109"/>
      <c r="AG365" s="109"/>
    </row>
    <row r="366" spans="4:33" ht="15.75" customHeight="1" x14ac:dyDescent="0.25">
      <c r="D366" s="102"/>
      <c r="E366" s="102"/>
      <c r="F366" s="103"/>
      <c r="U366" s="102"/>
      <c r="V366" s="109"/>
      <c r="W366" s="109"/>
      <c r="X366" s="102"/>
      <c r="Y366" s="102"/>
      <c r="Z366" s="102"/>
      <c r="AA366" s="102"/>
      <c r="AB366" s="137"/>
      <c r="AC366" s="102"/>
      <c r="AD366" s="102"/>
      <c r="AE366" s="102"/>
      <c r="AF366" s="109"/>
      <c r="AG366" s="109"/>
    </row>
    <row r="367" spans="4:33" ht="15.75" customHeight="1" x14ac:dyDescent="0.25">
      <c r="D367" s="102"/>
      <c r="E367" s="102"/>
      <c r="F367" s="103"/>
      <c r="U367" s="102"/>
      <c r="V367" s="109"/>
      <c r="W367" s="109"/>
      <c r="X367" s="102"/>
      <c r="Y367" s="102"/>
      <c r="Z367" s="102"/>
      <c r="AA367" s="102"/>
      <c r="AB367" s="137"/>
      <c r="AC367" s="102"/>
      <c r="AD367" s="102"/>
      <c r="AE367" s="102"/>
      <c r="AF367" s="109"/>
      <c r="AG367" s="109"/>
    </row>
    <row r="368" spans="4:33" ht="15.75" customHeight="1" x14ac:dyDescent="0.25">
      <c r="D368" s="102"/>
      <c r="E368" s="102"/>
      <c r="F368" s="103"/>
      <c r="U368" s="102"/>
      <c r="V368" s="109"/>
      <c r="W368" s="109"/>
      <c r="X368" s="102"/>
      <c r="Y368" s="102"/>
      <c r="Z368" s="102"/>
      <c r="AA368" s="102"/>
      <c r="AB368" s="137"/>
      <c r="AC368" s="102"/>
      <c r="AD368" s="102"/>
      <c r="AE368" s="102"/>
      <c r="AF368" s="109"/>
      <c r="AG368" s="109"/>
    </row>
    <row r="369" spans="4:33" ht="15.75" customHeight="1" x14ac:dyDescent="0.25">
      <c r="D369" s="102"/>
      <c r="E369" s="102"/>
      <c r="F369" s="103"/>
      <c r="U369" s="102"/>
      <c r="V369" s="109"/>
      <c r="W369" s="109"/>
      <c r="X369" s="102"/>
      <c r="Y369" s="102"/>
      <c r="Z369" s="102"/>
      <c r="AA369" s="102"/>
      <c r="AB369" s="137"/>
      <c r="AC369" s="102"/>
      <c r="AD369" s="102"/>
      <c r="AE369" s="102"/>
      <c r="AF369" s="109"/>
      <c r="AG369" s="109"/>
    </row>
    <row r="370" spans="4:33" ht="15.75" customHeight="1" x14ac:dyDescent="0.25">
      <c r="D370" s="102"/>
      <c r="E370" s="102"/>
      <c r="F370" s="103"/>
      <c r="U370" s="102"/>
      <c r="V370" s="109"/>
      <c r="W370" s="109"/>
      <c r="X370" s="102"/>
      <c r="Y370" s="102"/>
      <c r="Z370" s="102"/>
      <c r="AA370" s="102"/>
      <c r="AB370" s="137"/>
      <c r="AC370" s="102"/>
      <c r="AD370" s="102"/>
      <c r="AE370" s="102"/>
      <c r="AF370" s="109"/>
      <c r="AG370" s="109"/>
    </row>
    <row r="371" spans="4:33" ht="15.75" customHeight="1" x14ac:dyDescent="0.25">
      <c r="D371" s="102"/>
      <c r="E371" s="102"/>
      <c r="F371" s="103"/>
      <c r="U371" s="102"/>
      <c r="V371" s="109"/>
      <c r="W371" s="109"/>
      <c r="X371" s="102"/>
      <c r="Y371" s="102"/>
      <c r="Z371" s="102"/>
      <c r="AA371" s="102"/>
      <c r="AB371" s="137"/>
      <c r="AC371" s="102"/>
      <c r="AD371" s="102"/>
      <c r="AE371" s="102"/>
      <c r="AF371" s="109"/>
      <c r="AG371" s="109"/>
    </row>
    <row r="372" spans="4:33" ht="15.75" customHeight="1" x14ac:dyDescent="0.25">
      <c r="D372" s="102"/>
      <c r="E372" s="102"/>
      <c r="F372" s="103"/>
      <c r="U372" s="102"/>
      <c r="V372" s="109"/>
      <c r="W372" s="109"/>
      <c r="X372" s="102"/>
      <c r="Y372" s="102"/>
      <c r="Z372" s="102"/>
      <c r="AA372" s="102"/>
      <c r="AB372" s="137"/>
      <c r="AC372" s="102"/>
      <c r="AD372" s="102"/>
      <c r="AE372" s="102"/>
      <c r="AF372" s="109"/>
      <c r="AG372" s="109"/>
    </row>
    <row r="373" spans="4:33" ht="15.75" customHeight="1" x14ac:dyDescent="0.25">
      <c r="D373" s="102"/>
      <c r="E373" s="102"/>
      <c r="F373" s="103"/>
      <c r="U373" s="102"/>
      <c r="V373" s="109"/>
      <c r="W373" s="109"/>
      <c r="X373" s="102"/>
      <c r="Y373" s="102"/>
      <c r="Z373" s="102"/>
      <c r="AA373" s="102"/>
      <c r="AB373" s="137"/>
      <c r="AC373" s="102"/>
      <c r="AD373" s="102"/>
      <c r="AE373" s="102"/>
      <c r="AF373" s="109"/>
      <c r="AG373" s="109"/>
    </row>
    <row r="374" spans="4:33" ht="15.75" customHeight="1" x14ac:dyDescent="0.25">
      <c r="D374" s="102"/>
      <c r="E374" s="102"/>
      <c r="F374" s="103"/>
      <c r="U374" s="102"/>
      <c r="V374" s="109"/>
      <c r="W374" s="109"/>
      <c r="X374" s="102"/>
      <c r="Y374" s="102"/>
      <c r="Z374" s="102"/>
      <c r="AA374" s="102"/>
      <c r="AB374" s="137"/>
      <c r="AC374" s="102"/>
      <c r="AD374" s="102"/>
      <c r="AE374" s="102"/>
      <c r="AF374" s="109"/>
      <c r="AG374" s="109"/>
    </row>
    <row r="375" spans="4:33" ht="15.75" customHeight="1" x14ac:dyDescent="0.25">
      <c r="D375" s="102"/>
      <c r="E375" s="102"/>
      <c r="F375" s="103"/>
      <c r="U375" s="102"/>
      <c r="V375" s="109"/>
      <c r="W375" s="109"/>
      <c r="X375" s="102"/>
      <c r="Y375" s="102"/>
      <c r="Z375" s="102"/>
      <c r="AA375" s="102"/>
      <c r="AB375" s="137"/>
      <c r="AC375" s="102"/>
      <c r="AD375" s="102"/>
      <c r="AE375" s="102"/>
      <c r="AF375" s="109"/>
      <c r="AG375" s="109"/>
    </row>
    <row r="376" spans="4:33" ht="15.75" customHeight="1" x14ac:dyDescent="0.25">
      <c r="D376" s="102"/>
      <c r="E376" s="102"/>
      <c r="F376" s="103"/>
      <c r="U376" s="102"/>
      <c r="V376" s="109"/>
      <c r="W376" s="109"/>
      <c r="X376" s="102"/>
      <c r="Y376" s="102"/>
      <c r="Z376" s="102"/>
      <c r="AA376" s="102"/>
      <c r="AB376" s="137"/>
      <c r="AC376" s="102"/>
      <c r="AD376" s="102"/>
      <c r="AE376" s="102"/>
      <c r="AF376" s="109"/>
      <c r="AG376" s="109"/>
    </row>
    <row r="377" spans="4:33" ht="15.75" customHeight="1" x14ac:dyDescent="0.25">
      <c r="D377" s="102"/>
      <c r="E377" s="102"/>
      <c r="F377" s="103"/>
      <c r="U377" s="102"/>
      <c r="V377" s="109"/>
      <c r="W377" s="109"/>
      <c r="X377" s="102"/>
      <c r="Y377" s="102"/>
      <c r="Z377" s="102"/>
      <c r="AA377" s="102"/>
      <c r="AB377" s="137"/>
      <c r="AC377" s="102"/>
      <c r="AD377" s="102"/>
      <c r="AE377" s="102"/>
      <c r="AF377" s="109"/>
      <c r="AG377" s="109"/>
    </row>
    <row r="378" spans="4:33" ht="15.75" customHeight="1" x14ac:dyDescent="0.25">
      <c r="D378" s="102"/>
      <c r="E378" s="102"/>
      <c r="F378" s="103"/>
      <c r="U378" s="102"/>
      <c r="V378" s="109"/>
      <c r="W378" s="109"/>
      <c r="X378" s="102"/>
      <c r="Y378" s="102"/>
      <c r="Z378" s="102"/>
      <c r="AA378" s="102"/>
      <c r="AB378" s="137"/>
      <c r="AC378" s="102"/>
      <c r="AD378" s="102"/>
      <c r="AE378" s="102"/>
      <c r="AF378" s="109"/>
      <c r="AG378" s="109"/>
    </row>
    <row r="379" spans="4:33" ht="15.75" customHeight="1" x14ac:dyDescent="0.25">
      <c r="D379" s="102"/>
      <c r="E379" s="102"/>
      <c r="F379" s="103"/>
      <c r="U379" s="102"/>
      <c r="V379" s="109"/>
      <c r="W379" s="109"/>
      <c r="X379" s="102"/>
      <c r="Y379" s="102"/>
      <c r="Z379" s="102"/>
      <c r="AA379" s="102"/>
      <c r="AB379" s="137"/>
      <c r="AC379" s="102"/>
      <c r="AD379" s="102"/>
      <c r="AE379" s="102"/>
      <c r="AF379" s="109"/>
      <c r="AG379" s="109"/>
    </row>
    <row r="380" spans="4:33" ht="15.75" customHeight="1" x14ac:dyDescent="0.25">
      <c r="D380" s="102"/>
      <c r="E380" s="102"/>
      <c r="F380" s="103"/>
      <c r="U380" s="102"/>
      <c r="V380" s="109"/>
      <c r="W380" s="109"/>
      <c r="X380" s="102"/>
      <c r="Y380" s="102"/>
      <c r="Z380" s="102"/>
      <c r="AA380" s="102"/>
      <c r="AB380" s="137"/>
      <c r="AC380" s="102"/>
      <c r="AD380" s="102"/>
      <c r="AE380" s="102"/>
      <c r="AF380" s="109"/>
      <c r="AG380" s="109"/>
    </row>
    <row r="381" spans="4:33" ht="15.75" customHeight="1" x14ac:dyDescent="0.25">
      <c r="D381" s="102"/>
      <c r="E381" s="102"/>
      <c r="F381" s="103"/>
      <c r="U381" s="102"/>
      <c r="V381" s="109"/>
      <c r="W381" s="109"/>
      <c r="X381" s="102"/>
      <c r="Y381" s="102"/>
      <c r="Z381" s="102"/>
      <c r="AA381" s="102"/>
      <c r="AB381" s="137"/>
      <c r="AC381" s="102"/>
      <c r="AD381" s="102"/>
      <c r="AE381" s="102"/>
      <c r="AF381" s="109"/>
      <c r="AG381" s="109"/>
    </row>
    <row r="382" spans="4:33" ht="15.75" customHeight="1" x14ac:dyDescent="0.25">
      <c r="D382" s="102"/>
      <c r="E382" s="102"/>
      <c r="F382" s="103"/>
      <c r="U382" s="102"/>
      <c r="V382" s="109"/>
      <c r="W382" s="109"/>
      <c r="X382" s="102"/>
      <c r="Y382" s="102"/>
      <c r="Z382" s="102"/>
      <c r="AA382" s="102"/>
      <c r="AB382" s="137"/>
      <c r="AC382" s="102"/>
      <c r="AD382" s="102"/>
      <c r="AE382" s="102"/>
      <c r="AF382" s="109"/>
      <c r="AG382" s="109"/>
    </row>
    <row r="383" spans="4:33" ht="15.75" customHeight="1" x14ac:dyDescent="0.25">
      <c r="D383" s="102"/>
      <c r="E383" s="102"/>
      <c r="F383" s="103"/>
      <c r="U383" s="102"/>
      <c r="V383" s="109"/>
      <c r="W383" s="109"/>
      <c r="X383" s="102"/>
      <c r="Y383" s="102"/>
      <c r="Z383" s="102"/>
      <c r="AA383" s="102"/>
      <c r="AB383" s="137"/>
      <c r="AC383" s="102"/>
      <c r="AD383" s="102"/>
      <c r="AE383" s="102"/>
      <c r="AF383" s="109"/>
      <c r="AG383" s="109"/>
    </row>
    <row r="384" spans="4:33" ht="15.75" customHeight="1" x14ac:dyDescent="0.25">
      <c r="D384" s="102"/>
      <c r="E384" s="102"/>
      <c r="F384" s="103"/>
      <c r="U384" s="102"/>
      <c r="V384" s="109"/>
      <c r="W384" s="109"/>
      <c r="X384" s="102"/>
      <c r="Y384" s="102"/>
      <c r="Z384" s="102"/>
      <c r="AA384" s="102"/>
      <c r="AB384" s="137"/>
      <c r="AC384" s="102"/>
      <c r="AD384" s="102"/>
      <c r="AE384" s="102"/>
      <c r="AF384" s="109"/>
      <c r="AG384" s="109"/>
    </row>
    <row r="385" spans="1:102" ht="15.75" customHeight="1" x14ac:dyDescent="0.25">
      <c r="D385" s="102"/>
      <c r="E385" s="102"/>
      <c r="F385" s="103"/>
      <c r="U385" s="102"/>
      <c r="V385" s="109"/>
      <c r="W385" s="109"/>
      <c r="X385" s="102"/>
      <c r="Y385" s="102"/>
      <c r="Z385" s="102"/>
      <c r="AA385" s="102"/>
      <c r="AB385" s="137"/>
      <c r="AC385" s="102"/>
      <c r="AD385" s="102"/>
      <c r="AE385" s="102"/>
      <c r="AF385" s="109"/>
      <c r="AG385" s="109"/>
    </row>
    <row r="386" spans="1:102" ht="15.75" customHeight="1" x14ac:dyDescent="0.25">
      <c r="D386" s="102"/>
      <c r="E386" s="102"/>
      <c r="F386" s="103"/>
      <c r="U386" s="102"/>
      <c r="V386" s="109"/>
      <c r="W386" s="109"/>
      <c r="X386" s="102"/>
      <c r="Y386" s="102"/>
      <c r="Z386" s="102"/>
      <c r="AA386" s="102"/>
      <c r="AB386" s="137"/>
      <c r="AC386" s="102"/>
      <c r="AD386" s="102"/>
      <c r="AE386" s="102"/>
      <c r="AF386" s="109"/>
      <c r="AG386" s="109"/>
    </row>
    <row r="387" spans="1:102" ht="15.75" customHeight="1" x14ac:dyDescent="0.25">
      <c r="D387" s="102"/>
      <c r="E387" s="102"/>
      <c r="F387" s="103"/>
      <c r="U387" s="102"/>
      <c r="V387" s="109"/>
      <c r="W387" s="109"/>
      <c r="X387" s="102"/>
      <c r="Y387" s="102"/>
      <c r="Z387" s="102"/>
      <c r="AA387" s="102"/>
      <c r="AB387" s="137"/>
      <c r="AC387" s="102"/>
      <c r="AD387" s="102"/>
      <c r="AE387" s="102"/>
      <c r="AF387" s="109"/>
      <c r="AG387" s="109"/>
    </row>
    <row r="388" spans="1:102" ht="15.75" customHeight="1" x14ac:dyDescent="0.25">
      <c r="D388" s="102"/>
      <c r="E388" s="102"/>
      <c r="F388" s="103"/>
      <c r="U388" s="102"/>
      <c r="V388" s="109"/>
      <c r="W388" s="109"/>
      <c r="X388" s="102"/>
      <c r="Y388" s="102"/>
      <c r="Z388" s="102"/>
      <c r="AA388" s="102"/>
      <c r="AB388" s="137"/>
      <c r="AC388" s="102"/>
      <c r="AD388" s="102"/>
      <c r="AE388" s="102"/>
      <c r="AF388" s="109"/>
      <c r="AG388" s="109"/>
    </row>
    <row r="389" spans="1:102" ht="15.75" customHeight="1" x14ac:dyDescent="0.25">
      <c r="D389" s="102"/>
      <c r="E389" s="102"/>
      <c r="F389" s="103"/>
      <c r="AB389" s="138"/>
    </row>
    <row r="390" spans="1:102" ht="15.75" customHeight="1" x14ac:dyDescent="0.25">
      <c r="D390" s="102"/>
      <c r="E390" s="102"/>
      <c r="F390" s="103"/>
      <c r="AB390" s="138"/>
    </row>
    <row r="391" spans="1:102" s="106" customFormat="1" ht="15.75" customHeight="1" x14ac:dyDescent="0.25">
      <c r="A391" s="101"/>
      <c r="B391" s="101"/>
      <c r="C391" s="101"/>
      <c r="D391" s="102"/>
      <c r="E391" s="102"/>
      <c r="F391" s="103"/>
      <c r="G391" s="151"/>
      <c r="H391" s="128"/>
      <c r="I391" s="129"/>
      <c r="J391" s="130"/>
      <c r="K391" s="105"/>
      <c r="L391" s="131"/>
      <c r="M391" s="172"/>
      <c r="O391" s="108"/>
      <c r="P391" s="108"/>
      <c r="Q391" s="108"/>
      <c r="S391" s="108"/>
      <c r="T391" s="108"/>
      <c r="V391" s="108"/>
      <c r="W391" s="108"/>
      <c r="AB391" s="138"/>
      <c r="AF391" s="108"/>
      <c r="AG391" s="108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</row>
    <row r="392" spans="1:102" s="106" customFormat="1" ht="15.75" customHeight="1" x14ac:dyDescent="0.25">
      <c r="A392" s="101"/>
      <c r="B392" s="101"/>
      <c r="C392" s="101"/>
      <c r="D392" s="102"/>
      <c r="E392" s="102"/>
      <c r="F392" s="103"/>
      <c r="G392" s="151"/>
      <c r="H392" s="128"/>
      <c r="I392" s="129"/>
      <c r="J392" s="130"/>
      <c r="K392" s="105"/>
      <c r="L392" s="131"/>
      <c r="M392" s="172"/>
      <c r="O392" s="108"/>
      <c r="P392" s="108"/>
      <c r="Q392" s="108"/>
      <c r="S392" s="108"/>
      <c r="T392" s="108"/>
      <c r="V392" s="108"/>
      <c r="W392" s="108"/>
      <c r="AB392" s="138"/>
      <c r="AF392" s="108"/>
      <c r="AG392" s="108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</row>
    <row r="393" spans="1:102" s="106" customFormat="1" ht="15.75" customHeight="1" x14ac:dyDescent="0.25">
      <c r="A393" s="101"/>
      <c r="B393" s="101"/>
      <c r="C393" s="101"/>
      <c r="D393" s="102"/>
      <c r="E393" s="102"/>
      <c r="F393" s="103"/>
      <c r="G393" s="151"/>
      <c r="H393" s="128"/>
      <c r="I393" s="129"/>
      <c r="J393" s="130"/>
      <c r="K393" s="105"/>
      <c r="L393" s="131"/>
      <c r="M393" s="172"/>
      <c r="O393" s="108"/>
      <c r="P393" s="108"/>
      <c r="Q393" s="108"/>
      <c r="S393" s="108"/>
      <c r="T393" s="108"/>
      <c r="V393" s="108"/>
      <c r="W393" s="108"/>
      <c r="AB393" s="138"/>
      <c r="AF393" s="108"/>
      <c r="AG393" s="108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</row>
    <row r="394" spans="1:102" s="106" customFormat="1" ht="15.75" customHeight="1" x14ac:dyDescent="0.25">
      <c r="A394" s="101"/>
      <c r="B394" s="101"/>
      <c r="C394" s="101"/>
      <c r="D394" s="102"/>
      <c r="E394" s="102"/>
      <c r="F394" s="103"/>
      <c r="G394" s="151"/>
      <c r="H394" s="128"/>
      <c r="I394" s="129"/>
      <c r="J394" s="130"/>
      <c r="K394" s="105"/>
      <c r="L394" s="131"/>
      <c r="M394" s="172"/>
      <c r="O394" s="108"/>
      <c r="P394" s="108"/>
      <c r="Q394" s="108"/>
      <c r="S394" s="108"/>
      <c r="T394" s="108"/>
      <c r="V394" s="108"/>
      <c r="W394" s="108"/>
      <c r="AB394" s="138"/>
      <c r="AF394" s="108"/>
      <c r="AG394" s="108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</row>
    <row r="395" spans="1:102" s="106" customFormat="1" ht="15.75" customHeight="1" x14ac:dyDescent="0.25">
      <c r="A395" s="101"/>
      <c r="B395" s="101"/>
      <c r="C395" s="101"/>
      <c r="D395" s="102"/>
      <c r="E395" s="102"/>
      <c r="F395" s="103"/>
      <c r="G395" s="151"/>
      <c r="H395" s="128"/>
      <c r="I395" s="129"/>
      <c r="J395" s="130"/>
      <c r="K395" s="105"/>
      <c r="L395" s="131"/>
      <c r="M395" s="172"/>
      <c r="O395" s="108"/>
      <c r="P395" s="108"/>
      <c r="Q395" s="108"/>
      <c r="S395" s="108"/>
      <c r="T395" s="108"/>
      <c r="V395" s="108"/>
      <c r="W395" s="108"/>
      <c r="AB395" s="138"/>
      <c r="AF395" s="108"/>
      <c r="AG395" s="108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</row>
    <row r="396" spans="1:102" s="106" customFormat="1" ht="15.75" customHeight="1" x14ac:dyDescent="0.25">
      <c r="A396" s="101"/>
      <c r="B396" s="101"/>
      <c r="C396" s="101"/>
      <c r="D396" s="102"/>
      <c r="E396" s="102"/>
      <c r="F396" s="103"/>
      <c r="G396" s="151"/>
      <c r="H396" s="128"/>
      <c r="I396" s="129"/>
      <c r="J396" s="130"/>
      <c r="K396" s="105"/>
      <c r="L396" s="131"/>
      <c r="M396" s="172"/>
      <c r="O396" s="108"/>
      <c r="P396" s="108"/>
      <c r="Q396" s="108"/>
      <c r="S396" s="108"/>
      <c r="T396" s="108"/>
      <c r="V396" s="108"/>
      <c r="W396" s="108"/>
      <c r="AB396" s="138"/>
      <c r="AF396" s="108"/>
      <c r="AG396" s="108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</row>
    <row r="397" spans="1:102" s="106" customFormat="1" ht="15.75" customHeight="1" x14ac:dyDescent="0.25">
      <c r="A397" s="101"/>
      <c r="B397" s="101"/>
      <c r="C397" s="101"/>
      <c r="D397" s="102"/>
      <c r="E397" s="102"/>
      <c r="F397" s="103"/>
      <c r="G397" s="151"/>
      <c r="H397" s="128"/>
      <c r="I397" s="129"/>
      <c r="J397" s="130"/>
      <c r="K397" s="105"/>
      <c r="L397" s="131"/>
      <c r="M397" s="172"/>
      <c r="O397" s="108"/>
      <c r="P397" s="108"/>
      <c r="Q397" s="108"/>
      <c r="S397" s="108"/>
      <c r="T397" s="108"/>
      <c r="V397" s="108"/>
      <c r="W397" s="108"/>
      <c r="AB397" s="138"/>
      <c r="AF397" s="108"/>
      <c r="AG397" s="108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</row>
    <row r="398" spans="1:102" s="106" customFormat="1" ht="15.75" customHeight="1" x14ac:dyDescent="0.25">
      <c r="A398" s="101"/>
      <c r="B398" s="101"/>
      <c r="C398" s="101"/>
      <c r="D398" s="102"/>
      <c r="E398" s="102"/>
      <c r="F398" s="103"/>
      <c r="G398" s="151"/>
      <c r="H398" s="128"/>
      <c r="I398" s="129"/>
      <c r="J398" s="130"/>
      <c r="K398" s="105"/>
      <c r="L398" s="131"/>
      <c r="M398" s="172"/>
      <c r="O398" s="108"/>
      <c r="P398" s="108"/>
      <c r="Q398" s="108"/>
      <c r="S398" s="108"/>
      <c r="T398" s="108"/>
      <c r="V398" s="108"/>
      <c r="W398" s="108"/>
      <c r="AB398" s="138"/>
      <c r="AF398" s="108"/>
      <c r="AG398" s="108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</row>
    <row r="399" spans="1:102" s="106" customFormat="1" ht="15.75" customHeight="1" x14ac:dyDescent="0.25">
      <c r="A399" s="101"/>
      <c r="B399" s="101"/>
      <c r="C399" s="101"/>
      <c r="D399" s="102"/>
      <c r="E399" s="102"/>
      <c r="F399" s="103"/>
      <c r="G399" s="151"/>
      <c r="H399" s="128"/>
      <c r="I399" s="129"/>
      <c r="J399" s="130"/>
      <c r="K399" s="105"/>
      <c r="L399" s="131"/>
      <c r="M399" s="172"/>
      <c r="O399" s="108"/>
      <c r="P399" s="108"/>
      <c r="Q399" s="108"/>
      <c r="S399" s="108"/>
      <c r="T399" s="108"/>
      <c r="V399" s="108"/>
      <c r="W399" s="108"/>
      <c r="AB399" s="138"/>
      <c r="AF399" s="108"/>
      <c r="AG399" s="108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</row>
    <row r="400" spans="1:102" s="106" customFormat="1" ht="15.75" customHeight="1" x14ac:dyDescent="0.25">
      <c r="A400" s="101"/>
      <c r="B400" s="101"/>
      <c r="C400" s="101"/>
      <c r="D400" s="102"/>
      <c r="E400" s="102"/>
      <c r="F400" s="103"/>
      <c r="G400" s="151"/>
      <c r="H400" s="128"/>
      <c r="I400" s="129"/>
      <c r="J400" s="130"/>
      <c r="K400" s="105"/>
      <c r="L400" s="131"/>
      <c r="M400" s="172"/>
      <c r="O400" s="108"/>
      <c r="P400" s="108"/>
      <c r="Q400" s="108"/>
      <c r="S400" s="108"/>
      <c r="T400" s="108"/>
      <c r="V400" s="108"/>
      <c r="W400" s="108"/>
      <c r="AB400" s="138"/>
      <c r="AF400" s="108"/>
      <c r="AG400" s="108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</row>
    <row r="401" spans="1:102" s="106" customFormat="1" ht="15.75" customHeight="1" x14ac:dyDescent="0.25">
      <c r="A401" s="101"/>
      <c r="B401" s="101"/>
      <c r="C401" s="101"/>
      <c r="D401" s="102"/>
      <c r="E401" s="102"/>
      <c r="F401" s="103"/>
      <c r="G401" s="151"/>
      <c r="H401" s="128"/>
      <c r="I401" s="129"/>
      <c r="J401" s="130"/>
      <c r="K401" s="105"/>
      <c r="L401" s="131"/>
      <c r="M401" s="172"/>
      <c r="O401" s="108"/>
      <c r="P401" s="108"/>
      <c r="Q401" s="108"/>
      <c r="S401" s="108"/>
      <c r="T401" s="108"/>
      <c r="V401" s="108"/>
      <c r="W401" s="108"/>
      <c r="AB401" s="138"/>
      <c r="AF401" s="108"/>
      <c r="AG401" s="108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</row>
    <row r="402" spans="1:102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72"/>
      <c r="O402" s="108"/>
      <c r="P402" s="108"/>
      <c r="Q402" s="108"/>
      <c r="S402" s="108"/>
      <c r="T402" s="108"/>
      <c r="V402" s="108"/>
      <c r="W402" s="108"/>
      <c r="AB402" s="138"/>
      <c r="AF402" s="108"/>
      <c r="AG402" s="108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</row>
    <row r="403" spans="1:102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72"/>
      <c r="O403" s="108"/>
      <c r="P403" s="108"/>
      <c r="Q403" s="108"/>
      <c r="S403" s="108"/>
      <c r="T403" s="108"/>
      <c r="V403" s="108"/>
      <c r="W403" s="108"/>
      <c r="AB403" s="138"/>
      <c r="AF403" s="108"/>
      <c r="AG403" s="108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</row>
    <row r="404" spans="1:102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72"/>
      <c r="O404" s="108"/>
      <c r="P404" s="108"/>
      <c r="Q404" s="108"/>
      <c r="S404" s="108"/>
      <c r="T404" s="108"/>
      <c r="V404" s="108"/>
      <c r="W404" s="108"/>
      <c r="AB404" s="138"/>
      <c r="AF404" s="108"/>
      <c r="AG404" s="108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</row>
    <row r="405" spans="1:102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72"/>
      <c r="O405" s="108"/>
      <c r="P405" s="108"/>
      <c r="Q405" s="108"/>
      <c r="S405" s="108"/>
      <c r="T405" s="108"/>
      <c r="V405" s="108"/>
      <c r="W405" s="108"/>
      <c r="AB405" s="138"/>
      <c r="AF405" s="108"/>
      <c r="AG405" s="108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</row>
    <row r="406" spans="1:102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72"/>
      <c r="O406" s="108"/>
      <c r="P406" s="108"/>
      <c r="Q406" s="108"/>
      <c r="S406" s="108"/>
      <c r="T406" s="108"/>
      <c r="V406" s="108"/>
      <c r="W406" s="108"/>
      <c r="AB406" s="138"/>
      <c r="AF406" s="108"/>
      <c r="AG406" s="108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</row>
    <row r="407" spans="1:102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72"/>
      <c r="O407" s="108"/>
      <c r="P407" s="108"/>
      <c r="Q407" s="108"/>
      <c r="S407" s="108"/>
      <c r="T407" s="108"/>
      <c r="V407" s="108"/>
      <c r="W407" s="108"/>
      <c r="AB407" s="138"/>
      <c r="AF407" s="108"/>
      <c r="AG407" s="108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</row>
    <row r="408" spans="1:102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72"/>
      <c r="O408" s="108"/>
      <c r="P408" s="108"/>
      <c r="Q408" s="108"/>
      <c r="S408" s="108"/>
      <c r="T408" s="108"/>
      <c r="V408" s="108"/>
      <c r="W408" s="108"/>
      <c r="AB408" s="138"/>
      <c r="AF408" s="108"/>
      <c r="AG408" s="108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</row>
    <row r="409" spans="1:102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72"/>
      <c r="O409" s="108"/>
      <c r="P409" s="108"/>
      <c r="Q409" s="108"/>
      <c r="S409" s="108"/>
      <c r="T409" s="108"/>
      <c r="V409" s="108"/>
      <c r="W409" s="108"/>
      <c r="AB409" s="138"/>
      <c r="AF409" s="108"/>
      <c r="AG409" s="108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</row>
    <row r="410" spans="1:102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72"/>
      <c r="O410" s="108"/>
      <c r="P410" s="108"/>
      <c r="Q410" s="108"/>
      <c r="S410" s="108"/>
      <c r="T410" s="108"/>
      <c r="V410" s="108"/>
      <c r="W410" s="108"/>
      <c r="AB410" s="138"/>
      <c r="AF410" s="108"/>
      <c r="AG410" s="108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</row>
    <row r="411" spans="1:102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72"/>
      <c r="O411" s="108"/>
      <c r="P411" s="108"/>
      <c r="Q411" s="108"/>
      <c r="S411" s="108"/>
      <c r="T411" s="108"/>
      <c r="V411" s="108"/>
      <c r="W411" s="108"/>
      <c r="AB411" s="138"/>
      <c r="AF411" s="108"/>
      <c r="AG411" s="108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</row>
    <row r="412" spans="1:102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72"/>
      <c r="O412" s="108"/>
      <c r="P412" s="108"/>
      <c r="Q412" s="108"/>
      <c r="S412" s="108"/>
      <c r="T412" s="108"/>
      <c r="V412" s="108"/>
      <c r="W412" s="108"/>
      <c r="AB412" s="138"/>
      <c r="AF412" s="108"/>
      <c r="AG412" s="108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</row>
    <row r="413" spans="1:102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72"/>
      <c r="O413" s="108"/>
      <c r="P413" s="108"/>
      <c r="Q413" s="108"/>
      <c r="S413" s="108"/>
      <c r="T413" s="108"/>
      <c r="V413" s="108"/>
      <c r="W413" s="108"/>
      <c r="AB413" s="138"/>
      <c r="AF413" s="108"/>
      <c r="AG413" s="108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</row>
    <row r="414" spans="1:102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72"/>
      <c r="O414" s="108"/>
      <c r="P414" s="108"/>
      <c r="Q414" s="108"/>
      <c r="S414" s="108"/>
      <c r="T414" s="108"/>
      <c r="V414" s="108"/>
      <c r="W414" s="108"/>
      <c r="AB414" s="138"/>
      <c r="AF414" s="108"/>
      <c r="AG414" s="108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</row>
    <row r="415" spans="1:102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72"/>
      <c r="O415" s="108"/>
      <c r="P415" s="108"/>
      <c r="Q415" s="108"/>
      <c r="S415" s="108"/>
      <c r="T415" s="108"/>
      <c r="V415" s="108"/>
      <c r="W415" s="108"/>
      <c r="AB415" s="138"/>
      <c r="AF415" s="108"/>
      <c r="AG415" s="108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</row>
    <row r="416" spans="1:102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72"/>
      <c r="O416" s="108"/>
      <c r="P416" s="108"/>
      <c r="Q416" s="108"/>
      <c r="S416" s="108"/>
      <c r="T416" s="108"/>
      <c r="V416" s="108"/>
      <c r="W416" s="108"/>
      <c r="AB416" s="138"/>
      <c r="AF416" s="108"/>
      <c r="AG416" s="108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</row>
    <row r="417" spans="1:102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72"/>
      <c r="O417" s="108"/>
      <c r="P417" s="108"/>
      <c r="Q417" s="108"/>
      <c r="S417" s="108"/>
      <c r="T417" s="108"/>
      <c r="V417" s="108"/>
      <c r="W417" s="108"/>
      <c r="AB417" s="138"/>
      <c r="AF417" s="108"/>
      <c r="AG417" s="108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</row>
    <row r="418" spans="1:102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72"/>
      <c r="O418" s="108"/>
      <c r="P418" s="108"/>
      <c r="Q418" s="108"/>
      <c r="S418" s="108"/>
      <c r="T418" s="108"/>
      <c r="V418" s="108"/>
      <c r="W418" s="108"/>
      <c r="AB418" s="138"/>
      <c r="AF418" s="108"/>
      <c r="AG418" s="108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</row>
    <row r="419" spans="1:102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72"/>
      <c r="O419" s="108"/>
      <c r="P419" s="108"/>
      <c r="Q419" s="108"/>
      <c r="S419" s="108"/>
      <c r="T419" s="108"/>
      <c r="V419" s="108"/>
      <c r="W419" s="108"/>
      <c r="AB419" s="138"/>
      <c r="AF419" s="108"/>
      <c r="AG419" s="108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</row>
    <row r="420" spans="1:102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72"/>
      <c r="O420" s="108"/>
      <c r="P420" s="108"/>
      <c r="Q420" s="108"/>
      <c r="S420" s="108"/>
      <c r="T420" s="108"/>
      <c r="V420" s="108"/>
      <c r="W420" s="108"/>
      <c r="AB420" s="138"/>
      <c r="AF420" s="108"/>
      <c r="AG420" s="108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</row>
    <row r="421" spans="1:102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72"/>
      <c r="O421" s="108"/>
      <c r="P421" s="108"/>
      <c r="Q421" s="108"/>
      <c r="S421" s="108"/>
      <c r="T421" s="108"/>
      <c r="V421" s="108"/>
      <c r="W421" s="108"/>
      <c r="AB421" s="138"/>
      <c r="AF421" s="108"/>
      <c r="AG421" s="108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</row>
    <row r="422" spans="1:102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72"/>
      <c r="O422" s="108"/>
      <c r="P422" s="108"/>
      <c r="Q422" s="108"/>
      <c r="S422" s="108"/>
      <c r="T422" s="108"/>
      <c r="V422" s="108"/>
      <c r="W422" s="108"/>
      <c r="AB422" s="138"/>
      <c r="AF422" s="108"/>
      <c r="AG422" s="108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</row>
    <row r="423" spans="1:102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72"/>
      <c r="O423" s="108"/>
      <c r="P423" s="108"/>
      <c r="Q423" s="108"/>
      <c r="S423" s="108"/>
      <c r="T423" s="108"/>
      <c r="V423" s="108"/>
      <c r="W423" s="108"/>
      <c r="AB423" s="138"/>
      <c r="AF423" s="108"/>
      <c r="AG423" s="108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</row>
    <row r="424" spans="1:102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72"/>
      <c r="O424" s="108"/>
      <c r="P424" s="108"/>
      <c r="Q424" s="108"/>
      <c r="S424" s="108"/>
      <c r="T424" s="108"/>
      <c r="V424" s="108"/>
      <c r="W424" s="108"/>
      <c r="AB424" s="138"/>
      <c r="AF424" s="108"/>
      <c r="AG424" s="108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</row>
    <row r="425" spans="1:102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72"/>
      <c r="O425" s="108"/>
      <c r="P425" s="108"/>
      <c r="Q425" s="108"/>
      <c r="S425" s="108"/>
      <c r="T425" s="108"/>
      <c r="V425" s="108"/>
      <c r="W425" s="108"/>
      <c r="AB425" s="138"/>
      <c r="AF425" s="108"/>
      <c r="AG425" s="108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</row>
    <row r="426" spans="1:102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72"/>
      <c r="O426" s="108"/>
      <c r="P426" s="108"/>
      <c r="Q426" s="108"/>
      <c r="S426" s="108"/>
      <c r="T426" s="108"/>
      <c r="V426" s="108"/>
      <c r="W426" s="108"/>
      <c r="AB426" s="138"/>
      <c r="AF426" s="108"/>
      <c r="AG426" s="108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</row>
    <row r="427" spans="1:102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72"/>
      <c r="O427" s="108"/>
      <c r="P427" s="108"/>
      <c r="Q427" s="108"/>
      <c r="S427" s="108"/>
      <c r="T427" s="108"/>
      <c r="V427" s="108"/>
      <c r="W427" s="108"/>
      <c r="AB427" s="138"/>
      <c r="AF427" s="108"/>
      <c r="AG427" s="108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</row>
    <row r="428" spans="1:102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72"/>
      <c r="O428" s="108"/>
      <c r="P428" s="108"/>
      <c r="Q428" s="108"/>
      <c r="S428" s="108"/>
      <c r="T428" s="108"/>
      <c r="V428" s="108"/>
      <c r="W428" s="108"/>
      <c r="AB428" s="138"/>
      <c r="AF428" s="108"/>
      <c r="AG428" s="108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</row>
    <row r="429" spans="1:102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72"/>
      <c r="O429" s="108"/>
      <c r="P429" s="108"/>
      <c r="Q429" s="108"/>
      <c r="S429" s="108"/>
      <c r="T429" s="108"/>
      <c r="V429" s="108"/>
      <c r="W429" s="108"/>
      <c r="AB429" s="138"/>
      <c r="AF429" s="108"/>
      <c r="AG429" s="108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  <c r="CX429" s="111"/>
    </row>
    <row r="430" spans="1:102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72"/>
      <c r="O430" s="108"/>
      <c r="P430" s="108"/>
      <c r="Q430" s="108"/>
      <c r="S430" s="108"/>
      <c r="T430" s="108"/>
      <c r="V430" s="108"/>
      <c r="W430" s="108"/>
      <c r="AB430" s="138"/>
      <c r="AF430" s="108"/>
      <c r="AG430" s="108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  <c r="CX430" s="111"/>
    </row>
    <row r="431" spans="1:102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72"/>
      <c r="O431" s="108"/>
      <c r="P431" s="108"/>
      <c r="Q431" s="108"/>
      <c r="S431" s="108"/>
      <c r="T431" s="108"/>
      <c r="V431" s="108"/>
      <c r="W431" s="108"/>
      <c r="AB431" s="138"/>
      <c r="AF431" s="108"/>
      <c r="AG431" s="108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</row>
    <row r="432" spans="1:102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72"/>
      <c r="O432" s="108"/>
      <c r="P432" s="108"/>
      <c r="Q432" s="108"/>
      <c r="S432" s="108"/>
      <c r="T432" s="108"/>
      <c r="V432" s="108"/>
      <c r="W432" s="108"/>
      <c r="AB432" s="138"/>
      <c r="AF432" s="108"/>
      <c r="AG432" s="108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  <c r="CX432" s="111"/>
    </row>
    <row r="433" spans="1:102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72"/>
      <c r="O433" s="108"/>
      <c r="P433" s="108"/>
      <c r="Q433" s="108"/>
      <c r="S433" s="108"/>
      <c r="T433" s="108"/>
      <c r="V433" s="108"/>
      <c r="W433" s="108"/>
      <c r="AB433" s="138"/>
      <c r="AF433" s="108"/>
      <c r="AG433" s="108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</row>
    <row r="434" spans="1:102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72"/>
      <c r="O434" s="108"/>
      <c r="P434" s="108"/>
      <c r="Q434" s="108"/>
      <c r="S434" s="108"/>
      <c r="T434" s="108"/>
      <c r="V434" s="108"/>
      <c r="W434" s="108"/>
      <c r="AB434" s="138"/>
      <c r="AF434" s="108"/>
      <c r="AG434" s="108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</row>
    <row r="435" spans="1:102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72"/>
      <c r="O435" s="108"/>
      <c r="P435" s="108"/>
      <c r="Q435" s="108"/>
      <c r="S435" s="108"/>
      <c r="T435" s="108"/>
      <c r="V435" s="108"/>
      <c r="W435" s="108"/>
      <c r="AB435" s="138"/>
      <c r="AF435" s="108"/>
      <c r="AG435" s="108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</row>
    <row r="436" spans="1:102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72"/>
      <c r="O436" s="108"/>
      <c r="P436" s="108"/>
      <c r="Q436" s="108"/>
      <c r="S436" s="108"/>
      <c r="T436" s="108"/>
      <c r="V436" s="108"/>
      <c r="W436" s="108"/>
      <c r="AB436" s="138"/>
      <c r="AF436" s="108"/>
      <c r="AG436" s="108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  <c r="CX436" s="111"/>
    </row>
    <row r="437" spans="1:102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72"/>
      <c r="O437" s="108"/>
      <c r="P437" s="108"/>
      <c r="Q437" s="108"/>
      <c r="S437" s="108"/>
      <c r="T437" s="108"/>
      <c r="V437" s="108"/>
      <c r="W437" s="108"/>
      <c r="AB437" s="138"/>
      <c r="AF437" s="108"/>
      <c r="AG437" s="108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  <c r="CX437" s="111"/>
    </row>
    <row r="438" spans="1:102" s="106" customFormat="1" ht="15.75" customHeight="1" x14ac:dyDescent="0.25">
      <c r="A438" s="101"/>
      <c r="B438" s="101"/>
      <c r="C438" s="101"/>
      <c r="D438" s="102"/>
      <c r="E438" s="102"/>
      <c r="F438" s="103"/>
      <c r="G438" s="151"/>
      <c r="H438" s="128"/>
      <c r="I438" s="129"/>
      <c r="J438" s="130"/>
      <c r="K438" s="105"/>
      <c r="L438" s="131"/>
      <c r="M438" s="172"/>
      <c r="O438" s="108"/>
      <c r="P438" s="108"/>
      <c r="Q438" s="108"/>
      <c r="S438" s="108"/>
      <c r="T438" s="108"/>
      <c r="V438" s="108"/>
      <c r="W438" s="108"/>
      <c r="AB438" s="138"/>
      <c r="AF438" s="108"/>
      <c r="AG438" s="108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</row>
    <row r="439" spans="1:102" s="106" customFormat="1" ht="15.75" customHeight="1" x14ac:dyDescent="0.25">
      <c r="A439" s="101"/>
      <c r="B439" s="101"/>
      <c r="C439" s="101"/>
      <c r="D439" s="102"/>
      <c r="E439" s="102"/>
      <c r="F439" s="103"/>
      <c r="G439" s="151"/>
      <c r="H439" s="128"/>
      <c r="I439" s="129"/>
      <c r="J439" s="130"/>
      <c r="K439" s="105"/>
      <c r="L439" s="131"/>
      <c r="M439" s="172"/>
      <c r="O439" s="108"/>
      <c r="P439" s="108"/>
      <c r="Q439" s="108"/>
      <c r="S439" s="108"/>
      <c r="T439" s="108"/>
      <c r="V439" s="108"/>
      <c r="W439" s="108"/>
      <c r="AB439" s="138"/>
      <c r="AF439" s="108"/>
      <c r="AG439" s="108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  <c r="CW439" s="111"/>
      <c r="CX439" s="111"/>
    </row>
    <row r="440" spans="1:102" s="106" customFormat="1" ht="15.75" customHeight="1" x14ac:dyDescent="0.25">
      <c r="A440" s="101"/>
      <c r="B440" s="101"/>
      <c r="C440" s="101"/>
      <c r="D440" s="102"/>
      <c r="E440" s="102"/>
      <c r="F440" s="103"/>
      <c r="G440" s="151"/>
      <c r="H440" s="128"/>
      <c r="I440" s="129"/>
      <c r="J440" s="130"/>
      <c r="K440" s="105"/>
      <c r="L440" s="131"/>
      <c r="M440" s="172"/>
      <c r="O440" s="108"/>
      <c r="P440" s="108"/>
      <c r="Q440" s="108"/>
      <c r="S440" s="108"/>
      <c r="T440" s="108"/>
      <c r="V440" s="108"/>
      <c r="W440" s="108"/>
      <c r="AB440" s="138"/>
      <c r="AF440" s="108"/>
      <c r="AG440" s="108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</row>
    <row r="441" spans="1:102" s="106" customFormat="1" ht="15.75" customHeight="1" x14ac:dyDescent="0.25">
      <c r="A441" s="101"/>
      <c r="B441" s="101"/>
      <c r="C441" s="101"/>
      <c r="D441" s="102"/>
      <c r="E441" s="102"/>
      <c r="F441" s="103"/>
      <c r="G441" s="151"/>
      <c r="H441" s="128"/>
      <c r="I441" s="129"/>
      <c r="J441" s="130"/>
      <c r="K441" s="105"/>
      <c r="L441" s="131"/>
      <c r="M441" s="172"/>
      <c r="O441" s="108"/>
      <c r="P441" s="108"/>
      <c r="Q441" s="108"/>
      <c r="S441" s="108"/>
      <c r="T441" s="108"/>
      <c r="V441" s="108"/>
      <c r="W441" s="108"/>
      <c r="AB441" s="138"/>
      <c r="AF441" s="108"/>
      <c r="AG441" s="108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</row>
    <row r="442" spans="1:102" s="106" customFormat="1" ht="15.75" customHeight="1" x14ac:dyDescent="0.25">
      <c r="A442" s="101"/>
      <c r="B442" s="101"/>
      <c r="C442" s="101"/>
      <c r="D442" s="102"/>
      <c r="E442" s="102"/>
      <c r="F442" s="103"/>
      <c r="G442" s="151"/>
      <c r="H442" s="128"/>
      <c r="I442" s="129"/>
      <c r="J442" s="130"/>
      <c r="K442" s="105"/>
      <c r="L442" s="131"/>
      <c r="M442" s="172"/>
      <c r="O442" s="108"/>
      <c r="P442" s="108"/>
      <c r="Q442" s="108"/>
      <c r="S442" s="108"/>
      <c r="T442" s="108"/>
      <c r="V442" s="108"/>
      <c r="W442" s="108"/>
      <c r="AB442" s="138"/>
      <c r="AF442" s="108"/>
      <c r="AG442" s="108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  <c r="CW442" s="111"/>
      <c r="CX442" s="111"/>
    </row>
    <row r="443" spans="1:102" s="106" customFormat="1" ht="15.75" customHeight="1" x14ac:dyDescent="0.25">
      <c r="A443" s="101"/>
      <c r="B443" s="101"/>
      <c r="C443" s="101"/>
      <c r="D443" s="102"/>
      <c r="E443" s="102"/>
      <c r="F443" s="103"/>
      <c r="G443" s="151"/>
      <c r="H443" s="128"/>
      <c r="I443" s="129"/>
      <c r="J443" s="130"/>
      <c r="K443" s="105"/>
      <c r="L443" s="131"/>
      <c r="M443" s="172"/>
      <c r="O443" s="108"/>
      <c r="P443" s="108"/>
      <c r="Q443" s="108"/>
      <c r="S443" s="108"/>
      <c r="T443" s="108"/>
      <c r="V443" s="108"/>
      <c r="W443" s="108"/>
      <c r="AB443" s="138"/>
      <c r="AF443" s="108"/>
      <c r="AG443" s="108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</row>
    <row r="444" spans="1:102" s="106" customFormat="1" ht="15.75" customHeight="1" x14ac:dyDescent="0.25">
      <c r="A444" s="101"/>
      <c r="B444" s="101"/>
      <c r="C444" s="101"/>
      <c r="D444" s="102"/>
      <c r="E444" s="102"/>
      <c r="F444" s="103"/>
      <c r="G444" s="151"/>
      <c r="H444" s="128"/>
      <c r="I444" s="129"/>
      <c r="J444" s="130"/>
      <c r="K444" s="105"/>
      <c r="L444" s="131"/>
      <c r="M444" s="172"/>
      <c r="O444" s="108"/>
      <c r="P444" s="108"/>
      <c r="Q444" s="108"/>
      <c r="S444" s="108"/>
      <c r="T444" s="108"/>
      <c r="V444" s="108"/>
      <c r="W444" s="108"/>
      <c r="AB444" s="138"/>
      <c r="AF444" s="108"/>
      <c r="AG444" s="108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  <c r="CW444" s="111"/>
      <c r="CX444" s="111"/>
    </row>
    <row r="445" spans="1:102" s="106" customFormat="1" ht="15.75" customHeight="1" x14ac:dyDescent="0.25">
      <c r="A445" s="101"/>
      <c r="B445" s="101"/>
      <c r="C445" s="101"/>
      <c r="D445" s="102"/>
      <c r="E445" s="102"/>
      <c r="F445" s="103"/>
      <c r="G445" s="151"/>
      <c r="H445" s="128"/>
      <c r="I445" s="129"/>
      <c r="J445" s="130"/>
      <c r="K445" s="105"/>
      <c r="L445" s="131"/>
      <c r="M445" s="172"/>
      <c r="O445" s="108"/>
      <c r="P445" s="108"/>
      <c r="Q445" s="108"/>
      <c r="S445" s="108"/>
      <c r="T445" s="108"/>
      <c r="V445" s="108"/>
      <c r="W445" s="108"/>
      <c r="AB445" s="138"/>
      <c r="AF445" s="108"/>
      <c r="AG445" s="108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</row>
    <row r="446" spans="1:102" s="106" customFormat="1" ht="15.75" customHeight="1" x14ac:dyDescent="0.25">
      <c r="A446" s="101"/>
      <c r="B446" s="101"/>
      <c r="C446" s="101"/>
      <c r="D446" s="102"/>
      <c r="E446" s="102"/>
      <c r="F446" s="103"/>
      <c r="G446" s="151"/>
      <c r="H446" s="128"/>
      <c r="I446" s="129"/>
      <c r="J446" s="130"/>
      <c r="K446" s="105"/>
      <c r="L446" s="131"/>
      <c r="M446" s="172"/>
      <c r="O446" s="108"/>
      <c r="P446" s="108"/>
      <c r="Q446" s="108"/>
      <c r="S446" s="108"/>
      <c r="T446" s="108"/>
      <c r="V446" s="108"/>
      <c r="W446" s="108"/>
      <c r="AB446" s="138"/>
      <c r="AF446" s="108"/>
      <c r="AG446" s="108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  <c r="CW446" s="111"/>
      <c r="CX446" s="111"/>
    </row>
    <row r="447" spans="1:102" s="106" customFormat="1" ht="15.75" customHeight="1" x14ac:dyDescent="0.25">
      <c r="A447" s="101"/>
      <c r="B447" s="101"/>
      <c r="C447" s="101"/>
      <c r="D447" s="102"/>
      <c r="E447" s="102"/>
      <c r="F447" s="103"/>
      <c r="G447" s="151"/>
      <c r="H447" s="128"/>
      <c r="I447" s="129"/>
      <c r="J447" s="130"/>
      <c r="K447" s="105"/>
      <c r="L447" s="131"/>
      <c r="M447" s="172"/>
      <c r="O447" s="108"/>
      <c r="P447" s="108"/>
      <c r="Q447" s="108"/>
      <c r="S447" s="108"/>
      <c r="T447" s="108"/>
      <c r="V447" s="108"/>
      <c r="W447" s="108"/>
      <c r="AB447" s="138"/>
      <c r="AF447" s="108"/>
      <c r="AG447" s="108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</row>
    <row r="448" spans="1:102" s="106" customFormat="1" ht="15.75" customHeight="1" x14ac:dyDescent="0.25">
      <c r="A448" s="101"/>
      <c r="B448" s="101"/>
      <c r="C448" s="101"/>
      <c r="D448" s="102"/>
      <c r="E448" s="102"/>
      <c r="F448" s="103"/>
      <c r="G448" s="151"/>
      <c r="H448" s="128"/>
      <c r="I448" s="129"/>
      <c r="J448" s="130"/>
      <c r="K448" s="105"/>
      <c r="L448" s="131"/>
      <c r="M448" s="172"/>
      <c r="O448" s="108"/>
      <c r="P448" s="108"/>
      <c r="Q448" s="108"/>
      <c r="S448" s="108"/>
      <c r="T448" s="108"/>
      <c r="V448" s="108"/>
      <c r="W448" s="108"/>
      <c r="AB448" s="138"/>
      <c r="AF448" s="108"/>
      <c r="AG448" s="108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  <c r="CS448" s="111"/>
      <c r="CT448" s="111"/>
      <c r="CU448" s="111"/>
      <c r="CV448" s="111"/>
      <c r="CW448" s="111"/>
      <c r="CX448" s="111"/>
    </row>
    <row r="449" spans="1:102" s="106" customFormat="1" ht="15.75" customHeight="1" x14ac:dyDescent="0.25">
      <c r="A449" s="101"/>
      <c r="B449" s="101"/>
      <c r="C449" s="101"/>
      <c r="D449" s="102"/>
      <c r="E449" s="102"/>
      <c r="F449" s="103"/>
      <c r="G449" s="151"/>
      <c r="H449" s="128"/>
      <c r="I449" s="129"/>
      <c r="J449" s="130"/>
      <c r="K449" s="105"/>
      <c r="L449" s="131"/>
      <c r="M449" s="172"/>
      <c r="O449" s="108"/>
      <c r="P449" s="108"/>
      <c r="Q449" s="108"/>
      <c r="S449" s="108"/>
      <c r="T449" s="108"/>
      <c r="V449" s="108"/>
      <c r="W449" s="108"/>
      <c r="AB449" s="138"/>
      <c r="AF449" s="108"/>
      <c r="AG449" s="108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  <c r="CW449" s="111"/>
      <c r="CX449" s="111"/>
    </row>
    <row r="450" spans="1:102" s="106" customFormat="1" ht="15.75" customHeight="1" x14ac:dyDescent="0.25">
      <c r="A450" s="101"/>
      <c r="B450" s="101"/>
      <c r="C450" s="101"/>
      <c r="D450" s="102"/>
      <c r="E450" s="102"/>
      <c r="F450" s="103"/>
      <c r="G450" s="151"/>
      <c r="H450" s="128"/>
      <c r="I450" s="129"/>
      <c r="J450" s="130"/>
      <c r="K450" s="105"/>
      <c r="L450" s="131"/>
      <c r="M450" s="172"/>
      <c r="O450" s="108"/>
      <c r="P450" s="108"/>
      <c r="Q450" s="108"/>
      <c r="S450" s="108"/>
      <c r="T450" s="108"/>
      <c r="V450" s="108"/>
      <c r="W450" s="108"/>
      <c r="AB450" s="138"/>
      <c r="AF450" s="108"/>
      <c r="AG450" s="108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  <c r="CS450" s="111"/>
      <c r="CT450" s="111"/>
      <c r="CU450" s="111"/>
      <c r="CV450" s="111"/>
      <c r="CW450" s="111"/>
      <c r="CX450" s="111"/>
    </row>
    <row r="451" spans="1:102" s="106" customFormat="1" ht="15.75" customHeight="1" x14ac:dyDescent="0.25">
      <c r="A451" s="101"/>
      <c r="B451" s="101"/>
      <c r="C451" s="101"/>
      <c r="D451" s="102"/>
      <c r="E451" s="102"/>
      <c r="F451" s="103"/>
      <c r="G451" s="151"/>
      <c r="H451" s="128"/>
      <c r="I451" s="129"/>
      <c r="J451" s="130"/>
      <c r="K451" s="105"/>
      <c r="L451" s="131"/>
      <c r="M451" s="172"/>
      <c r="O451" s="108"/>
      <c r="P451" s="108"/>
      <c r="Q451" s="108"/>
      <c r="S451" s="108"/>
      <c r="T451" s="108"/>
      <c r="V451" s="108"/>
      <c r="W451" s="108"/>
      <c r="AB451" s="138"/>
      <c r="AF451" s="108"/>
      <c r="AG451" s="108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  <c r="CW451" s="111"/>
      <c r="CX451" s="111"/>
    </row>
    <row r="452" spans="1:102" s="106" customFormat="1" ht="15.75" customHeight="1" x14ac:dyDescent="0.25">
      <c r="A452" s="101"/>
      <c r="B452" s="101"/>
      <c r="C452" s="101"/>
      <c r="D452" s="102"/>
      <c r="E452" s="102"/>
      <c r="F452" s="103"/>
      <c r="G452" s="151"/>
      <c r="H452" s="128"/>
      <c r="I452" s="129"/>
      <c r="J452" s="130"/>
      <c r="K452" s="105"/>
      <c r="L452" s="131"/>
      <c r="M452" s="172"/>
      <c r="O452" s="108"/>
      <c r="P452" s="108"/>
      <c r="Q452" s="108"/>
      <c r="S452" s="108"/>
      <c r="T452" s="108"/>
      <c r="V452" s="108"/>
      <c r="W452" s="108"/>
      <c r="AB452" s="138"/>
      <c r="AF452" s="108"/>
      <c r="AG452" s="108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  <c r="CS452" s="111"/>
      <c r="CT452" s="111"/>
      <c r="CU452" s="111"/>
      <c r="CV452" s="111"/>
      <c r="CW452" s="111"/>
      <c r="CX452" s="111"/>
    </row>
    <row r="453" spans="1:102" s="106" customFormat="1" ht="15.75" customHeight="1" x14ac:dyDescent="0.25">
      <c r="A453" s="101"/>
      <c r="B453" s="101"/>
      <c r="C453" s="101"/>
      <c r="D453" s="102"/>
      <c r="E453" s="102"/>
      <c r="F453" s="103"/>
      <c r="G453" s="151"/>
      <c r="H453" s="128"/>
      <c r="I453" s="129"/>
      <c r="J453" s="130"/>
      <c r="K453" s="105"/>
      <c r="L453" s="131"/>
      <c r="M453" s="172"/>
      <c r="O453" s="108"/>
      <c r="P453" s="108"/>
      <c r="Q453" s="108"/>
      <c r="S453" s="108"/>
      <c r="T453" s="108"/>
      <c r="V453" s="108"/>
      <c r="W453" s="108"/>
      <c r="AB453" s="138"/>
      <c r="AF453" s="108"/>
      <c r="AG453" s="108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  <c r="CW453" s="111"/>
      <c r="CX453" s="111"/>
    </row>
    <row r="454" spans="1:102" s="106" customFormat="1" ht="15.75" customHeight="1" x14ac:dyDescent="0.25">
      <c r="A454" s="101"/>
      <c r="B454" s="101"/>
      <c r="C454" s="101"/>
      <c r="D454" s="102"/>
      <c r="E454" s="102"/>
      <c r="F454" s="103"/>
      <c r="G454" s="151"/>
      <c r="H454" s="128"/>
      <c r="I454" s="129"/>
      <c r="J454" s="130"/>
      <c r="K454" s="105"/>
      <c r="L454" s="131"/>
      <c r="M454" s="172"/>
      <c r="O454" s="108"/>
      <c r="P454" s="108"/>
      <c r="Q454" s="108"/>
      <c r="S454" s="108"/>
      <c r="T454" s="108"/>
      <c r="V454" s="108"/>
      <c r="W454" s="108"/>
      <c r="AB454" s="138"/>
      <c r="AF454" s="108"/>
      <c r="AG454" s="108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  <c r="CX454" s="111"/>
    </row>
    <row r="455" spans="1:102" s="106" customFormat="1" ht="15.75" customHeight="1" x14ac:dyDescent="0.25">
      <c r="A455" s="101"/>
      <c r="B455" s="101"/>
      <c r="C455" s="101"/>
      <c r="D455" s="102"/>
      <c r="E455" s="102"/>
      <c r="F455" s="103"/>
      <c r="G455" s="151"/>
      <c r="H455" s="128"/>
      <c r="I455" s="129"/>
      <c r="J455" s="130"/>
      <c r="K455" s="105"/>
      <c r="L455" s="131"/>
      <c r="M455" s="172"/>
      <c r="O455" s="108"/>
      <c r="P455" s="108"/>
      <c r="Q455" s="108"/>
      <c r="S455" s="108"/>
      <c r="T455" s="108"/>
      <c r="V455" s="108"/>
      <c r="W455" s="108"/>
      <c r="AB455" s="138"/>
      <c r="AF455" s="108"/>
      <c r="AG455" s="108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  <c r="CX455" s="111"/>
    </row>
    <row r="456" spans="1:102" s="106" customFormat="1" ht="15.75" customHeight="1" x14ac:dyDescent="0.25">
      <c r="A456" s="101"/>
      <c r="B456" s="101"/>
      <c r="C456" s="101"/>
      <c r="D456" s="102"/>
      <c r="E456" s="102"/>
      <c r="F456" s="103"/>
      <c r="G456" s="151"/>
      <c r="H456" s="128"/>
      <c r="I456" s="129"/>
      <c r="J456" s="130"/>
      <c r="K456" s="105"/>
      <c r="L456" s="131"/>
      <c r="M456" s="172"/>
      <c r="O456" s="108"/>
      <c r="P456" s="108"/>
      <c r="Q456" s="108"/>
      <c r="S456" s="108"/>
      <c r="T456" s="108"/>
      <c r="V456" s="108"/>
      <c r="W456" s="108"/>
      <c r="AB456" s="138"/>
      <c r="AF456" s="108"/>
      <c r="AG456" s="108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  <c r="CX456" s="111"/>
    </row>
    <row r="457" spans="1:102" s="106" customFormat="1" ht="15.75" customHeight="1" x14ac:dyDescent="0.25">
      <c r="A457" s="101"/>
      <c r="B457" s="101"/>
      <c r="C457" s="101"/>
      <c r="D457" s="102"/>
      <c r="E457" s="102"/>
      <c r="F457" s="103"/>
      <c r="G457" s="151"/>
      <c r="H457" s="128"/>
      <c r="I457" s="129"/>
      <c r="J457" s="130"/>
      <c r="K457" s="105"/>
      <c r="L457" s="131"/>
      <c r="M457" s="172"/>
      <c r="O457" s="108"/>
      <c r="P457" s="108"/>
      <c r="Q457" s="108"/>
      <c r="S457" s="108"/>
      <c r="T457" s="108"/>
      <c r="V457" s="108"/>
      <c r="W457" s="108"/>
      <c r="AB457" s="138"/>
      <c r="AF457" s="108"/>
      <c r="AG457" s="108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  <c r="CW457" s="111"/>
      <c r="CX457" s="111"/>
    </row>
    <row r="458" spans="1:102" s="106" customFormat="1" ht="15.75" customHeight="1" x14ac:dyDescent="0.25">
      <c r="A458" s="101"/>
      <c r="B458" s="101"/>
      <c r="C458" s="101"/>
      <c r="D458" s="102"/>
      <c r="E458" s="102"/>
      <c r="F458" s="103"/>
      <c r="G458" s="151"/>
      <c r="H458" s="128"/>
      <c r="I458" s="129"/>
      <c r="J458" s="130"/>
      <c r="K458" s="105"/>
      <c r="L458" s="131"/>
      <c r="M458" s="172"/>
      <c r="O458" s="108"/>
      <c r="P458" s="108"/>
      <c r="Q458" s="108"/>
      <c r="S458" s="108"/>
      <c r="T458" s="108"/>
      <c r="V458" s="108"/>
      <c r="W458" s="108"/>
      <c r="AB458" s="138"/>
      <c r="AF458" s="108"/>
      <c r="AG458" s="108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  <c r="CW458" s="111"/>
      <c r="CX458" s="111"/>
    </row>
    <row r="459" spans="1:102" s="106" customFormat="1" ht="15.75" customHeight="1" x14ac:dyDescent="0.25">
      <c r="A459" s="101"/>
      <c r="B459" s="101"/>
      <c r="C459" s="101"/>
      <c r="D459" s="102"/>
      <c r="E459" s="102"/>
      <c r="F459" s="103"/>
      <c r="G459" s="151"/>
      <c r="H459" s="128"/>
      <c r="I459" s="129"/>
      <c r="J459" s="130"/>
      <c r="K459" s="105"/>
      <c r="L459" s="131"/>
      <c r="M459" s="172"/>
      <c r="O459" s="108"/>
      <c r="P459" s="108"/>
      <c r="Q459" s="108"/>
      <c r="S459" s="108"/>
      <c r="T459" s="108"/>
      <c r="V459" s="108"/>
      <c r="W459" s="108"/>
      <c r="AB459" s="138"/>
      <c r="AF459" s="108"/>
      <c r="AG459" s="108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  <c r="CW459" s="111"/>
      <c r="CX459" s="111"/>
    </row>
    <row r="460" spans="1:102" s="106" customFormat="1" ht="15.75" customHeight="1" x14ac:dyDescent="0.25">
      <c r="A460" s="101"/>
      <c r="B460" s="101"/>
      <c r="C460" s="101"/>
      <c r="D460" s="102"/>
      <c r="E460" s="102"/>
      <c r="F460" s="103"/>
      <c r="G460" s="151"/>
      <c r="H460" s="128"/>
      <c r="I460" s="129"/>
      <c r="J460" s="130"/>
      <c r="K460" s="105"/>
      <c r="L460" s="131"/>
      <c r="M460" s="172"/>
      <c r="O460" s="108"/>
      <c r="P460" s="108"/>
      <c r="Q460" s="108"/>
      <c r="S460" s="108"/>
      <c r="T460" s="108"/>
      <c r="V460" s="108"/>
      <c r="W460" s="108"/>
      <c r="AB460" s="138"/>
      <c r="AF460" s="108"/>
      <c r="AG460" s="108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  <c r="CW460" s="111"/>
      <c r="CX460" s="111"/>
    </row>
    <row r="461" spans="1:102" s="106" customFormat="1" ht="15.75" customHeight="1" x14ac:dyDescent="0.25">
      <c r="A461" s="101"/>
      <c r="B461" s="101"/>
      <c r="C461" s="101"/>
      <c r="D461" s="102"/>
      <c r="E461" s="102"/>
      <c r="F461" s="103"/>
      <c r="G461" s="151"/>
      <c r="H461" s="128"/>
      <c r="I461" s="129"/>
      <c r="J461" s="130"/>
      <c r="K461" s="105"/>
      <c r="L461" s="131"/>
      <c r="M461" s="172"/>
      <c r="O461" s="108"/>
      <c r="P461" s="108"/>
      <c r="Q461" s="108"/>
      <c r="S461" s="108"/>
      <c r="T461" s="108"/>
      <c r="V461" s="108"/>
      <c r="W461" s="108"/>
      <c r="AB461" s="138"/>
      <c r="AF461" s="108"/>
      <c r="AG461" s="108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  <c r="CW461" s="111"/>
      <c r="CX461" s="111"/>
    </row>
    <row r="462" spans="1:102" s="106" customFormat="1" ht="15.75" customHeight="1" x14ac:dyDescent="0.25">
      <c r="A462" s="101"/>
      <c r="B462" s="101"/>
      <c r="C462" s="101"/>
      <c r="D462" s="102"/>
      <c r="E462" s="102"/>
      <c r="F462" s="103"/>
      <c r="G462" s="151"/>
      <c r="H462" s="128"/>
      <c r="I462" s="129"/>
      <c r="J462" s="130"/>
      <c r="K462" s="105"/>
      <c r="L462" s="131"/>
      <c r="M462" s="172"/>
      <c r="O462" s="108"/>
      <c r="P462" s="108"/>
      <c r="Q462" s="108"/>
      <c r="S462" s="108"/>
      <c r="T462" s="108"/>
      <c r="V462" s="108"/>
      <c r="W462" s="108"/>
      <c r="AB462" s="138"/>
      <c r="AF462" s="108"/>
      <c r="AG462" s="108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  <c r="CW462" s="111"/>
      <c r="CX462" s="111"/>
    </row>
    <row r="463" spans="1:102" s="106" customFormat="1" ht="15.75" customHeight="1" x14ac:dyDescent="0.25">
      <c r="A463" s="101"/>
      <c r="B463" s="101"/>
      <c r="C463" s="101"/>
      <c r="D463" s="102"/>
      <c r="E463" s="102"/>
      <c r="F463" s="103"/>
      <c r="G463" s="151"/>
      <c r="H463" s="128"/>
      <c r="I463" s="129"/>
      <c r="J463" s="130"/>
      <c r="K463" s="105"/>
      <c r="L463" s="131"/>
      <c r="M463" s="172"/>
      <c r="O463" s="108"/>
      <c r="P463" s="108"/>
      <c r="Q463" s="108"/>
      <c r="S463" s="108"/>
      <c r="T463" s="108"/>
      <c r="V463" s="108"/>
      <c r="W463" s="108"/>
      <c r="AB463" s="138"/>
      <c r="AF463" s="108"/>
      <c r="AG463" s="108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  <c r="CW463" s="111"/>
      <c r="CX463" s="111"/>
    </row>
    <row r="464" spans="1:102" s="106" customFormat="1" ht="15.75" customHeight="1" x14ac:dyDescent="0.25">
      <c r="A464" s="101"/>
      <c r="B464" s="101"/>
      <c r="C464" s="101"/>
      <c r="D464" s="102"/>
      <c r="E464" s="102"/>
      <c r="F464" s="103"/>
      <c r="G464" s="151"/>
      <c r="H464" s="128"/>
      <c r="I464" s="129"/>
      <c r="J464" s="130"/>
      <c r="K464" s="105"/>
      <c r="L464" s="131"/>
      <c r="M464" s="172"/>
      <c r="O464" s="108"/>
      <c r="P464" s="108"/>
      <c r="Q464" s="108"/>
      <c r="S464" s="108"/>
      <c r="T464" s="108"/>
      <c r="V464" s="108"/>
      <c r="W464" s="108"/>
      <c r="AB464" s="138"/>
      <c r="AF464" s="108"/>
      <c r="AG464" s="108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  <c r="CX464" s="111"/>
    </row>
    <row r="465" spans="1:102" s="106" customFormat="1" ht="15.75" customHeight="1" x14ac:dyDescent="0.25">
      <c r="A465" s="101"/>
      <c r="B465" s="101"/>
      <c r="C465" s="101"/>
      <c r="D465" s="102"/>
      <c r="E465" s="102"/>
      <c r="F465" s="103"/>
      <c r="G465" s="151"/>
      <c r="H465" s="128"/>
      <c r="I465" s="129"/>
      <c r="J465" s="130"/>
      <c r="K465" s="105"/>
      <c r="L465" s="131"/>
      <c r="M465" s="172"/>
      <c r="O465" s="108"/>
      <c r="P465" s="108"/>
      <c r="Q465" s="108"/>
      <c r="S465" s="108"/>
      <c r="T465" s="108"/>
      <c r="V465" s="108"/>
      <c r="W465" s="108"/>
      <c r="AB465" s="138"/>
      <c r="AF465" s="108"/>
      <c r="AG465" s="108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  <c r="CX465" s="111"/>
    </row>
    <row r="466" spans="1:102" s="106" customFormat="1" ht="15.75" customHeight="1" x14ac:dyDescent="0.25">
      <c r="A466" s="101"/>
      <c r="B466" s="101"/>
      <c r="C466" s="101"/>
      <c r="D466" s="102"/>
      <c r="E466" s="102"/>
      <c r="F466" s="103"/>
      <c r="G466" s="151"/>
      <c r="H466" s="128"/>
      <c r="I466" s="129"/>
      <c r="J466" s="130"/>
      <c r="K466" s="105"/>
      <c r="L466" s="131"/>
      <c r="M466" s="172"/>
      <c r="O466" s="108"/>
      <c r="P466" s="108"/>
      <c r="Q466" s="108"/>
      <c r="S466" s="108"/>
      <c r="T466" s="108"/>
      <c r="V466" s="108"/>
      <c r="W466" s="108"/>
      <c r="AB466" s="138"/>
      <c r="AF466" s="108"/>
      <c r="AG466" s="108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  <c r="CX466" s="111"/>
    </row>
    <row r="467" spans="1:102" s="106" customFormat="1" ht="15.75" customHeight="1" x14ac:dyDescent="0.25">
      <c r="A467" s="101"/>
      <c r="B467" s="101"/>
      <c r="C467" s="101"/>
      <c r="D467" s="102"/>
      <c r="E467" s="102"/>
      <c r="F467" s="103"/>
      <c r="G467" s="151"/>
      <c r="H467" s="128"/>
      <c r="I467" s="129"/>
      <c r="J467" s="130"/>
      <c r="K467" s="105"/>
      <c r="L467" s="131"/>
      <c r="M467" s="172"/>
      <c r="O467" s="108"/>
      <c r="P467" s="108"/>
      <c r="Q467" s="108"/>
      <c r="S467" s="108"/>
      <c r="T467" s="108"/>
      <c r="V467" s="108"/>
      <c r="W467" s="108"/>
      <c r="AB467" s="138"/>
      <c r="AF467" s="108"/>
      <c r="AG467" s="108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  <c r="CX467" s="111"/>
    </row>
    <row r="468" spans="1:102" s="106" customFormat="1" ht="15.75" customHeight="1" x14ac:dyDescent="0.25">
      <c r="A468" s="101"/>
      <c r="B468" s="101"/>
      <c r="C468" s="101"/>
      <c r="D468" s="102"/>
      <c r="E468" s="102"/>
      <c r="F468" s="103"/>
      <c r="G468" s="151"/>
      <c r="H468" s="128"/>
      <c r="I468" s="129"/>
      <c r="J468" s="130"/>
      <c r="K468" s="105"/>
      <c r="L468" s="131"/>
      <c r="M468" s="172"/>
      <c r="O468" s="108"/>
      <c r="P468" s="108"/>
      <c r="Q468" s="108"/>
      <c r="S468" s="108"/>
      <c r="T468" s="108"/>
      <c r="V468" s="108"/>
      <c r="W468" s="108"/>
      <c r="AB468" s="138"/>
      <c r="AF468" s="108"/>
      <c r="AG468" s="108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  <c r="CX468" s="111"/>
    </row>
    <row r="469" spans="1:102" s="106" customFormat="1" ht="15.75" customHeight="1" x14ac:dyDescent="0.25">
      <c r="A469" s="101"/>
      <c r="B469" s="101"/>
      <c r="C469" s="101"/>
      <c r="D469" s="102"/>
      <c r="E469" s="102"/>
      <c r="F469" s="103"/>
      <c r="G469" s="151"/>
      <c r="H469" s="128"/>
      <c r="I469" s="129"/>
      <c r="J469" s="130"/>
      <c r="K469" s="105"/>
      <c r="L469" s="131"/>
      <c r="M469" s="172"/>
      <c r="O469" s="108"/>
      <c r="P469" s="108"/>
      <c r="Q469" s="108"/>
      <c r="S469" s="108"/>
      <c r="T469" s="108"/>
      <c r="V469" s="108"/>
      <c r="W469" s="108"/>
      <c r="AB469" s="138"/>
      <c r="AF469" s="108"/>
      <c r="AG469" s="108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  <c r="CW469" s="111"/>
      <c r="CX469" s="111"/>
    </row>
    <row r="470" spans="1:102" s="106" customFormat="1" ht="15.75" customHeight="1" x14ac:dyDescent="0.25">
      <c r="A470" s="101"/>
      <c r="B470" s="101"/>
      <c r="C470" s="101"/>
      <c r="D470" s="102"/>
      <c r="E470" s="102"/>
      <c r="F470" s="103"/>
      <c r="G470" s="151"/>
      <c r="H470" s="128"/>
      <c r="I470" s="129"/>
      <c r="J470" s="130"/>
      <c r="K470" s="105"/>
      <c r="L470" s="131"/>
      <c r="M470" s="172"/>
      <c r="O470" s="108"/>
      <c r="P470" s="108"/>
      <c r="Q470" s="108"/>
      <c r="S470" s="108"/>
      <c r="T470" s="108"/>
      <c r="V470" s="108"/>
      <c r="W470" s="108"/>
      <c r="AB470" s="138"/>
      <c r="AF470" s="108"/>
      <c r="AG470" s="108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  <c r="CW470" s="111"/>
      <c r="CX470" s="111"/>
    </row>
    <row r="471" spans="1:102" s="106" customFormat="1" ht="15.75" customHeight="1" x14ac:dyDescent="0.25">
      <c r="A471" s="101"/>
      <c r="B471" s="101"/>
      <c r="C471" s="101"/>
      <c r="D471" s="102"/>
      <c r="E471" s="102"/>
      <c r="F471" s="103"/>
      <c r="G471" s="151"/>
      <c r="H471" s="128"/>
      <c r="I471" s="129"/>
      <c r="J471" s="130"/>
      <c r="K471" s="105"/>
      <c r="L471" s="131"/>
      <c r="M471" s="172"/>
      <c r="O471" s="108"/>
      <c r="P471" s="108"/>
      <c r="Q471" s="108"/>
      <c r="S471" s="108"/>
      <c r="T471" s="108"/>
      <c r="V471" s="108"/>
      <c r="W471" s="108"/>
      <c r="AB471" s="138"/>
      <c r="AF471" s="108"/>
      <c r="AG471" s="108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  <c r="CX471" s="111"/>
    </row>
    <row r="472" spans="1:102" s="106" customFormat="1" ht="15.75" customHeight="1" x14ac:dyDescent="0.25">
      <c r="A472" s="101"/>
      <c r="B472" s="101"/>
      <c r="C472" s="101"/>
      <c r="D472" s="102"/>
      <c r="E472" s="102"/>
      <c r="F472" s="103"/>
      <c r="G472" s="151"/>
      <c r="H472" s="128"/>
      <c r="I472" s="129"/>
      <c r="J472" s="130"/>
      <c r="K472" s="105"/>
      <c r="L472" s="131"/>
      <c r="M472" s="172"/>
      <c r="O472" s="108"/>
      <c r="P472" s="108"/>
      <c r="Q472" s="108"/>
      <c r="S472" s="108"/>
      <c r="T472" s="108"/>
      <c r="V472" s="108"/>
      <c r="W472" s="108"/>
      <c r="AB472" s="138"/>
      <c r="AF472" s="108"/>
      <c r="AG472" s="108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  <c r="CX472" s="111"/>
    </row>
    <row r="473" spans="1:102" s="106" customFormat="1" ht="15.75" customHeight="1" x14ac:dyDescent="0.25">
      <c r="A473" s="101"/>
      <c r="B473" s="101"/>
      <c r="C473" s="101"/>
      <c r="D473" s="102"/>
      <c r="E473" s="102"/>
      <c r="F473" s="103"/>
      <c r="G473" s="151"/>
      <c r="H473" s="128"/>
      <c r="I473" s="129"/>
      <c r="J473" s="130"/>
      <c r="K473" s="105"/>
      <c r="L473" s="131"/>
      <c r="M473" s="172"/>
      <c r="O473" s="108"/>
      <c r="P473" s="108"/>
      <c r="Q473" s="108"/>
      <c r="S473" s="108"/>
      <c r="T473" s="108"/>
      <c r="V473" s="108"/>
      <c r="W473" s="108"/>
      <c r="AB473" s="138"/>
      <c r="AF473" s="108"/>
      <c r="AG473" s="108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</row>
    <row r="474" spans="1:102" s="106" customFormat="1" ht="15.75" customHeight="1" x14ac:dyDescent="0.25">
      <c r="A474" s="101"/>
      <c r="B474" s="101"/>
      <c r="C474" s="101"/>
      <c r="D474" s="102"/>
      <c r="E474" s="102"/>
      <c r="F474" s="103"/>
      <c r="G474" s="151"/>
      <c r="H474" s="128"/>
      <c r="I474" s="129"/>
      <c r="J474" s="130"/>
      <c r="K474" s="105"/>
      <c r="L474" s="131"/>
      <c r="M474" s="172"/>
      <c r="O474" s="108"/>
      <c r="P474" s="108"/>
      <c r="Q474" s="108"/>
      <c r="S474" s="108"/>
      <c r="T474" s="108"/>
      <c r="V474" s="108"/>
      <c r="W474" s="108"/>
      <c r="AB474" s="138"/>
      <c r="AF474" s="108"/>
      <c r="AG474" s="108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</row>
    <row r="475" spans="1:102" s="106" customFormat="1" ht="15.75" customHeight="1" x14ac:dyDescent="0.25">
      <c r="A475" s="101"/>
      <c r="B475" s="101"/>
      <c r="C475" s="101"/>
      <c r="D475" s="102"/>
      <c r="E475" s="102"/>
      <c r="F475" s="103"/>
      <c r="G475" s="151"/>
      <c r="H475" s="128"/>
      <c r="I475" s="129"/>
      <c r="J475" s="130"/>
      <c r="K475" s="105"/>
      <c r="L475" s="131"/>
      <c r="M475" s="172"/>
      <c r="O475" s="108"/>
      <c r="P475" s="108"/>
      <c r="Q475" s="108"/>
      <c r="S475" s="108"/>
      <c r="T475" s="108"/>
      <c r="V475" s="108"/>
      <c r="W475" s="108"/>
      <c r="AB475" s="138"/>
      <c r="AF475" s="108"/>
      <c r="AG475" s="108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</row>
    <row r="476" spans="1:102" s="106" customFormat="1" ht="15.75" customHeight="1" x14ac:dyDescent="0.25">
      <c r="A476" s="101"/>
      <c r="B476" s="101"/>
      <c r="C476" s="101"/>
      <c r="D476" s="102"/>
      <c r="E476" s="102"/>
      <c r="F476" s="103"/>
      <c r="G476" s="151"/>
      <c r="H476" s="128"/>
      <c r="I476" s="129"/>
      <c r="J476" s="130"/>
      <c r="K476" s="105"/>
      <c r="L476" s="131"/>
      <c r="M476" s="172"/>
      <c r="O476" s="108"/>
      <c r="P476" s="108"/>
      <c r="Q476" s="108"/>
      <c r="S476" s="108"/>
      <c r="T476" s="108"/>
      <c r="V476" s="108"/>
      <c r="W476" s="108"/>
      <c r="AB476" s="138"/>
      <c r="AF476" s="108"/>
      <c r="AG476" s="108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</row>
    <row r="477" spans="1:102" s="106" customFormat="1" ht="15.75" customHeight="1" x14ac:dyDescent="0.25">
      <c r="A477" s="101"/>
      <c r="B477" s="101"/>
      <c r="C477" s="101"/>
      <c r="D477" s="102"/>
      <c r="E477" s="102"/>
      <c r="F477" s="103"/>
      <c r="G477" s="151"/>
      <c r="H477" s="128"/>
      <c r="I477" s="129"/>
      <c r="J477" s="130"/>
      <c r="K477" s="105"/>
      <c r="L477" s="131"/>
      <c r="M477" s="172"/>
      <c r="O477" s="108"/>
      <c r="P477" s="108"/>
      <c r="Q477" s="108"/>
      <c r="S477" s="108"/>
      <c r="T477" s="108"/>
      <c r="V477" s="108"/>
      <c r="W477" s="108"/>
      <c r="AB477" s="138"/>
      <c r="AF477" s="108"/>
      <c r="AG477" s="108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</row>
    <row r="478" spans="1:102" s="106" customFormat="1" ht="15.75" customHeight="1" x14ac:dyDescent="0.25">
      <c r="A478" s="101"/>
      <c r="B478" s="101"/>
      <c r="C478" s="101"/>
      <c r="D478" s="102"/>
      <c r="E478" s="102"/>
      <c r="F478" s="103"/>
      <c r="G478" s="151"/>
      <c r="H478" s="128"/>
      <c r="I478" s="129"/>
      <c r="J478" s="130"/>
      <c r="K478" s="105"/>
      <c r="L478" s="131"/>
      <c r="M478" s="172"/>
      <c r="O478" s="108"/>
      <c r="P478" s="108"/>
      <c r="Q478" s="108"/>
      <c r="S478" s="108"/>
      <c r="T478" s="108"/>
      <c r="V478" s="108"/>
      <c r="W478" s="108"/>
      <c r="AB478" s="138"/>
      <c r="AF478" s="108"/>
      <c r="AG478" s="108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</row>
    <row r="479" spans="1:102" s="106" customFormat="1" ht="15.75" customHeight="1" x14ac:dyDescent="0.25">
      <c r="A479" s="101"/>
      <c r="B479" s="101"/>
      <c r="C479" s="101"/>
      <c r="D479" s="102"/>
      <c r="E479" s="102"/>
      <c r="F479" s="103"/>
      <c r="G479" s="151"/>
      <c r="H479" s="128"/>
      <c r="I479" s="129"/>
      <c r="J479" s="130"/>
      <c r="K479" s="105"/>
      <c r="L479" s="131"/>
      <c r="M479" s="172"/>
      <c r="O479" s="108"/>
      <c r="P479" s="108"/>
      <c r="Q479" s="108"/>
      <c r="S479" s="108"/>
      <c r="T479" s="108"/>
      <c r="V479" s="108"/>
      <c r="W479" s="108"/>
      <c r="AB479" s="138"/>
      <c r="AF479" s="108"/>
      <c r="AG479" s="108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</row>
    <row r="480" spans="1:102" s="106" customFormat="1" ht="15.75" customHeight="1" x14ac:dyDescent="0.25">
      <c r="A480" s="101"/>
      <c r="B480" s="101"/>
      <c r="C480" s="101"/>
      <c r="D480" s="102"/>
      <c r="E480" s="102"/>
      <c r="F480" s="103"/>
      <c r="G480" s="151"/>
      <c r="H480" s="128"/>
      <c r="I480" s="129"/>
      <c r="J480" s="130"/>
      <c r="K480" s="105"/>
      <c r="L480" s="131"/>
      <c r="M480" s="172"/>
      <c r="O480" s="108"/>
      <c r="P480" s="108"/>
      <c r="Q480" s="108"/>
      <c r="S480" s="108"/>
      <c r="T480" s="108"/>
      <c r="V480" s="108"/>
      <c r="W480" s="108"/>
      <c r="AB480" s="138"/>
      <c r="AF480" s="108"/>
      <c r="AG480" s="108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</row>
    <row r="481" spans="1:102" s="106" customFormat="1" ht="15.75" customHeight="1" x14ac:dyDescent="0.25">
      <c r="A481" s="101"/>
      <c r="B481" s="101"/>
      <c r="C481" s="101"/>
      <c r="D481" s="102"/>
      <c r="E481" s="102"/>
      <c r="F481" s="103"/>
      <c r="G481" s="151"/>
      <c r="H481" s="128"/>
      <c r="I481" s="129"/>
      <c r="J481" s="130"/>
      <c r="K481" s="105"/>
      <c r="L481" s="131"/>
      <c r="M481" s="172"/>
      <c r="O481" s="108"/>
      <c r="P481" s="108"/>
      <c r="Q481" s="108"/>
      <c r="S481" s="108"/>
      <c r="T481" s="108"/>
      <c r="V481" s="108"/>
      <c r="W481" s="108"/>
      <c r="AB481" s="138"/>
      <c r="AF481" s="108"/>
      <c r="AG481" s="108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</row>
    <row r="482" spans="1:102" s="106" customFormat="1" ht="15.75" customHeight="1" x14ac:dyDescent="0.25">
      <c r="A482" s="101"/>
      <c r="B482" s="101"/>
      <c r="C482" s="101"/>
      <c r="D482" s="102"/>
      <c r="E482" s="102"/>
      <c r="F482" s="103"/>
      <c r="G482" s="151"/>
      <c r="H482" s="128"/>
      <c r="I482" s="129"/>
      <c r="J482" s="130"/>
      <c r="K482" s="105"/>
      <c r="L482" s="131"/>
      <c r="M482" s="172"/>
      <c r="O482" s="108"/>
      <c r="P482" s="108"/>
      <c r="Q482" s="108"/>
      <c r="S482" s="108"/>
      <c r="T482" s="108"/>
      <c r="V482" s="108"/>
      <c r="W482" s="108"/>
      <c r="AB482" s="138"/>
      <c r="AF482" s="108"/>
      <c r="AG482" s="108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</row>
    <row r="483" spans="1:102" s="106" customFormat="1" ht="15.75" customHeight="1" x14ac:dyDescent="0.25">
      <c r="A483" s="101"/>
      <c r="B483" s="101"/>
      <c r="C483" s="101"/>
      <c r="D483" s="102"/>
      <c r="E483" s="102"/>
      <c r="F483" s="103"/>
      <c r="G483" s="151"/>
      <c r="H483" s="128"/>
      <c r="I483" s="129"/>
      <c r="J483" s="130"/>
      <c r="K483" s="105"/>
      <c r="L483" s="131"/>
      <c r="M483" s="172"/>
      <c r="O483" s="108"/>
      <c r="P483" s="108"/>
      <c r="Q483" s="108"/>
      <c r="S483" s="108"/>
      <c r="T483" s="108"/>
      <c r="V483" s="108"/>
      <c r="W483" s="108"/>
      <c r="AB483" s="138"/>
      <c r="AF483" s="108"/>
      <c r="AG483" s="108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</row>
    <row r="484" spans="1:102" s="106" customFormat="1" ht="15.75" customHeight="1" x14ac:dyDescent="0.25">
      <c r="A484" s="101"/>
      <c r="B484" s="101"/>
      <c r="C484" s="101"/>
      <c r="D484" s="102"/>
      <c r="E484" s="102"/>
      <c r="F484" s="103"/>
      <c r="G484" s="151"/>
      <c r="H484" s="128"/>
      <c r="I484" s="129"/>
      <c r="J484" s="130"/>
      <c r="K484" s="105"/>
      <c r="L484" s="131"/>
      <c r="M484" s="172"/>
      <c r="O484" s="108"/>
      <c r="P484" s="108"/>
      <c r="Q484" s="108"/>
      <c r="S484" s="108"/>
      <c r="T484" s="108"/>
      <c r="V484" s="108"/>
      <c r="W484" s="108"/>
      <c r="AB484" s="138"/>
      <c r="AF484" s="108"/>
      <c r="AG484" s="108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</row>
    <row r="485" spans="1:102" s="106" customFormat="1" ht="15.75" customHeight="1" x14ac:dyDescent="0.25">
      <c r="A485" s="101"/>
      <c r="B485" s="101"/>
      <c r="C485" s="101"/>
      <c r="D485" s="102"/>
      <c r="E485" s="102"/>
      <c r="F485" s="103"/>
      <c r="G485" s="151"/>
      <c r="H485" s="128"/>
      <c r="I485" s="129"/>
      <c r="J485" s="130"/>
      <c r="K485" s="105"/>
      <c r="L485" s="131"/>
      <c r="M485" s="172"/>
      <c r="O485" s="108"/>
      <c r="P485" s="108"/>
      <c r="Q485" s="108"/>
      <c r="S485" s="108"/>
      <c r="T485" s="108"/>
      <c r="V485" s="108"/>
      <c r="W485" s="108"/>
      <c r="AB485" s="138"/>
      <c r="AF485" s="108"/>
      <c r="AG485" s="108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</row>
    <row r="486" spans="1:102" s="106" customFormat="1" ht="15.75" customHeight="1" x14ac:dyDescent="0.25">
      <c r="A486" s="101"/>
      <c r="B486" s="101"/>
      <c r="C486" s="101"/>
      <c r="D486" s="102"/>
      <c r="E486" s="102"/>
      <c r="F486" s="103"/>
      <c r="G486" s="151"/>
      <c r="H486" s="128"/>
      <c r="I486" s="129"/>
      <c r="J486" s="130"/>
      <c r="K486" s="105"/>
      <c r="L486" s="131"/>
      <c r="M486" s="172"/>
      <c r="O486" s="108"/>
      <c r="P486" s="108"/>
      <c r="Q486" s="108"/>
      <c r="S486" s="108"/>
      <c r="T486" s="108"/>
      <c r="V486" s="108"/>
      <c r="W486" s="108"/>
      <c r="AB486" s="138"/>
      <c r="AF486" s="108"/>
      <c r="AG486" s="108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</row>
    <row r="487" spans="1:102" s="106" customFormat="1" ht="15.75" customHeight="1" x14ac:dyDescent="0.25">
      <c r="A487" s="101"/>
      <c r="B487" s="101"/>
      <c r="C487" s="101"/>
      <c r="D487" s="102"/>
      <c r="E487" s="102"/>
      <c r="F487" s="103"/>
      <c r="G487" s="151"/>
      <c r="H487" s="128"/>
      <c r="I487" s="129"/>
      <c r="J487" s="130"/>
      <c r="K487" s="105"/>
      <c r="L487" s="131"/>
      <c r="M487" s="172"/>
      <c r="O487" s="108"/>
      <c r="P487" s="108"/>
      <c r="Q487" s="108"/>
      <c r="S487" s="108"/>
      <c r="T487" s="108"/>
      <c r="V487" s="108"/>
      <c r="W487" s="108"/>
      <c r="AB487" s="138"/>
      <c r="AF487" s="108"/>
      <c r="AG487" s="108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</row>
    <row r="488" spans="1:102" s="106" customFormat="1" ht="15.75" customHeight="1" x14ac:dyDescent="0.25">
      <c r="A488" s="101"/>
      <c r="B488" s="101"/>
      <c r="C488" s="101"/>
      <c r="D488" s="102"/>
      <c r="E488" s="102"/>
      <c r="F488" s="103"/>
      <c r="G488" s="151"/>
      <c r="H488" s="128"/>
      <c r="I488" s="129"/>
      <c r="J488" s="130"/>
      <c r="K488" s="105"/>
      <c r="L488" s="131"/>
      <c r="M488" s="172"/>
      <c r="O488" s="108"/>
      <c r="P488" s="108"/>
      <c r="Q488" s="108"/>
      <c r="S488" s="108"/>
      <c r="T488" s="108"/>
      <c r="V488" s="108"/>
      <c r="W488" s="108"/>
      <c r="AB488" s="138"/>
      <c r="AF488" s="108"/>
      <c r="AG488" s="108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</row>
    <row r="489" spans="1:102" s="106" customFormat="1" ht="15.75" customHeight="1" x14ac:dyDescent="0.25">
      <c r="A489" s="101"/>
      <c r="B489" s="101"/>
      <c r="C489" s="101"/>
      <c r="D489" s="102"/>
      <c r="E489" s="102"/>
      <c r="F489" s="103"/>
      <c r="G489" s="151"/>
      <c r="H489" s="128"/>
      <c r="I489" s="129"/>
      <c r="J489" s="130"/>
      <c r="K489" s="105"/>
      <c r="L489" s="131"/>
      <c r="M489" s="172"/>
      <c r="O489" s="108"/>
      <c r="P489" s="108"/>
      <c r="Q489" s="108"/>
      <c r="S489" s="108"/>
      <c r="T489" s="108"/>
      <c r="V489" s="108"/>
      <c r="W489" s="108"/>
      <c r="AB489" s="138"/>
      <c r="AF489" s="108"/>
      <c r="AG489" s="108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</row>
    <row r="490" spans="1:102" s="106" customFormat="1" ht="15.75" customHeight="1" x14ac:dyDescent="0.25">
      <c r="A490" s="101"/>
      <c r="B490" s="101"/>
      <c r="C490" s="101"/>
      <c r="D490" s="102"/>
      <c r="E490" s="102"/>
      <c r="F490" s="103"/>
      <c r="G490" s="151"/>
      <c r="H490" s="128"/>
      <c r="I490" s="129"/>
      <c r="J490" s="130"/>
      <c r="K490" s="105"/>
      <c r="L490" s="131"/>
      <c r="M490" s="172"/>
      <c r="O490" s="108"/>
      <c r="P490" s="108"/>
      <c r="Q490" s="108"/>
      <c r="S490" s="108"/>
      <c r="T490" s="108"/>
      <c r="V490" s="108"/>
      <c r="W490" s="108"/>
      <c r="AB490" s="138"/>
      <c r="AF490" s="108"/>
      <c r="AG490" s="108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</row>
    <row r="491" spans="1:102" s="106" customFormat="1" ht="15.75" customHeight="1" x14ac:dyDescent="0.25">
      <c r="A491" s="101"/>
      <c r="B491" s="101"/>
      <c r="C491" s="101"/>
      <c r="D491" s="102"/>
      <c r="E491" s="102"/>
      <c r="F491" s="103"/>
      <c r="G491" s="151"/>
      <c r="H491" s="128"/>
      <c r="I491" s="129"/>
      <c r="J491" s="130"/>
      <c r="K491" s="105"/>
      <c r="L491" s="131"/>
      <c r="M491" s="172"/>
      <c r="O491" s="108"/>
      <c r="P491" s="108"/>
      <c r="Q491" s="108"/>
      <c r="S491" s="108"/>
      <c r="T491" s="108"/>
      <c r="V491" s="108"/>
      <c r="W491" s="108"/>
      <c r="AB491" s="138"/>
      <c r="AF491" s="108"/>
      <c r="AG491" s="108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</row>
    <row r="492" spans="1:102" s="106" customFormat="1" ht="15.75" customHeight="1" x14ac:dyDescent="0.25">
      <c r="A492" s="101"/>
      <c r="B492" s="101"/>
      <c r="C492" s="101"/>
      <c r="D492" s="102"/>
      <c r="E492" s="102"/>
      <c r="F492" s="103"/>
      <c r="G492" s="151"/>
      <c r="H492" s="128"/>
      <c r="I492" s="129"/>
      <c r="J492" s="130"/>
      <c r="K492" s="105"/>
      <c r="L492" s="131"/>
      <c r="M492" s="172"/>
      <c r="O492" s="108"/>
      <c r="P492" s="108"/>
      <c r="Q492" s="108"/>
      <c r="S492" s="108"/>
      <c r="T492" s="108"/>
      <c r="V492" s="108"/>
      <c r="W492" s="108"/>
      <c r="AB492" s="138"/>
      <c r="AF492" s="108"/>
      <c r="AG492" s="108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</row>
    <row r="493" spans="1:102" s="106" customFormat="1" ht="15.75" customHeight="1" x14ac:dyDescent="0.25">
      <c r="A493" s="101"/>
      <c r="B493" s="101"/>
      <c r="C493" s="101"/>
      <c r="D493" s="102"/>
      <c r="E493" s="102"/>
      <c r="F493" s="103"/>
      <c r="G493" s="151"/>
      <c r="H493" s="128"/>
      <c r="I493" s="129"/>
      <c r="J493" s="130"/>
      <c r="K493" s="105"/>
      <c r="L493" s="131"/>
      <c r="M493" s="172"/>
      <c r="O493" s="108"/>
      <c r="P493" s="108"/>
      <c r="Q493" s="108"/>
      <c r="S493" s="108"/>
      <c r="T493" s="108"/>
      <c r="V493" s="108"/>
      <c r="W493" s="108"/>
      <c r="AB493" s="138"/>
      <c r="AF493" s="108"/>
      <c r="AG493" s="108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</row>
    <row r="494" spans="1:102" s="106" customFormat="1" ht="15.75" customHeight="1" x14ac:dyDescent="0.25">
      <c r="A494" s="101"/>
      <c r="B494" s="101"/>
      <c r="C494" s="101"/>
      <c r="D494" s="102"/>
      <c r="E494" s="102"/>
      <c r="F494" s="103"/>
      <c r="G494" s="151"/>
      <c r="H494" s="128"/>
      <c r="I494" s="129"/>
      <c r="J494" s="130"/>
      <c r="K494" s="105"/>
      <c r="L494" s="131"/>
      <c r="M494" s="172"/>
      <c r="O494" s="108"/>
      <c r="P494" s="108"/>
      <c r="Q494" s="108"/>
      <c r="S494" s="108"/>
      <c r="T494" s="108"/>
      <c r="V494" s="108"/>
      <c r="W494" s="108"/>
      <c r="AB494" s="138"/>
      <c r="AF494" s="108"/>
      <c r="AG494" s="108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</row>
    <row r="495" spans="1:102" s="106" customFormat="1" ht="15.75" customHeight="1" x14ac:dyDescent="0.25">
      <c r="A495" s="101"/>
      <c r="B495" s="101"/>
      <c r="C495" s="101"/>
      <c r="D495" s="102"/>
      <c r="E495" s="102"/>
      <c r="F495" s="103"/>
      <c r="G495" s="151"/>
      <c r="H495" s="128"/>
      <c r="I495" s="129"/>
      <c r="J495" s="130"/>
      <c r="K495" s="105"/>
      <c r="L495" s="131"/>
      <c r="M495" s="172"/>
      <c r="O495" s="108"/>
      <c r="P495" s="108"/>
      <c r="Q495" s="108"/>
      <c r="S495" s="108"/>
      <c r="T495" s="108"/>
      <c r="V495" s="108"/>
      <c r="W495" s="108"/>
      <c r="AB495" s="138"/>
      <c r="AF495" s="108"/>
      <c r="AG495" s="108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</row>
    <row r="496" spans="1:102" s="106" customFormat="1" ht="15.75" customHeight="1" x14ac:dyDescent="0.25">
      <c r="A496" s="101"/>
      <c r="B496" s="101"/>
      <c r="C496" s="101"/>
      <c r="D496" s="102"/>
      <c r="E496" s="102"/>
      <c r="F496" s="103"/>
      <c r="G496" s="151"/>
      <c r="H496" s="128"/>
      <c r="I496" s="129"/>
      <c r="J496" s="130"/>
      <c r="K496" s="105"/>
      <c r="L496" s="131"/>
      <c r="M496" s="172"/>
      <c r="O496" s="108"/>
      <c r="P496" s="108"/>
      <c r="Q496" s="108"/>
      <c r="S496" s="108"/>
      <c r="T496" s="108"/>
      <c r="V496" s="108"/>
      <c r="W496" s="108"/>
      <c r="AB496" s="138"/>
      <c r="AF496" s="108"/>
      <c r="AG496" s="108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</row>
    <row r="497" spans="1:102" s="106" customFormat="1" ht="15.75" customHeight="1" x14ac:dyDescent="0.25">
      <c r="A497" s="101"/>
      <c r="B497" s="101"/>
      <c r="C497" s="101"/>
      <c r="D497" s="102"/>
      <c r="E497" s="102"/>
      <c r="F497" s="103"/>
      <c r="G497" s="151"/>
      <c r="H497" s="128"/>
      <c r="I497" s="129"/>
      <c r="J497" s="130"/>
      <c r="K497" s="105"/>
      <c r="L497" s="131"/>
      <c r="M497" s="172"/>
      <c r="O497" s="108"/>
      <c r="P497" s="108"/>
      <c r="Q497" s="108"/>
      <c r="S497" s="108"/>
      <c r="T497" s="108"/>
      <c r="V497" s="108"/>
      <c r="W497" s="108"/>
      <c r="AB497" s="138"/>
      <c r="AF497" s="108"/>
      <c r="AG497" s="108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</row>
    <row r="498" spans="1:102" s="106" customFormat="1" ht="15.75" customHeight="1" x14ac:dyDescent="0.25">
      <c r="A498" s="101"/>
      <c r="B498" s="101"/>
      <c r="C498" s="101"/>
      <c r="D498" s="102"/>
      <c r="E498" s="102"/>
      <c r="F498" s="103"/>
      <c r="G498" s="151"/>
      <c r="H498" s="128"/>
      <c r="I498" s="129"/>
      <c r="J498" s="130"/>
      <c r="K498" s="105"/>
      <c r="L498" s="131"/>
      <c r="M498" s="172"/>
      <c r="O498" s="108"/>
      <c r="P498" s="108"/>
      <c r="Q498" s="108"/>
      <c r="S498" s="108"/>
      <c r="T498" s="108"/>
      <c r="V498" s="108"/>
      <c r="W498" s="108"/>
      <c r="AB498" s="138"/>
      <c r="AF498" s="108"/>
      <c r="AG498" s="108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</row>
    <row r="499" spans="1:102" s="106" customFormat="1" ht="15.75" customHeight="1" x14ac:dyDescent="0.25">
      <c r="A499" s="101"/>
      <c r="B499" s="101"/>
      <c r="C499" s="101"/>
      <c r="D499" s="102"/>
      <c r="E499" s="102"/>
      <c r="F499" s="103"/>
      <c r="G499" s="151"/>
      <c r="H499" s="128"/>
      <c r="I499" s="129"/>
      <c r="J499" s="130"/>
      <c r="K499" s="105"/>
      <c r="L499" s="131"/>
      <c r="M499" s="172"/>
      <c r="O499" s="108"/>
      <c r="P499" s="108"/>
      <c r="Q499" s="108"/>
      <c r="S499" s="108"/>
      <c r="T499" s="108"/>
      <c r="V499" s="108"/>
      <c r="W499" s="108"/>
      <c r="AB499" s="138"/>
      <c r="AF499" s="108"/>
      <c r="AG499" s="108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</row>
    <row r="500" spans="1:102" s="106" customFormat="1" ht="15.75" customHeight="1" x14ac:dyDescent="0.25">
      <c r="A500" s="101"/>
      <c r="B500" s="101"/>
      <c r="C500" s="101"/>
      <c r="D500" s="102"/>
      <c r="E500" s="102"/>
      <c r="F500" s="103"/>
      <c r="G500" s="151"/>
      <c r="H500" s="128"/>
      <c r="I500" s="129"/>
      <c r="J500" s="130"/>
      <c r="K500" s="105"/>
      <c r="L500" s="131"/>
      <c r="M500" s="172"/>
      <c r="O500" s="108"/>
      <c r="P500" s="108"/>
      <c r="Q500" s="108"/>
      <c r="S500" s="108"/>
      <c r="T500" s="108"/>
      <c r="V500" s="108"/>
      <c r="W500" s="108"/>
      <c r="AB500" s="138"/>
      <c r="AF500" s="108"/>
      <c r="AG500" s="108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</row>
    <row r="501" spans="1:102" s="106" customFormat="1" ht="15.75" customHeight="1" x14ac:dyDescent="0.25">
      <c r="A501" s="101"/>
      <c r="B501" s="101"/>
      <c r="C501" s="101"/>
      <c r="D501" s="102"/>
      <c r="E501" s="102"/>
      <c r="F501" s="103"/>
      <c r="G501" s="151"/>
      <c r="H501" s="128"/>
      <c r="I501" s="129"/>
      <c r="J501" s="130"/>
      <c r="K501" s="105"/>
      <c r="L501" s="131"/>
      <c r="M501" s="172"/>
      <c r="O501" s="108"/>
      <c r="P501" s="108"/>
      <c r="Q501" s="108"/>
      <c r="S501" s="108"/>
      <c r="T501" s="108"/>
      <c r="V501" s="108"/>
      <c r="W501" s="108"/>
      <c r="AB501" s="138"/>
      <c r="AF501" s="108"/>
      <c r="AG501" s="108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</row>
    <row r="502" spans="1:102" s="106" customFormat="1" ht="15.75" customHeight="1" x14ac:dyDescent="0.25">
      <c r="A502" s="101"/>
      <c r="B502" s="101"/>
      <c r="C502" s="101"/>
      <c r="D502" s="102"/>
      <c r="E502" s="102"/>
      <c r="F502" s="103"/>
      <c r="G502" s="151"/>
      <c r="H502" s="128"/>
      <c r="I502" s="129"/>
      <c r="J502" s="130"/>
      <c r="K502" s="105"/>
      <c r="L502" s="131"/>
      <c r="M502" s="172"/>
      <c r="O502" s="108"/>
      <c r="P502" s="108"/>
      <c r="Q502" s="108"/>
      <c r="S502" s="108"/>
      <c r="T502" s="108"/>
      <c r="V502" s="108"/>
      <c r="W502" s="108"/>
      <c r="AB502" s="138"/>
      <c r="AF502" s="108"/>
      <c r="AG502" s="108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</row>
    <row r="503" spans="1:102" s="106" customFormat="1" ht="15.75" customHeight="1" x14ac:dyDescent="0.25">
      <c r="A503" s="101"/>
      <c r="B503" s="101"/>
      <c r="C503" s="101"/>
      <c r="D503" s="102"/>
      <c r="E503" s="102"/>
      <c r="F503" s="103"/>
      <c r="G503" s="151"/>
      <c r="H503" s="128"/>
      <c r="I503" s="129"/>
      <c r="J503" s="130"/>
      <c r="K503" s="105"/>
      <c r="L503" s="131"/>
      <c r="M503" s="172"/>
      <c r="O503" s="108"/>
      <c r="P503" s="108"/>
      <c r="Q503" s="108"/>
      <c r="S503" s="108"/>
      <c r="T503" s="108"/>
      <c r="V503" s="108"/>
      <c r="W503" s="108"/>
      <c r="AB503" s="138"/>
      <c r="AF503" s="108"/>
      <c r="AG503" s="108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</row>
    <row r="504" spans="1:102" s="106" customFormat="1" ht="15.75" customHeight="1" x14ac:dyDescent="0.25">
      <c r="A504" s="101"/>
      <c r="B504" s="101"/>
      <c r="C504" s="101"/>
      <c r="D504" s="102"/>
      <c r="E504" s="102"/>
      <c r="F504" s="103"/>
      <c r="G504" s="151"/>
      <c r="H504" s="128"/>
      <c r="I504" s="129"/>
      <c r="J504" s="130"/>
      <c r="K504" s="105"/>
      <c r="L504" s="131"/>
      <c r="M504" s="172"/>
      <c r="O504" s="108"/>
      <c r="P504" s="108"/>
      <c r="Q504" s="108"/>
      <c r="S504" s="108"/>
      <c r="T504" s="108"/>
      <c r="V504" s="108"/>
      <c r="W504" s="108"/>
      <c r="AB504" s="138"/>
      <c r="AF504" s="108"/>
      <c r="AG504" s="108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</row>
    <row r="505" spans="1:102" s="106" customFormat="1" ht="15.75" customHeight="1" x14ac:dyDescent="0.25">
      <c r="A505" s="101"/>
      <c r="B505" s="101"/>
      <c r="C505" s="101"/>
      <c r="D505" s="102"/>
      <c r="E505" s="102"/>
      <c r="F505" s="103"/>
      <c r="G505" s="151"/>
      <c r="H505" s="128"/>
      <c r="I505" s="129"/>
      <c r="J505" s="130"/>
      <c r="K505" s="105"/>
      <c r="L505" s="131"/>
      <c r="M505" s="172"/>
      <c r="O505" s="108"/>
      <c r="P505" s="108"/>
      <c r="Q505" s="108"/>
      <c r="S505" s="108"/>
      <c r="T505" s="108"/>
      <c r="V505" s="108"/>
      <c r="W505" s="108"/>
      <c r="AB505" s="138"/>
      <c r="AF505" s="108"/>
      <c r="AG505" s="108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</row>
    <row r="506" spans="1:102" s="106" customFormat="1" ht="15.75" customHeight="1" x14ac:dyDescent="0.25">
      <c r="A506" s="101"/>
      <c r="B506" s="101"/>
      <c r="C506" s="101"/>
      <c r="D506" s="102"/>
      <c r="E506" s="102"/>
      <c r="F506" s="103"/>
      <c r="G506" s="151"/>
      <c r="H506" s="128"/>
      <c r="I506" s="129"/>
      <c r="J506" s="130"/>
      <c r="K506" s="105"/>
      <c r="L506" s="131"/>
      <c r="M506" s="172"/>
      <c r="O506" s="108"/>
      <c r="P506" s="108"/>
      <c r="Q506" s="108"/>
      <c r="S506" s="108"/>
      <c r="T506" s="108"/>
      <c r="V506" s="108"/>
      <c r="W506" s="108"/>
      <c r="AB506" s="138"/>
      <c r="AF506" s="108"/>
      <c r="AG506" s="108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</row>
    <row r="507" spans="1:102" s="106" customFormat="1" ht="15.75" customHeight="1" x14ac:dyDescent="0.25">
      <c r="A507" s="101"/>
      <c r="B507" s="101"/>
      <c r="C507" s="101"/>
      <c r="D507" s="102"/>
      <c r="E507" s="102"/>
      <c r="F507" s="103"/>
      <c r="G507" s="151"/>
      <c r="H507" s="128"/>
      <c r="I507" s="129"/>
      <c r="J507" s="130"/>
      <c r="K507" s="105"/>
      <c r="L507" s="131"/>
      <c r="M507" s="172"/>
      <c r="O507" s="108"/>
      <c r="P507" s="108"/>
      <c r="Q507" s="108"/>
      <c r="S507" s="108"/>
      <c r="T507" s="108"/>
      <c r="V507" s="108"/>
      <c r="W507" s="108"/>
      <c r="AB507" s="138"/>
      <c r="AF507" s="108"/>
      <c r="AG507" s="108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</row>
    <row r="508" spans="1:102" s="106" customFormat="1" ht="15.75" customHeight="1" x14ac:dyDescent="0.25">
      <c r="A508" s="101"/>
      <c r="B508" s="101"/>
      <c r="C508" s="101"/>
      <c r="D508" s="102"/>
      <c r="E508" s="102"/>
      <c r="F508" s="103"/>
      <c r="G508" s="151"/>
      <c r="H508" s="128"/>
      <c r="I508" s="129"/>
      <c r="J508" s="130"/>
      <c r="K508" s="105"/>
      <c r="L508" s="131"/>
      <c r="M508" s="172"/>
      <c r="O508" s="108"/>
      <c r="P508" s="108"/>
      <c r="Q508" s="108"/>
      <c r="S508" s="108"/>
      <c r="T508" s="108"/>
      <c r="V508" s="108"/>
      <c r="W508" s="108"/>
      <c r="AB508" s="138"/>
      <c r="AF508" s="108"/>
      <c r="AG508" s="108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</row>
    <row r="509" spans="1:102" s="106" customFormat="1" ht="15.75" customHeight="1" x14ac:dyDescent="0.25">
      <c r="A509" s="101"/>
      <c r="B509" s="101"/>
      <c r="C509" s="101"/>
      <c r="D509" s="102"/>
      <c r="E509" s="102"/>
      <c r="F509" s="103"/>
      <c r="G509" s="151"/>
      <c r="H509" s="128"/>
      <c r="I509" s="129"/>
      <c r="J509" s="130"/>
      <c r="K509" s="105"/>
      <c r="L509" s="131"/>
      <c r="M509" s="172"/>
      <c r="O509" s="108"/>
      <c r="P509" s="108"/>
      <c r="Q509" s="108"/>
      <c r="S509" s="108"/>
      <c r="T509" s="108"/>
      <c r="V509" s="108"/>
      <c r="W509" s="108"/>
      <c r="AB509" s="138"/>
      <c r="AF509" s="108"/>
      <c r="AG509" s="108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</row>
    <row r="510" spans="1:102" s="106" customFormat="1" ht="15.75" customHeight="1" x14ac:dyDescent="0.25">
      <c r="A510" s="101"/>
      <c r="B510" s="101"/>
      <c r="C510" s="101"/>
      <c r="D510" s="102"/>
      <c r="E510" s="102"/>
      <c r="F510" s="103"/>
      <c r="G510" s="151"/>
      <c r="H510" s="128"/>
      <c r="I510" s="129"/>
      <c r="J510" s="130"/>
      <c r="K510" s="105"/>
      <c r="L510" s="131"/>
      <c r="M510" s="172"/>
      <c r="O510" s="108"/>
      <c r="P510" s="108"/>
      <c r="Q510" s="108"/>
      <c r="S510" s="108"/>
      <c r="T510" s="108"/>
      <c r="V510" s="108"/>
      <c r="W510" s="108"/>
      <c r="AB510" s="138"/>
      <c r="AF510" s="108"/>
      <c r="AG510" s="108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</row>
    <row r="511" spans="1:102" s="106" customFormat="1" ht="15.75" customHeight="1" x14ac:dyDescent="0.25">
      <c r="A511" s="101"/>
      <c r="B511" s="101"/>
      <c r="C511" s="101"/>
      <c r="D511" s="102"/>
      <c r="E511" s="102"/>
      <c r="F511" s="103"/>
      <c r="G511" s="151"/>
      <c r="H511" s="128"/>
      <c r="I511" s="129"/>
      <c r="J511" s="130"/>
      <c r="K511" s="105"/>
      <c r="L511" s="131"/>
      <c r="M511" s="172"/>
      <c r="O511" s="108"/>
      <c r="P511" s="108"/>
      <c r="Q511" s="108"/>
      <c r="S511" s="108"/>
      <c r="T511" s="108"/>
      <c r="V511" s="108"/>
      <c r="W511" s="108"/>
      <c r="AB511" s="138"/>
      <c r="AF511" s="108"/>
      <c r="AG511" s="108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</row>
    <row r="512" spans="1:102" s="106" customFormat="1" ht="15.75" customHeight="1" x14ac:dyDescent="0.25">
      <c r="A512" s="101"/>
      <c r="B512" s="101"/>
      <c r="C512" s="101"/>
      <c r="D512" s="102"/>
      <c r="E512" s="102"/>
      <c r="F512" s="103"/>
      <c r="G512" s="151"/>
      <c r="H512" s="128"/>
      <c r="I512" s="129"/>
      <c r="J512" s="130"/>
      <c r="K512" s="105"/>
      <c r="L512" s="131"/>
      <c r="M512" s="172"/>
      <c r="O512" s="108"/>
      <c r="P512" s="108"/>
      <c r="Q512" s="108"/>
      <c r="S512" s="108"/>
      <c r="T512" s="108"/>
      <c r="V512" s="108"/>
      <c r="W512" s="108"/>
      <c r="AB512" s="138"/>
      <c r="AF512" s="108"/>
      <c r="AG512" s="108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</row>
    <row r="513" spans="1:102" s="106" customFormat="1" ht="15.75" customHeight="1" x14ac:dyDescent="0.25">
      <c r="A513" s="101"/>
      <c r="B513" s="101"/>
      <c r="C513" s="101"/>
      <c r="D513" s="102"/>
      <c r="E513" s="102"/>
      <c r="F513" s="103"/>
      <c r="G513" s="151"/>
      <c r="H513" s="128"/>
      <c r="I513" s="129"/>
      <c r="J513" s="130"/>
      <c r="K513" s="105"/>
      <c r="L513" s="131"/>
      <c r="M513" s="172"/>
      <c r="O513" s="108"/>
      <c r="P513" s="108"/>
      <c r="Q513" s="108"/>
      <c r="S513" s="108"/>
      <c r="T513" s="108"/>
      <c r="V513" s="108"/>
      <c r="W513" s="108"/>
      <c r="AB513" s="138"/>
      <c r="AF513" s="108"/>
      <c r="AG513" s="108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</row>
    <row r="514" spans="1:102" s="106" customFormat="1" ht="15.75" customHeight="1" x14ac:dyDescent="0.25">
      <c r="A514" s="101"/>
      <c r="B514" s="101"/>
      <c r="C514" s="101"/>
      <c r="D514" s="102"/>
      <c r="E514" s="102"/>
      <c r="F514" s="103"/>
      <c r="G514" s="151"/>
      <c r="H514" s="128"/>
      <c r="I514" s="129"/>
      <c r="J514" s="130"/>
      <c r="K514" s="105"/>
      <c r="L514" s="131"/>
      <c r="M514" s="172"/>
      <c r="O514" s="108"/>
      <c r="P514" s="108"/>
      <c r="Q514" s="108"/>
      <c r="S514" s="108"/>
      <c r="T514" s="108"/>
      <c r="V514" s="108"/>
      <c r="W514" s="108"/>
      <c r="AB514" s="138"/>
      <c r="AF514" s="108"/>
      <c r="AG514" s="108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</row>
    <row r="515" spans="1:102" s="106" customFormat="1" ht="15.75" customHeight="1" x14ac:dyDescent="0.25">
      <c r="A515" s="101"/>
      <c r="B515" s="101"/>
      <c r="C515" s="101"/>
      <c r="D515" s="102"/>
      <c r="E515" s="102"/>
      <c r="F515" s="103"/>
      <c r="G515" s="151"/>
      <c r="H515" s="128"/>
      <c r="I515" s="129"/>
      <c r="J515" s="130"/>
      <c r="K515" s="105"/>
      <c r="L515" s="131"/>
      <c r="M515" s="172"/>
      <c r="O515" s="108"/>
      <c r="P515" s="108"/>
      <c r="Q515" s="108"/>
      <c r="S515" s="108"/>
      <c r="T515" s="108"/>
      <c r="V515" s="108"/>
      <c r="W515" s="108"/>
      <c r="AB515" s="138"/>
      <c r="AF515" s="108"/>
      <c r="AG515" s="108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</row>
    <row r="516" spans="1:102" s="106" customFormat="1" ht="15.75" customHeight="1" x14ac:dyDescent="0.25">
      <c r="A516" s="101"/>
      <c r="B516" s="101"/>
      <c r="C516" s="101"/>
      <c r="D516" s="102"/>
      <c r="E516" s="102"/>
      <c r="F516" s="103"/>
      <c r="G516" s="151"/>
      <c r="H516" s="128"/>
      <c r="I516" s="129"/>
      <c r="J516" s="130"/>
      <c r="K516" s="105"/>
      <c r="L516" s="131"/>
      <c r="M516" s="172"/>
      <c r="O516" s="108"/>
      <c r="P516" s="108"/>
      <c r="Q516" s="108"/>
      <c r="S516" s="108"/>
      <c r="T516" s="108"/>
      <c r="V516" s="108"/>
      <c r="W516" s="108"/>
      <c r="AB516" s="138"/>
      <c r="AF516" s="108"/>
      <c r="AG516" s="108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</row>
    <row r="517" spans="1:102" s="106" customFormat="1" ht="15.75" customHeight="1" x14ac:dyDescent="0.25">
      <c r="A517" s="101"/>
      <c r="B517" s="101"/>
      <c r="C517" s="101"/>
      <c r="D517" s="102"/>
      <c r="E517" s="102"/>
      <c r="F517" s="103"/>
      <c r="G517" s="151"/>
      <c r="H517" s="128"/>
      <c r="I517" s="129"/>
      <c r="J517" s="130"/>
      <c r="K517" s="105"/>
      <c r="L517" s="131"/>
      <c r="M517" s="172"/>
      <c r="O517" s="108"/>
      <c r="P517" s="108"/>
      <c r="Q517" s="108"/>
      <c r="S517" s="108"/>
      <c r="T517" s="108"/>
      <c r="V517" s="108"/>
      <c r="W517" s="108"/>
      <c r="AB517" s="138"/>
      <c r="AF517" s="108"/>
      <c r="AG517" s="108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</row>
    <row r="518" spans="1:102" s="106" customFormat="1" ht="15.75" customHeight="1" x14ac:dyDescent="0.25">
      <c r="A518" s="101"/>
      <c r="B518" s="101"/>
      <c r="C518" s="101"/>
      <c r="D518" s="102"/>
      <c r="E518" s="102"/>
      <c r="F518" s="103"/>
      <c r="G518" s="151"/>
      <c r="H518" s="128"/>
      <c r="I518" s="129"/>
      <c r="J518" s="130"/>
      <c r="K518" s="105"/>
      <c r="L518" s="131"/>
      <c r="M518" s="172"/>
      <c r="O518" s="108"/>
      <c r="P518" s="108"/>
      <c r="Q518" s="108"/>
      <c r="S518" s="108"/>
      <c r="T518" s="108"/>
      <c r="V518" s="108"/>
      <c r="W518" s="108"/>
      <c r="AB518" s="138"/>
      <c r="AF518" s="108"/>
      <c r="AG518" s="108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</row>
    <row r="519" spans="1:102" s="106" customFormat="1" ht="15.75" customHeight="1" x14ac:dyDescent="0.25">
      <c r="A519" s="101"/>
      <c r="B519" s="101"/>
      <c r="C519" s="101"/>
      <c r="D519" s="102"/>
      <c r="E519" s="102"/>
      <c r="F519" s="103"/>
      <c r="G519" s="151"/>
      <c r="H519" s="128"/>
      <c r="I519" s="129"/>
      <c r="J519" s="130"/>
      <c r="K519" s="105"/>
      <c r="L519" s="131"/>
      <c r="M519" s="172"/>
      <c r="O519" s="108"/>
      <c r="P519" s="108"/>
      <c r="Q519" s="108"/>
      <c r="S519" s="108"/>
      <c r="T519" s="108"/>
      <c r="V519" s="108"/>
      <c r="W519" s="108"/>
      <c r="AB519" s="138"/>
      <c r="AF519" s="108"/>
      <c r="AG519" s="108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</row>
    <row r="520" spans="1:102" s="106" customFormat="1" ht="15.75" customHeight="1" x14ac:dyDescent="0.25">
      <c r="A520" s="101"/>
      <c r="B520" s="101"/>
      <c r="C520" s="101"/>
      <c r="D520" s="102"/>
      <c r="E520" s="102"/>
      <c r="F520" s="103"/>
      <c r="G520" s="151"/>
      <c r="H520" s="128"/>
      <c r="I520" s="129"/>
      <c r="J520" s="130"/>
      <c r="K520" s="105"/>
      <c r="L520" s="131"/>
      <c r="M520" s="172"/>
      <c r="O520" s="108"/>
      <c r="P520" s="108"/>
      <c r="Q520" s="108"/>
      <c r="S520" s="108"/>
      <c r="T520" s="108"/>
      <c r="V520" s="108"/>
      <c r="W520" s="108"/>
      <c r="AB520" s="138"/>
      <c r="AF520" s="108"/>
      <c r="AG520" s="108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</row>
    <row r="521" spans="1:102" s="106" customFormat="1" ht="15.75" customHeight="1" x14ac:dyDescent="0.25">
      <c r="A521" s="101"/>
      <c r="B521" s="101"/>
      <c r="C521" s="101"/>
      <c r="D521" s="102"/>
      <c r="E521" s="102"/>
      <c r="F521" s="103"/>
      <c r="G521" s="151"/>
      <c r="H521" s="128"/>
      <c r="I521" s="129"/>
      <c r="J521" s="130"/>
      <c r="K521" s="105"/>
      <c r="L521" s="131"/>
      <c r="M521" s="172"/>
      <c r="O521" s="108"/>
      <c r="P521" s="108"/>
      <c r="Q521" s="108"/>
      <c r="S521" s="108"/>
      <c r="T521" s="108"/>
      <c r="V521" s="108"/>
      <c r="W521" s="108"/>
      <c r="AB521" s="138"/>
      <c r="AF521" s="108"/>
      <c r="AG521" s="108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</row>
    <row r="522" spans="1:102" s="106" customFormat="1" ht="15.75" customHeight="1" x14ac:dyDescent="0.25">
      <c r="A522" s="101"/>
      <c r="B522" s="101"/>
      <c r="C522" s="101"/>
      <c r="D522" s="102"/>
      <c r="E522" s="102"/>
      <c r="F522" s="103"/>
      <c r="G522" s="151"/>
      <c r="H522" s="128"/>
      <c r="I522" s="129"/>
      <c r="J522" s="130"/>
      <c r="K522" s="105"/>
      <c r="L522" s="131"/>
      <c r="M522" s="172"/>
      <c r="O522" s="108"/>
      <c r="P522" s="108"/>
      <c r="Q522" s="108"/>
      <c r="S522" s="108"/>
      <c r="T522" s="108"/>
      <c r="V522" s="108"/>
      <c r="W522" s="108"/>
      <c r="AB522" s="138"/>
      <c r="AF522" s="108"/>
      <c r="AG522" s="108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</row>
    <row r="523" spans="1:102" s="106" customFormat="1" ht="15.75" customHeight="1" x14ac:dyDescent="0.25">
      <c r="A523" s="101"/>
      <c r="B523" s="101"/>
      <c r="C523" s="101"/>
      <c r="D523" s="102"/>
      <c r="E523" s="102"/>
      <c r="F523" s="103"/>
      <c r="G523" s="151"/>
      <c r="H523" s="128"/>
      <c r="I523" s="129"/>
      <c r="J523" s="130"/>
      <c r="K523" s="105"/>
      <c r="L523" s="131"/>
      <c r="M523" s="172"/>
      <c r="O523" s="108"/>
      <c r="P523" s="108"/>
      <c r="Q523" s="108"/>
      <c r="S523" s="108"/>
      <c r="T523" s="108"/>
      <c r="V523" s="108"/>
      <c r="W523" s="108"/>
      <c r="AB523" s="138"/>
      <c r="AF523" s="108"/>
      <c r="AG523" s="108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</row>
    <row r="524" spans="1:102" s="106" customFormat="1" ht="15.75" customHeight="1" x14ac:dyDescent="0.25">
      <c r="A524" s="101"/>
      <c r="B524" s="101"/>
      <c r="C524" s="101"/>
      <c r="D524" s="102"/>
      <c r="E524" s="102"/>
      <c r="F524" s="103"/>
      <c r="G524" s="151"/>
      <c r="H524" s="128"/>
      <c r="I524" s="129"/>
      <c r="J524" s="130"/>
      <c r="K524" s="105"/>
      <c r="L524" s="131"/>
      <c r="M524" s="172"/>
      <c r="O524" s="108"/>
      <c r="P524" s="108"/>
      <c r="Q524" s="108"/>
      <c r="S524" s="108"/>
      <c r="T524" s="108"/>
      <c r="V524" s="108"/>
      <c r="W524" s="108"/>
      <c r="AB524" s="138"/>
      <c r="AF524" s="108"/>
      <c r="AG524" s="108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</row>
    <row r="525" spans="1:102" s="106" customFormat="1" ht="15.75" customHeight="1" x14ac:dyDescent="0.25">
      <c r="A525" s="101"/>
      <c r="B525" s="101"/>
      <c r="C525" s="101"/>
      <c r="D525" s="102"/>
      <c r="E525" s="102"/>
      <c r="F525" s="103"/>
      <c r="G525" s="151"/>
      <c r="H525" s="128"/>
      <c r="I525" s="129"/>
      <c r="J525" s="130"/>
      <c r="K525" s="105"/>
      <c r="L525" s="131"/>
      <c r="M525" s="172"/>
      <c r="O525" s="108"/>
      <c r="P525" s="108"/>
      <c r="Q525" s="108"/>
      <c r="S525" s="108"/>
      <c r="T525" s="108"/>
      <c r="V525" s="108"/>
      <c r="W525" s="108"/>
      <c r="AB525" s="138"/>
      <c r="AF525" s="108"/>
      <c r="AG525" s="108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</row>
    <row r="526" spans="1:102" s="106" customFormat="1" ht="15.75" customHeight="1" x14ac:dyDescent="0.25">
      <c r="A526" s="101"/>
      <c r="B526" s="101"/>
      <c r="C526" s="101"/>
      <c r="D526" s="102"/>
      <c r="E526" s="102"/>
      <c r="F526" s="103"/>
      <c r="G526" s="151"/>
      <c r="H526" s="128"/>
      <c r="I526" s="129"/>
      <c r="J526" s="130"/>
      <c r="K526" s="105"/>
      <c r="L526" s="131"/>
      <c r="M526" s="172"/>
      <c r="O526" s="108"/>
      <c r="P526" s="108"/>
      <c r="Q526" s="108"/>
      <c r="S526" s="108"/>
      <c r="T526" s="108"/>
      <c r="V526" s="108"/>
      <c r="W526" s="108"/>
      <c r="AB526" s="138"/>
      <c r="AF526" s="108"/>
      <c r="AG526" s="108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</row>
    <row r="527" spans="1:102" s="106" customFormat="1" ht="15.75" customHeight="1" x14ac:dyDescent="0.25">
      <c r="A527" s="101"/>
      <c r="B527" s="101"/>
      <c r="C527" s="101"/>
      <c r="D527" s="102"/>
      <c r="E527" s="102"/>
      <c r="F527" s="103"/>
      <c r="G527" s="151"/>
      <c r="H527" s="128"/>
      <c r="I527" s="129"/>
      <c r="J527" s="130"/>
      <c r="K527" s="105"/>
      <c r="L527" s="131"/>
      <c r="M527" s="172"/>
      <c r="O527" s="108"/>
      <c r="P527" s="108"/>
      <c r="Q527" s="108"/>
      <c r="S527" s="108"/>
      <c r="T527" s="108"/>
      <c r="V527" s="108"/>
      <c r="W527" s="108"/>
      <c r="AB527" s="138"/>
      <c r="AF527" s="108"/>
      <c r="AG527" s="108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</row>
    <row r="528" spans="1:102" s="106" customFormat="1" ht="15.75" customHeight="1" x14ac:dyDescent="0.25">
      <c r="A528" s="101"/>
      <c r="B528" s="101"/>
      <c r="C528" s="101"/>
      <c r="D528" s="102"/>
      <c r="E528" s="102"/>
      <c r="F528" s="103"/>
      <c r="G528" s="151"/>
      <c r="H528" s="128"/>
      <c r="I528" s="129"/>
      <c r="J528" s="130"/>
      <c r="K528" s="105"/>
      <c r="L528" s="131"/>
      <c r="M528" s="172"/>
      <c r="O528" s="108"/>
      <c r="P528" s="108"/>
      <c r="Q528" s="108"/>
      <c r="S528" s="108"/>
      <c r="T528" s="108"/>
      <c r="V528" s="108"/>
      <c r="W528" s="108"/>
      <c r="AB528" s="138"/>
      <c r="AF528" s="108"/>
      <c r="AG528" s="108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</row>
    <row r="529" spans="1:102" s="106" customFormat="1" ht="15.75" customHeight="1" x14ac:dyDescent="0.25">
      <c r="A529" s="101"/>
      <c r="B529" s="101"/>
      <c r="C529" s="101"/>
      <c r="D529" s="102"/>
      <c r="E529" s="102"/>
      <c r="F529" s="103"/>
      <c r="G529" s="151"/>
      <c r="H529" s="128"/>
      <c r="I529" s="129"/>
      <c r="J529" s="130"/>
      <c r="K529" s="105"/>
      <c r="L529" s="131"/>
      <c r="M529" s="172"/>
      <c r="O529" s="108"/>
      <c r="P529" s="108"/>
      <c r="Q529" s="108"/>
      <c r="S529" s="108"/>
      <c r="T529" s="108"/>
      <c r="V529" s="108"/>
      <c r="W529" s="108"/>
      <c r="AB529" s="138"/>
      <c r="AF529" s="108"/>
      <c r="AG529" s="108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</row>
    <row r="530" spans="1:102" s="106" customFormat="1" ht="15.75" customHeight="1" x14ac:dyDescent="0.25">
      <c r="A530" s="101"/>
      <c r="B530" s="101"/>
      <c r="C530" s="101"/>
      <c r="D530" s="102"/>
      <c r="E530" s="102"/>
      <c r="F530" s="103"/>
      <c r="G530" s="151"/>
      <c r="H530" s="128"/>
      <c r="I530" s="129"/>
      <c r="J530" s="130"/>
      <c r="K530" s="105"/>
      <c r="L530" s="131"/>
      <c r="M530" s="172"/>
      <c r="O530" s="108"/>
      <c r="P530" s="108"/>
      <c r="Q530" s="108"/>
      <c r="S530" s="108"/>
      <c r="T530" s="108"/>
      <c r="V530" s="108"/>
      <c r="W530" s="108"/>
      <c r="AB530" s="138"/>
      <c r="AF530" s="108"/>
      <c r="AG530" s="108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</row>
    <row r="531" spans="1:102" s="106" customFormat="1" ht="15.75" customHeight="1" x14ac:dyDescent="0.25">
      <c r="A531" s="101"/>
      <c r="B531" s="101"/>
      <c r="C531" s="101"/>
      <c r="D531" s="102"/>
      <c r="E531" s="102"/>
      <c r="F531" s="103"/>
      <c r="G531" s="151"/>
      <c r="H531" s="128"/>
      <c r="I531" s="129"/>
      <c r="J531" s="130"/>
      <c r="K531" s="105"/>
      <c r="L531" s="131"/>
      <c r="M531" s="172"/>
      <c r="O531" s="108"/>
      <c r="P531" s="108"/>
      <c r="Q531" s="108"/>
      <c r="S531" s="108"/>
      <c r="T531" s="108"/>
      <c r="V531" s="108"/>
      <c r="W531" s="108"/>
      <c r="AB531" s="138"/>
      <c r="AF531" s="108"/>
      <c r="AG531" s="108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</row>
    <row r="532" spans="1:102" s="106" customFormat="1" ht="15.75" customHeight="1" x14ac:dyDescent="0.25">
      <c r="A532" s="101"/>
      <c r="B532" s="101"/>
      <c r="C532" s="101"/>
      <c r="D532" s="102"/>
      <c r="E532" s="102"/>
      <c r="F532" s="103"/>
      <c r="G532" s="151"/>
      <c r="H532" s="128"/>
      <c r="I532" s="129"/>
      <c r="J532" s="130"/>
      <c r="K532" s="105"/>
      <c r="L532" s="131"/>
      <c r="M532" s="172"/>
      <c r="O532" s="108"/>
      <c r="P532" s="108"/>
      <c r="Q532" s="108"/>
      <c r="S532" s="108"/>
      <c r="T532" s="108"/>
      <c r="V532" s="108"/>
      <c r="W532" s="108"/>
      <c r="AB532" s="138"/>
      <c r="AF532" s="108"/>
      <c r="AG532" s="108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</row>
    <row r="533" spans="1:102" s="106" customFormat="1" ht="15.75" customHeight="1" x14ac:dyDescent="0.25">
      <c r="A533" s="101"/>
      <c r="B533" s="101"/>
      <c r="C533" s="101"/>
      <c r="D533" s="102"/>
      <c r="E533" s="102"/>
      <c r="F533" s="103"/>
      <c r="G533" s="151"/>
      <c r="H533" s="128"/>
      <c r="I533" s="129"/>
      <c r="J533" s="130"/>
      <c r="K533" s="105"/>
      <c r="L533" s="131"/>
      <c r="M533" s="172"/>
      <c r="O533" s="108"/>
      <c r="P533" s="108"/>
      <c r="Q533" s="108"/>
      <c r="S533" s="108"/>
      <c r="T533" s="108"/>
      <c r="V533" s="108"/>
      <c r="W533" s="108"/>
      <c r="AB533" s="138"/>
      <c r="AF533" s="108"/>
      <c r="AG533" s="108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  <c r="CX533" s="111"/>
    </row>
    <row r="534" spans="1:102" s="106" customFormat="1" ht="15.75" customHeight="1" x14ac:dyDescent="0.25">
      <c r="A534" s="101"/>
      <c r="B534" s="101"/>
      <c r="C534" s="101"/>
      <c r="D534" s="102"/>
      <c r="E534" s="102"/>
      <c r="F534" s="103"/>
      <c r="G534" s="151"/>
      <c r="H534" s="128"/>
      <c r="I534" s="129"/>
      <c r="J534" s="130"/>
      <c r="K534" s="105"/>
      <c r="L534" s="131"/>
      <c r="M534" s="172"/>
      <c r="O534" s="108"/>
      <c r="P534" s="108"/>
      <c r="Q534" s="108"/>
      <c r="S534" s="108"/>
      <c r="T534" s="108"/>
      <c r="V534" s="108"/>
      <c r="W534" s="108"/>
      <c r="AB534" s="138"/>
      <c r="AF534" s="108"/>
      <c r="AG534" s="108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</row>
    <row r="535" spans="1:102" s="106" customFormat="1" ht="15.75" customHeight="1" x14ac:dyDescent="0.25">
      <c r="A535" s="101"/>
      <c r="B535" s="101"/>
      <c r="C535" s="101"/>
      <c r="D535" s="102"/>
      <c r="E535" s="102"/>
      <c r="F535" s="103"/>
      <c r="G535" s="151"/>
      <c r="H535" s="128"/>
      <c r="I535" s="129"/>
      <c r="J535" s="130"/>
      <c r="K535" s="105"/>
      <c r="L535" s="131"/>
      <c r="M535" s="172"/>
      <c r="O535" s="108"/>
      <c r="P535" s="108"/>
      <c r="Q535" s="108"/>
      <c r="S535" s="108"/>
      <c r="T535" s="108"/>
      <c r="V535" s="108"/>
      <c r="W535" s="108"/>
      <c r="AB535" s="138"/>
      <c r="AF535" s="108"/>
      <c r="AG535" s="108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</row>
    <row r="536" spans="1:102" s="106" customFormat="1" ht="15.75" customHeight="1" x14ac:dyDescent="0.25">
      <c r="A536" s="101"/>
      <c r="B536" s="101"/>
      <c r="C536" s="101"/>
      <c r="D536" s="102"/>
      <c r="E536" s="102"/>
      <c r="F536" s="103"/>
      <c r="G536" s="151"/>
      <c r="H536" s="128"/>
      <c r="I536" s="129"/>
      <c r="J536" s="130"/>
      <c r="K536" s="105"/>
      <c r="L536" s="131"/>
      <c r="M536" s="172"/>
      <c r="O536" s="108"/>
      <c r="P536" s="108"/>
      <c r="Q536" s="108"/>
      <c r="S536" s="108"/>
      <c r="T536" s="108"/>
      <c r="V536" s="108"/>
      <c r="W536" s="108"/>
      <c r="AB536" s="138"/>
      <c r="AF536" s="108"/>
      <c r="AG536" s="108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  <c r="CX536" s="111"/>
    </row>
    <row r="537" spans="1:102" s="106" customFormat="1" ht="15.75" customHeight="1" x14ac:dyDescent="0.25">
      <c r="A537" s="101"/>
      <c r="B537" s="101"/>
      <c r="C537" s="101"/>
      <c r="D537" s="102"/>
      <c r="E537" s="102"/>
      <c r="F537" s="103"/>
      <c r="G537" s="151"/>
      <c r="H537" s="128"/>
      <c r="I537" s="129"/>
      <c r="J537" s="130"/>
      <c r="K537" s="105"/>
      <c r="L537" s="131"/>
      <c r="M537" s="172"/>
      <c r="O537" s="108"/>
      <c r="P537" s="108"/>
      <c r="Q537" s="108"/>
      <c r="S537" s="108"/>
      <c r="T537" s="108"/>
      <c r="V537" s="108"/>
      <c r="W537" s="108"/>
      <c r="AB537" s="138"/>
      <c r="AF537" s="108"/>
      <c r="AG537" s="108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</row>
    <row r="538" spans="1:102" s="106" customFormat="1" ht="15.75" customHeight="1" x14ac:dyDescent="0.25">
      <c r="A538" s="101"/>
      <c r="B538" s="101"/>
      <c r="C538" s="101"/>
      <c r="D538" s="102"/>
      <c r="E538" s="102"/>
      <c r="F538" s="103"/>
      <c r="G538" s="151"/>
      <c r="H538" s="128"/>
      <c r="I538" s="129"/>
      <c r="J538" s="130"/>
      <c r="K538" s="105"/>
      <c r="L538" s="131"/>
      <c r="M538" s="172"/>
      <c r="O538" s="108"/>
      <c r="P538" s="108"/>
      <c r="Q538" s="108"/>
      <c r="S538" s="108"/>
      <c r="T538" s="108"/>
      <c r="V538" s="108"/>
      <c r="W538" s="108"/>
      <c r="AB538" s="138"/>
      <c r="AF538" s="108"/>
      <c r="AG538" s="108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</row>
    <row r="539" spans="1:102" s="106" customFormat="1" ht="15.75" customHeight="1" x14ac:dyDescent="0.25">
      <c r="A539" s="101"/>
      <c r="B539" s="101"/>
      <c r="C539" s="101"/>
      <c r="D539" s="102"/>
      <c r="E539" s="102"/>
      <c r="F539" s="103"/>
      <c r="G539" s="151"/>
      <c r="H539" s="128"/>
      <c r="I539" s="129"/>
      <c r="J539" s="130"/>
      <c r="K539" s="105"/>
      <c r="L539" s="131"/>
      <c r="M539" s="172"/>
      <c r="O539" s="108"/>
      <c r="P539" s="108"/>
      <c r="Q539" s="108"/>
      <c r="S539" s="108"/>
      <c r="T539" s="108"/>
      <c r="V539" s="108"/>
      <c r="W539" s="108"/>
      <c r="AB539" s="138"/>
      <c r="AF539" s="108"/>
      <c r="AG539" s="108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</row>
    <row r="540" spans="1:102" s="106" customFormat="1" ht="15.75" customHeight="1" x14ac:dyDescent="0.25">
      <c r="A540" s="101"/>
      <c r="B540" s="101"/>
      <c r="C540" s="101"/>
      <c r="D540" s="102"/>
      <c r="E540" s="102"/>
      <c r="F540" s="103"/>
      <c r="G540" s="151"/>
      <c r="H540" s="128"/>
      <c r="I540" s="129"/>
      <c r="J540" s="130"/>
      <c r="K540" s="105"/>
      <c r="L540" s="131"/>
      <c r="M540" s="172"/>
      <c r="O540" s="108"/>
      <c r="P540" s="108"/>
      <c r="Q540" s="108"/>
      <c r="S540" s="108"/>
      <c r="T540" s="108"/>
      <c r="V540" s="108"/>
      <c r="W540" s="108"/>
      <c r="AB540" s="138"/>
      <c r="AF540" s="108"/>
      <c r="AG540" s="108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  <c r="CX540" s="111"/>
    </row>
    <row r="541" spans="1:102" s="106" customFormat="1" ht="15.75" customHeight="1" x14ac:dyDescent="0.25">
      <c r="A541" s="101"/>
      <c r="B541" s="101"/>
      <c r="C541" s="101"/>
      <c r="D541" s="102"/>
      <c r="E541" s="102"/>
      <c r="F541" s="103"/>
      <c r="G541" s="151"/>
      <c r="H541" s="128"/>
      <c r="I541" s="129"/>
      <c r="J541" s="130"/>
      <c r="K541" s="105"/>
      <c r="L541" s="131"/>
      <c r="M541" s="172"/>
      <c r="O541" s="108"/>
      <c r="P541" s="108"/>
      <c r="Q541" s="108"/>
      <c r="S541" s="108"/>
      <c r="T541" s="108"/>
      <c r="V541" s="108"/>
      <c r="W541" s="108"/>
      <c r="AB541" s="138"/>
      <c r="AF541" s="108"/>
      <c r="AG541" s="108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</row>
    <row r="542" spans="1:102" s="106" customFormat="1" ht="15.75" customHeight="1" x14ac:dyDescent="0.25">
      <c r="A542" s="101"/>
      <c r="B542" s="101"/>
      <c r="C542" s="101"/>
      <c r="D542" s="102"/>
      <c r="E542" s="102"/>
      <c r="F542" s="103"/>
      <c r="G542" s="151"/>
      <c r="H542" s="128"/>
      <c r="I542" s="129"/>
      <c r="J542" s="130"/>
      <c r="K542" s="105"/>
      <c r="L542" s="131"/>
      <c r="M542" s="172"/>
      <c r="O542" s="108"/>
      <c r="P542" s="108"/>
      <c r="Q542" s="108"/>
      <c r="S542" s="108"/>
      <c r="T542" s="108"/>
      <c r="V542" s="108"/>
      <c r="W542" s="108"/>
      <c r="AB542" s="138"/>
      <c r="AF542" s="108"/>
      <c r="AG542" s="108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</row>
    <row r="543" spans="1:102" s="106" customFormat="1" ht="15.75" customHeight="1" x14ac:dyDescent="0.25">
      <c r="A543" s="101"/>
      <c r="B543" s="101"/>
      <c r="C543" s="101"/>
      <c r="D543" s="102"/>
      <c r="E543" s="102"/>
      <c r="F543" s="103"/>
      <c r="G543" s="151"/>
      <c r="H543" s="128"/>
      <c r="I543" s="129"/>
      <c r="J543" s="130"/>
      <c r="K543" s="105"/>
      <c r="L543" s="131"/>
      <c r="M543" s="172"/>
      <c r="O543" s="108"/>
      <c r="P543" s="108"/>
      <c r="Q543" s="108"/>
      <c r="S543" s="108"/>
      <c r="T543" s="108"/>
      <c r="V543" s="108"/>
      <c r="W543" s="108"/>
      <c r="AB543" s="138"/>
      <c r="AF543" s="108"/>
      <c r="AG543" s="108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</row>
    <row r="544" spans="1:102" s="106" customFormat="1" ht="15.75" customHeight="1" x14ac:dyDescent="0.25">
      <c r="A544" s="101"/>
      <c r="B544" s="101"/>
      <c r="C544" s="101"/>
      <c r="D544" s="102"/>
      <c r="E544" s="102"/>
      <c r="F544" s="103"/>
      <c r="G544" s="151"/>
      <c r="H544" s="128"/>
      <c r="I544" s="129"/>
      <c r="J544" s="130"/>
      <c r="K544" s="105"/>
      <c r="L544" s="131"/>
      <c r="M544" s="172"/>
      <c r="O544" s="108"/>
      <c r="P544" s="108"/>
      <c r="Q544" s="108"/>
      <c r="S544" s="108"/>
      <c r="T544" s="108"/>
      <c r="V544" s="108"/>
      <c r="W544" s="108"/>
      <c r="AB544" s="138"/>
      <c r="AF544" s="108"/>
      <c r="AG544" s="108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</row>
    <row r="545" spans="1:102" s="106" customFormat="1" ht="15.75" customHeight="1" x14ac:dyDescent="0.25">
      <c r="A545" s="101"/>
      <c r="B545" s="101"/>
      <c r="C545" s="101"/>
      <c r="D545" s="102"/>
      <c r="E545" s="102"/>
      <c r="F545" s="103"/>
      <c r="G545" s="151"/>
      <c r="H545" s="128"/>
      <c r="I545" s="129"/>
      <c r="J545" s="130"/>
      <c r="K545" s="105"/>
      <c r="L545" s="131"/>
      <c r="M545" s="172"/>
      <c r="O545" s="108"/>
      <c r="P545" s="108"/>
      <c r="Q545" s="108"/>
      <c r="S545" s="108"/>
      <c r="T545" s="108"/>
      <c r="V545" s="108"/>
      <c r="W545" s="108"/>
      <c r="AB545" s="138"/>
      <c r="AF545" s="108"/>
      <c r="AG545" s="108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  <c r="CW545" s="111"/>
      <c r="CX545" s="111"/>
    </row>
    <row r="546" spans="1:102" s="106" customFormat="1" ht="15.75" customHeight="1" x14ac:dyDescent="0.25">
      <c r="A546" s="101"/>
      <c r="B546" s="101"/>
      <c r="C546" s="101"/>
      <c r="D546" s="102"/>
      <c r="E546" s="102"/>
      <c r="F546" s="103"/>
      <c r="G546" s="151"/>
      <c r="H546" s="128"/>
      <c r="I546" s="129"/>
      <c r="J546" s="130"/>
      <c r="K546" s="105"/>
      <c r="L546" s="131"/>
      <c r="M546" s="172"/>
      <c r="O546" s="108"/>
      <c r="P546" s="108"/>
      <c r="Q546" s="108"/>
      <c r="S546" s="108"/>
      <c r="T546" s="108"/>
      <c r="V546" s="108"/>
      <c r="W546" s="108"/>
      <c r="AB546" s="138"/>
      <c r="AF546" s="108"/>
      <c r="AG546" s="108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</row>
    <row r="547" spans="1:102" s="106" customFormat="1" ht="15.75" customHeight="1" x14ac:dyDescent="0.25">
      <c r="A547" s="101"/>
      <c r="B547" s="101"/>
      <c r="C547" s="101"/>
      <c r="D547" s="102"/>
      <c r="E547" s="102"/>
      <c r="F547" s="103"/>
      <c r="G547" s="151"/>
      <c r="H547" s="128"/>
      <c r="I547" s="129"/>
      <c r="J547" s="130"/>
      <c r="K547" s="105"/>
      <c r="L547" s="131"/>
      <c r="M547" s="172"/>
      <c r="O547" s="108"/>
      <c r="P547" s="108"/>
      <c r="Q547" s="108"/>
      <c r="S547" s="108"/>
      <c r="T547" s="108"/>
      <c r="V547" s="108"/>
      <c r="W547" s="108"/>
      <c r="AB547" s="138"/>
      <c r="AF547" s="108"/>
      <c r="AG547" s="108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</row>
    <row r="548" spans="1:102" s="106" customFormat="1" ht="15.75" customHeight="1" x14ac:dyDescent="0.25">
      <c r="A548" s="101"/>
      <c r="B548" s="101"/>
      <c r="C548" s="101"/>
      <c r="D548" s="102"/>
      <c r="E548" s="102"/>
      <c r="F548" s="103"/>
      <c r="G548" s="151"/>
      <c r="H548" s="128"/>
      <c r="I548" s="129"/>
      <c r="J548" s="130"/>
      <c r="K548" s="105"/>
      <c r="L548" s="131"/>
      <c r="M548" s="172"/>
      <c r="O548" s="108"/>
      <c r="P548" s="108"/>
      <c r="Q548" s="108"/>
      <c r="S548" s="108"/>
      <c r="T548" s="108"/>
      <c r="V548" s="108"/>
      <c r="W548" s="108"/>
      <c r="AB548" s="138"/>
      <c r="AF548" s="108"/>
      <c r="AG548" s="108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</row>
    <row r="549" spans="1:102" s="106" customFormat="1" ht="15.75" customHeight="1" x14ac:dyDescent="0.25">
      <c r="A549" s="101"/>
      <c r="B549" s="101"/>
      <c r="C549" s="101"/>
      <c r="D549" s="102"/>
      <c r="E549" s="102"/>
      <c r="F549" s="103"/>
      <c r="G549" s="151"/>
      <c r="H549" s="128"/>
      <c r="I549" s="129"/>
      <c r="J549" s="130"/>
      <c r="K549" s="105"/>
      <c r="L549" s="131"/>
      <c r="M549" s="172"/>
      <c r="O549" s="108"/>
      <c r="P549" s="108"/>
      <c r="Q549" s="108"/>
      <c r="S549" s="108"/>
      <c r="T549" s="108"/>
      <c r="V549" s="108"/>
      <c r="W549" s="108"/>
      <c r="AB549" s="138"/>
      <c r="AF549" s="108"/>
      <c r="AG549" s="108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</row>
    <row r="550" spans="1:102" s="106" customFormat="1" ht="15.75" customHeight="1" x14ac:dyDescent="0.25">
      <c r="A550" s="101"/>
      <c r="B550" s="101"/>
      <c r="C550" s="101"/>
      <c r="D550" s="102"/>
      <c r="E550" s="102"/>
      <c r="F550" s="103"/>
      <c r="G550" s="151"/>
      <c r="H550" s="128"/>
      <c r="I550" s="129"/>
      <c r="J550" s="130"/>
      <c r="K550" s="105"/>
      <c r="L550" s="131"/>
      <c r="M550" s="172"/>
      <c r="O550" s="108"/>
      <c r="P550" s="108"/>
      <c r="Q550" s="108"/>
      <c r="S550" s="108"/>
      <c r="T550" s="108"/>
      <c r="V550" s="108"/>
      <c r="W550" s="108"/>
      <c r="AB550" s="138"/>
      <c r="AF550" s="108"/>
      <c r="AG550" s="108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</row>
    <row r="551" spans="1:102" s="106" customFormat="1" ht="15.75" customHeight="1" x14ac:dyDescent="0.25">
      <c r="A551" s="101"/>
      <c r="B551" s="101"/>
      <c r="C551" s="101"/>
      <c r="D551" s="102"/>
      <c r="E551" s="102"/>
      <c r="F551" s="103"/>
      <c r="G551" s="151"/>
      <c r="H551" s="128"/>
      <c r="I551" s="129"/>
      <c r="J551" s="130"/>
      <c r="K551" s="105"/>
      <c r="L551" s="131"/>
      <c r="M551" s="172"/>
      <c r="O551" s="108"/>
      <c r="P551" s="108"/>
      <c r="Q551" s="108"/>
      <c r="S551" s="108"/>
      <c r="T551" s="108"/>
      <c r="V551" s="108"/>
      <c r="W551" s="108"/>
      <c r="AB551" s="138"/>
      <c r="AF551" s="108"/>
      <c r="AG551" s="108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  <c r="CW551" s="111"/>
      <c r="CX551" s="111"/>
    </row>
    <row r="552" spans="1:102" s="106" customFormat="1" ht="15.75" customHeight="1" x14ac:dyDescent="0.25">
      <c r="A552" s="101"/>
      <c r="B552" s="101"/>
      <c r="C552" s="101"/>
      <c r="D552" s="102"/>
      <c r="E552" s="102"/>
      <c r="F552" s="103"/>
      <c r="G552" s="151"/>
      <c r="H552" s="128"/>
      <c r="I552" s="129"/>
      <c r="J552" s="130"/>
      <c r="K552" s="105"/>
      <c r="L552" s="131"/>
      <c r="M552" s="172"/>
      <c r="O552" s="108"/>
      <c r="P552" s="108"/>
      <c r="Q552" s="108"/>
      <c r="S552" s="108"/>
      <c r="T552" s="108"/>
      <c r="V552" s="108"/>
      <c r="W552" s="108"/>
      <c r="AB552" s="138"/>
      <c r="AF552" s="108"/>
      <c r="AG552" s="108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  <c r="CW552" s="111"/>
      <c r="CX552" s="111"/>
    </row>
    <row r="553" spans="1:102" s="106" customFormat="1" ht="15.75" customHeight="1" x14ac:dyDescent="0.25">
      <c r="A553" s="101"/>
      <c r="B553" s="101"/>
      <c r="C553" s="101"/>
      <c r="D553" s="102"/>
      <c r="E553" s="102"/>
      <c r="F553" s="103"/>
      <c r="G553" s="151"/>
      <c r="H553" s="128"/>
      <c r="I553" s="129"/>
      <c r="J553" s="130"/>
      <c r="K553" s="105"/>
      <c r="L553" s="131"/>
      <c r="M553" s="172"/>
      <c r="O553" s="108"/>
      <c r="P553" s="108"/>
      <c r="Q553" s="108"/>
      <c r="S553" s="108"/>
      <c r="T553" s="108"/>
      <c r="V553" s="108"/>
      <c r="W553" s="108"/>
      <c r="AB553" s="138"/>
      <c r="AF553" s="108"/>
      <c r="AG553" s="108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  <c r="CW553" s="111"/>
      <c r="CX553" s="111"/>
    </row>
    <row r="554" spans="1:102" s="106" customFormat="1" ht="15.75" customHeight="1" x14ac:dyDescent="0.25">
      <c r="A554" s="101"/>
      <c r="B554" s="101"/>
      <c r="C554" s="101"/>
      <c r="D554" s="102"/>
      <c r="E554" s="102"/>
      <c r="F554" s="103"/>
      <c r="G554" s="151"/>
      <c r="H554" s="128"/>
      <c r="I554" s="129"/>
      <c r="J554" s="130"/>
      <c r="K554" s="105"/>
      <c r="L554" s="131"/>
      <c r="M554" s="172"/>
      <c r="O554" s="108"/>
      <c r="P554" s="108"/>
      <c r="Q554" s="108"/>
      <c r="S554" s="108"/>
      <c r="T554" s="108"/>
      <c r="V554" s="108"/>
      <c r="W554" s="108"/>
      <c r="AB554" s="138"/>
      <c r="AF554" s="108"/>
      <c r="AG554" s="108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  <c r="CW554" s="111"/>
      <c r="CX554" s="111"/>
    </row>
    <row r="555" spans="1:102" s="106" customFormat="1" ht="15.75" customHeight="1" x14ac:dyDescent="0.25">
      <c r="A555" s="101"/>
      <c r="B555" s="101"/>
      <c r="C555" s="101"/>
      <c r="D555" s="102"/>
      <c r="E555" s="102"/>
      <c r="F555" s="103"/>
      <c r="G555" s="151"/>
      <c r="H555" s="128"/>
      <c r="I555" s="129"/>
      <c r="J555" s="130"/>
      <c r="K555" s="105"/>
      <c r="L555" s="131"/>
      <c r="M555" s="172"/>
      <c r="O555" s="108"/>
      <c r="P555" s="108"/>
      <c r="Q555" s="108"/>
      <c r="S555" s="108"/>
      <c r="T555" s="108"/>
      <c r="V555" s="108"/>
      <c r="W555" s="108"/>
      <c r="AB555" s="138"/>
      <c r="AF555" s="108"/>
      <c r="AG555" s="108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  <c r="CW555" s="111"/>
      <c r="CX555" s="111"/>
    </row>
    <row r="556" spans="1:102" s="106" customFormat="1" ht="15.75" customHeight="1" x14ac:dyDescent="0.25">
      <c r="A556" s="101"/>
      <c r="B556" s="101"/>
      <c r="C556" s="101"/>
      <c r="D556" s="102"/>
      <c r="E556" s="102"/>
      <c r="F556" s="103"/>
      <c r="G556" s="151"/>
      <c r="H556" s="128"/>
      <c r="I556" s="129"/>
      <c r="J556" s="130"/>
      <c r="K556" s="105"/>
      <c r="L556" s="131"/>
      <c r="M556" s="172"/>
      <c r="O556" s="108"/>
      <c r="P556" s="108"/>
      <c r="Q556" s="108"/>
      <c r="S556" s="108"/>
      <c r="T556" s="108"/>
      <c r="V556" s="108"/>
      <c r="W556" s="108"/>
      <c r="AB556" s="138"/>
      <c r="AF556" s="108"/>
      <c r="AG556" s="108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  <c r="CW556" s="111"/>
      <c r="CX556" s="111"/>
    </row>
    <row r="557" spans="1:102" s="106" customFormat="1" ht="15.75" customHeight="1" x14ac:dyDescent="0.25">
      <c r="A557" s="101"/>
      <c r="B557" s="101"/>
      <c r="C557" s="101"/>
      <c r="D557" s="102"/>
      <c r="E557" s="102"/>
      <c r="F557" s="103"/>
      <c r="G557" s="151"/>
      <c r="H557" s="128"/>
      <c r="I557" s="129"/>
      <c r="J557" s="130"/>
      <c r="K557" s="105"/>
      <c r="L557" s="131"/>
      <c r="M557" s="172"/>
      <c r="O557" s="108"/>
      <c r="P557" s="108"/>
      <c r="Q557" s="108"/>
      <c r="S557" s="108"/>
      <c r="T557" s="108"/>
      <c r="V557" s="108"/>
      <c r="W557" s="108"/>
      <c r="AB557" s="138"/>
      <c r="AF557" s="108"/>
      <c r="AG557" s="108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  <c r="CW557" s="111"/>
      <c r="CX557" s="111"/>
    </row>
    <row r="558" spans="1:102" s="106" customFormat="1" ht="15.75" customHeight="1" x14ac:dyDescent="0.25">
      <c r="A558" s="101"/>
      <c r="B558" s="101"/>
      <c r="C558" s="101"/>
      <c r="D558" s="102"/>
      <c r="E558" s="102"/>
      <c r="F558" s="103"/>
      <c r="G558" s="151"/>
      <c r="H558" s="128"/>
      <c r="I558" s="129"/>
      <c r="J558" s="130"/>
      <c r="K558" s="105"/>
      <c r="L558" s="131"/>
      <c r="M558" s="172"/>
      <c r="O558" s="108"/>
      <c r="P558" s="108"/>
      <c r="Q558" s="108"/>
      <c r="S558" s="108"/>
      <c r="T558" s="108"/>
      <c r="V558" s="108"/>
      <c r="W558" s="108"/>
      <c r="AB558" s="138"/>
      <c r="AF558" s="108"/>
      <c r="AG558" s="108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/>
      <c r="CR558" s="111"/>
      <c r="CS558" s="111"/>
      <c r="CT558" s="111"/>
      <c r="CU558" s="111"/>
      <c r="CV558" s="111"/>
      <c r="CW558" s="111"/>
      <c r="CX558" s="111"/>
    </row>
    <row r="559" spans="1:102" s="106" customFormat="1" ht="15.75" customHeight="1" x14ac:dyDescent="0.25">
      <c r="A559" s="101"/>
      <c r="B559" s="101"/>
      <c r="C559" s="101"/>
      <c r="D559" s="102"/>
      <c r="E559" s="102"/>
      <c r="F559" s="103"/>
      <c r="G559" s="151"/>
      <c r="H559" s="128"/>
      <c r="I559" s="129"/>
      <c r="J559" s="130"/>
      <c r="K559" s="105"/>
      <c r="L559" s="131"/>
      <c r="M559" s="172"/>
      <c r="O559" s="108"/>
      <c r="P559" s="108"/>
      <c r="Q559" s="108"/>
      <c r="S559" s="108"/>
      <c r="T559" s="108"/>
      <c r="V559" s="108"/>
      <c r="W559" s="108"/>
      <c r="AB559" s="138"/>
      <c r="AF559" s="108"/>
      <c r="AG559" s="108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  <c r="CW559" s="111"/>
      <c r="CX559" s="111"/>
    </row>
    <row r="560" spans="1:102" s="106" customFormat="1" ht="15.75" customHeight="1" x14ac:dyDescent="0.25">
      <c r="A560" s="101"/>
      <c r="B560" s="101"/>
      <c r="C560" s="101"/>
      <c r="D560" s="102"/>
      <c r="E560" s="102"/>
      <c r="F560" s="103"/>
      <c r="G560" s="151"/>
      <c r="H560" s="128"/>
      <c r="I560" s="129"/>
      <c r="J560" s="130"/>
      <c r="K560" s="105"/>
      <c r="L560" s="131"/>
      <c r="M560" s="172"/>
      <c r="O560" s="108"/>
      <c r="P560" s="108"/>
      <c r="Q560" s="108"/>
      <c r="S560" s="108"/>
      <c r="T560" s="108"/>
      <c r="V560" s="108"/>
      <c r="W560" s="108"/>
      <c r="AB560" s="138"/>
      <c r="AF560" s="108"/>
      <c r="AG560" s="108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  <c r="BW560" s="111"/>
      <c r="BX560" s="111"/>
      <c r="BY560" s="111"/>
      <c r="BZ560" s="111"/>
      <c r="CA560" s="111"/>
      <c r="CB560" s="111"/>
      <c r="CC560" s="111"/>
      <c r="CD560" s="111"/>
      <c r="CE560" s="111"/>
      <c r="CF560" s="111"/>
      <c r="CG560" s="111"/>
      <c r="CH560" s="111"/>
      <c r="CI560" s="111"/>
      <c r="CJ560" s="111"/>
      <c r="CK560" s="111"/>
      <c r="CL560" s="111"/>
      <c r="CM560" s="111"/>
      <c r="CN560" s="111"/>
      <c r="CO560" s="111"/>
      <c r="CP560" s="111"/>
      <c r="CQ560" s="111"/>
      <c r="CR560" s="111"/>
      <c r="CS560" s="111"/>
      <c r="CT560" s="111"/>
      <c r="CU560" s="111"/>
      <c r="CV560" s="111"/>
      <c r="CW560" s="111"/>
      <c r="CX560" s="111"/>
    </row>
    <row r="561" spans="1:102" s="106" customFormat="1" ht="15.75" customHeight="1" x14ac:dyDescent="0.25">
      <c r="A561" s="101"/>
      <c r="B561" s="101"/>
      <c r="C561" s="101"/>
      <c r="D561" s="102"/>
      <c r="E561" s="102"/>
      <c r="F561" s="103"/>
      <c r="G561" s="151"/>
      <c r="H561" s="128"/>
      <c r="I561" s="129"/>
      <c r="J561" s="130"/>
      <c r="K561" s="105"/>
      <c r="L561" s="131"/>
      <c r="M561" s="172"/>
      <c r="O561" s="108"/>
      <c r="P561" s="108"/>
      <c r="Q561" s="108"/>
      <c r="S561" s="108"/>
      <c r="T561" s="108"/>
      <c r="V561" s="108"/>
      <c r="W561" s="108"/>
      <c r="AB561" s="138"/>
      <c r="AF561" s="108"/>
      <c r="AG561" s="108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  <c r="BW561" s="111"/>
      <c r="BX561" s="111"/>
      <c r="BY561" s="111"/>
      <c r="BZ561" s="111"/>
      <c r="CA561" s="111"/>
      <c r="CB561" s="111"/>
      <c r="CC561" s="111"/>
      <c r="CD561" s="111"/>
      <c r="CE561" s="111"/>
      <c r="CF561" s="111"/>
      <c r="CG561" s="111"/>
      <c r="CH561" s="111"/>
      <c r="CI561" s="111"/>
      <c r="CJ561" s="111"/>
      <c r="CK561" s="111"/>
      <c r="CL561" s="111"/>
      <c r="CM561" s="111"/>
      <c r="CN561" s="111"/>
      <c r="CO561" s="111"/>
      <c r="CP561" s="111"/>
      <c r="CQ561" s="111"/>
      <c r="CR561" s="111"/>
      <c r="CS561" s="111"/>
      <c r="CT561" s="111"/>
      <c r="CU561" s="111"/>
      <c r="CV561" s="111"/>
      <c r="CW561" s="111"/>
      <c r="CX561" s="111"/>
    </row>
    <row r="562" spans="1:102" s="106" customFormat="1" ht="15.75" customHeight="1" x14ac:dyDescent="0.25">
      <c r="A562" s="101"/>
      <c r="B562" s="101"/>
      <c r="C562" s="101"/>
      <c r="D562" s="102"/>
      <c r="E562" s="102"/>
      <c r="F562" s="103"/>
      <c r="G562" s="151"/>
      <c r="H562" s="128"/>
      <c r="I562" s="129"/>
      <c r="J562" s="130"/>
      <c r="K562" s="105"/>
      <c r="L562" s="131"/>
      <c r="M562" s="172"/>
      <c r="O562" s="108"/>
      <c r="P562" s="108"/>
      <c r="Q562" s="108"/>
      <c r="S562" s="108"/>
      <c r="T562" s="108"/>
      <c r="V562" s="108"/>
      <c r="W562" s="108"/>
      <c r="AB562" s="138"/>
      <c r="AF562" s="108"/>
      <c r="AG562" s="108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  <c r="BW562" s="111"/>
      <c r="BX562" s="111"/>
      <c r="BY562" s="111"/>
      <c r="BZ562" s="111"/>
      <c r="CA562" s="111"/>
      <c r="CB562" s="111"/>
      <c r="CC562" s="111"/>
      <c r="CD562" s="111"/>
      <c r="CE562" s="111"/>
      <c r="CF562" s="111"/>
      <c r="CG562" s="111"/>
      <c r="CH562" s="111"/>
      <c r="CI562" s="111"/>
      <c r="CJ562" s="111"/>
      <c r="CK562" s="111"/>
      <c r="CL562" s="111"/>
      <c r="CM562" s="111"/>
      <c r="CN562" s="111"/>
      <c r="CO562" s="111"/>
      <c r="CP562" s="111"/>
      <c r="CQ562" s="111"/>
      <c r="CR562" s="111"/>
      <c r="CS562" s="111"/>
      <c r="CT562" s="111"/>
      <c r="CU562" s="111"/>
      <c r="CV562" s="111"/>
      <c r="CW562" s="111"/>
      <c r="CX562" s="111"/>
    </row>
    <row r="563" spans="1:102" s="106" customFormat="1" ht="15.75" customHeight="1" x14ac:dyDescent="0.25">
      <c r="A563" s="101"/>
      <c r="B563" s="101"/>
      <c r="C563" s="101"/>
      <c r="D563" s="102"/>
      <c r="E563" s="102"/>
      <c r="F563" s="103"/>
      <c r="G563" s="151"/>
      <c r="H563" s="128"/>
      <c r="I563" s="129"/>
      <c r="J563" s="130"/>
      <c r="K563" s="105"/>
      <c r="L563" s="131"/>
      <c r="M563" s="172"/>
      <c r="O563" s="108"/>
      <c r="P563" s="108"/>
      <c r="Q563" s="108"/>
      <c r="S563" s="108"/>
      <c r="T563" s="108"/>
      <c r="V563" s="108"/>
      <c r="W563" s="108"/>
      <c r="AB563" s="138"/>
      <c r="AF563" s="108"/>
      <c r="AG563" s="108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  <c r="BW563" s="111"/>
      <c r="BX563" s="111"/>
      <c r="BY563" s="111"/>
      <c r="BZ563" s="111"/>
      <c r="CA563" s="111"/>
      <c r="CB563" s="111"/>
      <c r="CC563" s="111"/>
      <c r="CD563" s="111"/>
      <c r="CE563" s="111"/>
      <c r="CF563" s="111"/>
      <c r="CG563" s="111"/>
      <c r="CH563" s="111"/>
      <c r="CI563" s="111"/>
      <c r="CJ563" s="111"/>
      <c r="CK563" s="111"/>
      <c r="CL563" s="111"/>
      <c r="CM563" s="111"/>
      <c r="CN563" s="111"/>
      <c r="CO563" s="111"/>
      <c r="CP563" s="111"/>
      <c r="CQ563" s="111"/>
      <c r="CR563" s="111"/>
      <c r="CS563" s="111"/>
      <c r="CT563" s="111"/>
      <c r="CU563" s="111"/>
      <c r="CV563" s="111"/>
      <c r="CW563" s="111"/>
      <c r="CX563" s="111"/>
    </row>
    <row r="564" spans="1:102" s="106" customFormat="1" ht="15.75" customHeight="1" x14ac:dyDescent="0.25">
      <c r="A564" s="101"/>
      <c r="B564" s="101"/>
      <c r="C564" s="101"/>
      <c r="D564" s="102"/>
      <c r="E564" s="102"/>
      <c r="F564" s="103"/>
      <c r="G564" s="151"/>
      <c r="H564" s="128"/>
      <c r="I564" s="129"/>
      <c r="J564" s="130"/>
      <c r="K564" s="105"/>
      <c r="L564" s="131"/>
      <c r="M564" s="172"/>
      <c r="O564" s="108"/>
      <c r="P564" s="108"/>
      <c r="Q564" s="108"/>
      <c r="S564" s="108"/>
      <c r="T564" s="108"/>
      <c r="V564" s="108"/>
      <c r="W564" s="108"/>
      <c r="AB564" s="138"/>
      <c r="AF564" s="108"/>
      <c r="AG564" s="108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  <c r="BW564" s="111"/>
      <c r="BX564" s="111"/>
      <c r="BY564" s="111"/>
      <c r="BZ564" s="111"/>
      <c r="CA564" s="111"/>
      <c r="CB564" s="111"/>
      <c r="CC564" s="111"/>
      <c r="CD564" s="111"/>
      <c r="CE564" s="111"/>
      <c r="CF564" s="111"/>
      <c r="CG564" s="111"/>
      <c r="CH564" s="111"/>
      <c r="CI564" s="111"/>
      <c r="CJ564" s="111"/>
      <c r="CK564" s="111"/>
      <c r="CL564" s="111"/>
      <c r="CM564" s="111"/>
      <c r="CN564" s="111"/>
      <c r="CO564" s="111"/>
      <c r="CP564" s="111"/>
      <c r="CQ564" s="111"/>
      <c r="CR564" s="111"/>
      <c r="CS564" s="111"/>
      <c r="CT564" s="111"/>
      <c r="CU564" s="111"/>
      <c r="CV564" s="111"/>
      <c r="CW564" s="111"/>
      <c r="CX564" s="111"/>
    </row>
    <row r="565" spans="1:102" s="106" customFormat="1" ht="15.75" customHeight="1" x14ac:dyDescent="0.25">
      <c r="A565" s="101"/>
      <c r="B565" s="101"/>
      <c r="C565" s="101"/>
      <c r="D565" s="102"/>
      <c r="E565" s="102"/>
      <c r="F565" s="103"/>
      <c r="G565" s="151"/>
      <c r="H565" s="128"/>
      <c r="I565" s="129"/>
      <c r="J565" s="130"/>
      <c r="K565" s="105"/>
      <c r="L565" s="131"/>
      <c r="M565" s="172"/>
      <c r="O565" s="108"/>
      <c r="P565" s="108"/>
      <c r="Q565" s="108"/>
      <c r="S565" s="108"/>
      <c r="T565" s="108"/>
      <c r="V565" s="108"/>
      <c r="W565" s="108"/>
      <c r="AB565" s="138"/>
      <c r="AF565" s="108"/>
      <c r="AG565" s="108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/>
      <c r="BO565" s="111"/>
      <c r="BP565" s="111"/>
      <c r="BQ565" s="111"/>
      <c r="BR565" s="111"/>
      <c r="BS565" s="111"/>
      <c r="BT565" s="111"/>
      <c r="BU565" s="111"/>
      <c r="BV565" s="111"/>
      <c r="BW565" s="111"/>
      <c r="BX565" s="111"/>
      <c r="BY565" s="111"/>
      <c r="BZ565" s="111"/>
      <c r="CA565" s="111"/>
      <c r="CB565" s="111"/>
      <c r="CC565" s="111"/>
      <c r="CD565" s="111"/>
      <c r="CE565" s="111"/>
      <c r="CF565" s="111"/>
      <c r="CG565" s="111"/>
      <c r="CH565" s="111"/>
      <c r="CI565" s="111"/>
      <c r="CJ565" s="111"/>
      <c r="CK565" s="111"/>
      <c r="CL565" s="111"/>
      <c r="CM565" s="111"/>
      <c r="CN565" s="111"/>
      <c r="CO565" s="111"/>
      <c r="CP565" s="111"/>
      <c r="CQ565" s="111"/>
      <c r="CR565" s="111"/>
      <c r="CS565" s="111"/>
      <c r="CT565" s="111"/>
      <c r="CU565" s="111"/>
      <c r="CV565" s="111"/>
      <c r="CW565" s="111"/>
      <c r="CX565" s="111"/>
    </row>
    <row r="566" spans="1:102" s="106" customFormat="1" ht="15.75" customHeight="1" x14ac:dyDescent="0.25">
      <c r="A566" s="101"/>
      <c r="B566" s="101"/>
      <c r="C566" s="101"/>
      <c r="D566" s="102"/>
      <c r="E566" s="102"/>
      <c r="F566" s="103"/>
      <c r="G566" s="151"/>
      <c r="H566" s="128"/>
      <c r="I566" s="129"/>
      <c r="J566" s="130"/>
      <c r="K566" s="105"/>
      <c r="L566" s="131"/>
      <c r="M566" s="172"/>
      <c r="O566" s="108"/>
      <c r="P566" s="108"/>
      <c r="Q566" s="108"/>
      <c r="S566" s="108"/>
      <c r="T566" s="108"/>
      <c r="V566" s="108"/>
      <c r="W566" s="108"/>
      <c r="AB566" s="138"/>
      <c r="AF566" s="108"/>
      <c r="AG566" s="108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  <c r="BW566" s="111"/>
      <c r="BX566" s="111"/>
      <c r="BY566" s="111"/>
      <c r="BZ566" s="111"/>
      <c r="CA566" s="111"/>
      <c r="CB566" s="111"/>
      <c r="CC566" s="111"/>
      <c r="CD566" s="111"/>
      <c r="CE566" s="111"/>
      <c r="CF566" s="111"/>
      <c r="CG566" s="111"/>
      <c r="CH566" s="111"/>
      <c r="CI566" s="111"/>
      <c r="CJ566" s="111"/>
      <c r="CK566" s="111"/>
      <c r="CL566" s="111"/>
      <c r="CM566" s="111"/>
      <c r="CN566" s="111"/>
      <c r="CO566" s="111"/>
      <c r="CP566" s="111"/>
      <c r="CQ566" s="111"/>
      <c r="CR566" s="111"/>
      <c r="CS566" s="111"/>
      <c r="CT566" s="111"/>
      <c r="CU566" s="111"/>
      <c r="CV566" s="111"/>
      <c r="CW566" s="111"/>
      <c r="CX566" s="111"/>
    </row>
    <row r="567" spans="1:102" ht="15.75" customHeight="1" x14ac:dyDescent="0.25">
      <c r="D567" s="102"/>
      <c r="E567" s="102"/>
      <c r="F567" s="103"/>
      <c r="AB567" s="138"/>
    </row>
    <row r="568" spans="1:102" ht="15.75" customHeight="1" x14ac:dyDescent="0.25">
      <c r="D568" s="102"/>
      <c r="E568" s="102"/>
      <c r="F568" s="103"/>
      <c r="AB568" s="138"/>
    </row>
    <row r="569" spans="1:102" ht="15.75" customHeight="1" x14ac:dyDescent="0.25">
      <c r="D569" s="102"/>
      <c r="E569" s="102"/>
      <c r="F569" s="103"/>
      <c r="AB569" s="138"/>
    </row>
    <row r="570" spans="1:102" ht="15.75" customHeight="1" x14ac:dyDescent="0.25">
      <c r="D570" s="102"/>
      <c r="E570" s="102"/>
      <c r="F570" s="103"/>
      <c r="AB570" s="138"/>
    </row>
    <row r="571" spans="1:102" ht="15.75" customHeight="1" x14ac:dyDescent="0.25">
      <c r="D571" s="102"/>
      <c r="E571" s="102"/>
      <c r="F571" s="103"/>
      <c r="AB571" s="138"/>
    </row>
    <row r="572" spans="1:102" ht="15.75" customHeight="1" x14ac:dyDescent="0.25">
      <c r="D572" s="102"/>
      <c r="E572" s="102"/>
      <c r="F572" s="103"/>
      <c r="AB572" s="138"/>
    </row>
    <row r="573" spans="1:102" ht="15.75" customHeight="1" x14ac:dyDescent="0.25">
      <c r="D573" s="102"/>
      <c r="E573" s="102"/>
      <c r="F573" s="103"/>
      <c r="AB573" s="138"/>
    </row>
    <row r="574" spans="1:102" ht="15.75" customHeight="1" x14ac:dyDescent="0.25">
      <c r="D574" s="102"/>
      <c r="E574" s="102"/>
      <c r="F574" s="103"/>
      <c r="AB574" s="138"/>
    </row>
    <row r="575" spans="1:102" ht="15.75" customHeight="1" x14ac:dyDescent="0.25">
      <c r="D575" s="102"/>
      <c r="E575" s="102"/>
      <c r="F575" s="103"/>
      <c r="AB575" s="138"/>
    </row>
    <row r="576" spans="1:102" ht="15.75" customHeight="1" x14ac:dyDescent="0.25">
      <c r="D576" s="102"/>
      <c r="E576" s="102"/>
      <c r="F576" s="103"/>
      <c r="AB576" s="138"/>
    </row>
    <row r="577" spans="1:102" ht="15.75" customHeight="1" x14ac:dyDescent="0.25">
      <c r="D577" s="102"/>
      <c r="E577" s="102"/>
      <c r="F577" s="103"/>
      <c r="AB577" s="138"/>
    </row>
    <row r="578" spans="1:102" ht="15.75" customHeight="1" x14ac:dyDescent="0.25">
      <c r="D578" s="102"/>
      <c r="E578" s="102"/>
      <c r="F578" s="103"/>
      <c r="AB578" s="138"/>
    </row>
    <row r="579" spans="1:102" ht="15.75" customHeight="1" x14ac:dyDescent="0.25">
      <c r="D579" s="102"/>
      <c r="E579" s="102"/>
      <c r="F579" s="103"/>
      <c r="AB579" s="138"/>
    </row>
    <row r="580" spans="1:102" s="141" customFormat="1" ht="15" customHeight="1" x14ac:dyDescent="0.25">
      <c r="A580" s="101"/>
      <c r="B580" s="101"/>
      <c r="C580" s="101"/>
      <c r="D580" s="101"/>
      <c r="E580" s="102"/>
      <c r="F580" s="139"/>
      <c r="G580" s="151"/>
      <c r="H580" s="128"/>
      <c r="I580" s="129"/>
      <c r="J580" s="130"/>
      <c r="K580" s="105"/>
      <c r="L580" s="131"/>
      <c r="M580" s="172"/>
      <c r="N580" s="106"/>
      <c r="O580" s="108"/>
      <c r="P580" s="108"/>
      <c r="Q580" s="108"/>
      <c r="R580" s="106"/>
      <c r="S580" s="108"/>
      <c r="T580" s="108"/>
      <c r="U580" s="106"/>
      <c r="V580" s="108"/>
      <c r="W580" s="108"/>
      <c r="X580" s="106"/>
      <c r="Y580" s="106"/>
      <c r="Z580" s="106"/>
      <c r="AA580" s="106"/>
      <c r="AB580" s="138"/>
      <c r="AC580" s="106"/>
      <c r="AD580" s="106"/>
      <c r="AE580" s="106"/>
      <c r="AF580" s="108"/>
      <c r="AG580" s="108"/>
      <c r="AH580" s="140"/>
      <c r="AI580" s="140"/>
      <c r="AJ580" s="140"/>
      <c r="AK580" s="140"/>
      <c r="AL580" s="140"/>
      <c r="AM580" s="140"/>
      <c r="AN580" s="140"/>
      <c r="AO580" s="140"/>
      <c r="AP580" s="140"/>
      <c r="AQ580" s="140"/>
      <c r="AR580" s="140"/>
      <c r="AS580" s="140"/>
      <c r="AT580" s="140"/>
      <c r="AU580" s="140"/>
      <c r="AV580" s="140"/>
      <c r="AW580" s="140"/>
      <c r="AX580" s="140"/>
      <c r="AY580" s="140"/>
      <c r="AZ580" s="140"/>
      <c r="BA580" s="140"/>
      <c r="BB580" s="140"/>
      <c r="BC580" s="140"/>
      <c r="BD580" s="140"/>
      <c r="BE580" s="140"/>
      <c r="BF580" s="140"/>
      <c r="BG580" s="140"/>
      <c r="BH580" s="140"/>
      <c r="BI580" s="140"/>
      <c r="BJ580" s="140"/>
      <c r="BK580" s="140"/>
      <c r="BL580" s="140"/>
      <c r="BM580" s="140"/>
      <c r="BN580" s="140"/>
      <c r="BO580" s="140"/>
      <c r="BP580" s="140"/>
      <c r="BQ580" s="140"/>
      <c r="BR580" s="140"/>
      <c r="BS580" s="140"/>
      <c r="BT580" s="140"/>
      <c r="BU580" s="140"/>
      <c r="BV580" s="140"/>
      <c r="BW580" s="140"/>
      <c r="BX580" s="140"/>
      <c r="BY580" s="140"/>
      <c r="BZ580" s="140"/>
      <c r="CA580" s="140"/>
      <c r="CB580" s="140"/>
      <c r="CC580" s="140"/>
      <c r="CD580" s="140"/>
      <c r="CE580" s="140"/>
      <c r="CF580" s="140"/>
      <c r="CG580" s="140"/>
      <c r="CH580" s="140"/>
      <c r="CI580" s="140"/>
      <c r="CJ580" s="140"/>
      <c r="CK580" s="140"/>
      <c r="CL580" s="140"/>
      <c r="CM580" s="140"/>
      <c r="CN580" s="140"/>
      <c r="CO580" s="140"/>
      <c r="CP580" s="140"/>
      <c r="CQ580" s="140"/>
      <c r="CR580" s="140"/>
      <c r="CS580" s="140"/>
      <c r="CT580" s="140"/>
      <c r="CU580" s="140"/>
      <c r="CV580" s="140"/>
      <c r="CW580" s="140"/>
      <c r="CX580" s="140"/>
    </row>
    <row r="581" spans="1:102" s="141" customFormat="1" ht="15" customHeight="1" x14ac:dyDescent="0.25">
      <c r="A581" s="101"/>
      <c r="B581" s="101"/>
      <c r="C581" s="101"/>
      <c r="D581" s="101"/>
      <c r="E581" s="102"/>
      <c r="F581" s="139"/>
      <c r="G581" s="151"/>
      <c r="H581" s="128"/>
      <c r="I581" s="129"/>
      <c r="J581" s="130"/>
      <c r="K581" s="105"/>
      <c r="L581" s="131"/>
      <c r="M581" s="172"/>
      <c r="N581" s="106"/>
      <c r="O581" s="108"/>
      <c r="P581" s="108"/>
      <c r="Q581" s="108"/>
      <c r="R581" s="106"/>
      <c r="S581" s="108"/>
      <c r="T581" s="108"/>
      <c r="U581" s="106"/>
      <c r="V581" s="108"/>
      <c r="W581" s="108"/>
      <c r="X581" s="106"/>
      <c r="Y581" s="106"/>
      <c r="Z581" s="106"/>
      <c r="AA581" s="106"/>
      <c r="AB581" s="138"/>
      <c r="AC581" s="106"/>
      <c r="AD581" s="106"/>
      <c r="AE581" s="106"/>
      <c r="AF581" s="108"/>
      <c r="AG581" s="108"/>
      <c r="AH581" s="140"/>
      <c r="AI581" s="140"/>
      <c r="AJ581" s="140"/>
      <c r="AK581" s="140"/>
      <c r="AL581" s="140"/>
      <c r="AM581" s="140"/>
      <c r="AN581" s="140"/>
      <c r="AO581" s="140"/>
      <c r="AP581" s="140"/>
      <c r="AQ581" s="140"/>
      <c r="AR581" s="140"/>
      <c r="AS581" s="140"/>
      <c r="AT581" s="140"/>
      <c r="AU581" s="140"/>
      <c r="AV581" s="140"/>
      <c r="AW581" s="140"/>
      <c r="AX581" s="140"/>
      <c r="AY581" s="140"/>
      <c r="AZ581" s="140"/>
      <c r="BA581" s="140"/>
      <c r="BB581" s="140"/>
      <c r="BC581" s="140"/>
      <c r="BD581" s="140"/>
      <c r="BE581" s="140"/>
      <c r="BF581" s="140"/>
      <c r="BG581" s="140"/>
      <c r="BH581" s="140"/>
      <c r="BI581" s="140"/>
      <c r="BJ581" s="140"/>
      <c r="BK581" s="140"/>
      <c r="BL581" s="140"/>
      <c r="BM581" s="140"/>
      <c r="BN581" s="140"/>
      <c r="BO581" s="140"/>
      <c r="BP581" s="140"/>
      <c r="BQ581" s="140"/>
      <c r="BR581" s="140"/>
      <c r="BS581" s="140"/>
      <c r="BT581" s="140"/>
      <c r="BU581" s="140"/>
      <c r="BV581" s="140"/>
      <c r="BW581" s="140"/>
      <c r="BX581" s="140"/>
      <c r="BY581" s="140"/>
      <c r="BZ581" s="140"/>
      <c r="CA581" s="140"/>
      <c r="CB581" s="140"/>
      <c r="CC581" s="140"/>
      <c r="CD581" s="140"/>
      <c r="CE581" s="140"/>
      <c r="CF581" s="140"/>
      <c r="CG581" s="140"/>
      <c r="CH581" s="140"/>
      <c r="CI581" s="140"/>
      <c r="CJ581" s="140"/>
      <c r="CK581" s="140"/>
      <c r="CL581" s="140"/>
      <c r="CM581" s="140"/>
      <c r="CN581" s="140"/>
      <c r="CO581" s="140"/>
      <c r="CP581" s="140"/>
      <c r="CQ581" s="140"/>
      <c r="CR581" s="140"/>
      <c r="CS581" s="140"/>
      <c r="CT581" s="140"/>
      <c r="CU581" s="140"/>
      <c r="CV581" s="140"/>
      <c r="CW581" s="140"/>
      <c r="CX581" s="140"/>
    </row>
    <row r="582" spans="1:102" ht="15" customHeight="1" x14ac:dyDescent="0.25">
      <c r="AB582" s="138"/>
    </row>
    <row r="583" spans="1:102" s="106" customFormat="1" ht="15" customHeight="1" x14ac:dyDescent="0.25">
      <c r="A583" s="101"/>
      <c r="B583" s="101"/>
      <c r="C583" s="101"/>
      <c r="D583" s="101"/>
      <c r="E583" s="111"/>
      <c r="F583" s="139"/>
      <c r="G583" s="151"/>
      <c r="H583" s="128"/>
      <c r="I583" s="129"/>
      <c r="J583" s="130"/>
      <c r="K583" s="105"/>
      <c r="L583" s="131"/>
      <c r="M583" s="172"/>
      <c r="O583" s="108"/>
      <c r="P583" s="108"/>
      <c r="Q583" s="108"/>
      <c r="S583" s="108"/>
      <c r="T583" s="108"/>
      <c r="V583" s="108"/>
      <c r="W583" s="108"/>
      <c r="AB583" s="138"/>
      <c r="AF583" s="108"/>
      <c r="AG583" s="108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  <c r="CF583" s="111"/>
      <c r="CG583" s="111"/>
      <c r="CH583" s="111"/>
      <c r="CI583" s="111"/>
      <c r="CJ583" s="111"/>
      <c r="CK583" s="111"/>
      <c r="CL583" s="111"/>
      <c r="CM583" s="111"/>
      <c r="CN583" s="111"/>
      <c r="CO583" s="111"/>
      <c r="CP583" s="111"/>
      <c r="CQ583" s="111"/>
      <c r="CR583" s="111"/>
      <c r="CS583" s="111"/>
      <c r="CT583" s="111"/>
      <c r="CU583" s="111"/>
      <c r="CV583" s="111"/>
      <c r="CW583" s="111"/>
      <c r="CX583" s="111"/>
    </row>
    <row r="584" spans="1:102" s="106" customFormat="1" ht="15" customHeight="1" x14ac:dyDescent="0.25">
      <c r="A584" s="101"/>
      <c r="B584" s="101"/>
      <c r="C584" s="101"/>
      <c r="D584" s="101"/>
      <c r="E584" s="111"/>
      <c r="F584" s="139"/>
      <c r="G584" s="151"/>
      <c r="H584" s="128"/>
      <c r="I584" s="129"/>
      <c r="J584" s="130"/>
      <c r="K584" s="105"/>
      <c r="L584" s="131"/>
      <c r="M584" s="172"/>
      <c r="O584" s="108"/>
      <c r="P584" s="108"/>
      <c r="Q584" s="108"/>
      <c r="S584" s="108"/>
      <c r="T584" s="108"/>
      <c r="V584" s="108"/>
      <c r="W584" s="108"/>
      <c r="AB584" s="138"/>
      <c r="AF584" s="108"/>
      <c r="AG584" s="108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  <c r="BW584" s="111"/>
      <c r="BX584" s="111"/>
      <c r="BY584" s="111"/>
      <c r="BZ584" s="111"/>
      <c r="CA584" s="111"/>
      <c r="CB584" s="111"/>
      <c r="CC584" s="111"/>
      <c r="CD584" s="111"/>
      <c r="CE584" s="111"/>
      <c r="CF584" s="111"/>
      <c r="CG584" s="111"/>
      <c r="CH584" s="111"/>
      <c r="CI584" s="111"/>
      <c r="CJ584" s="111"/>
      <c r="CK584" s="111"/>
      <c r="CL584" s="111"/>
      <c r="CM584" s="111"/>
      <c r="CN584" s="111"/>
      <c r="CO584" s="111"/>
      <c r="CP584" s="111"/>
      <c r="CQ584" s="111"/>
      <c r="CR584" s="111"/>
      <c r="CS584" s="111"/>
      <c r="CT584" s="111"/>
      <c r="CU584" s="111"/>
      <c r="CV584" s="111"/>
      <c r="CW584" s="111"/>
      <c r="CX584" s="111"/>
    </row>
    <row r="585" spans="1:102" s="106" customFormat="1" ht="15" customHeight="1" x14ac:dyDescent="0.25">
      <c r="A585" s="101"/>
      <c r="B585" s="101"/>
      <c r="C585" s="101"/>
      <c r="D585" s="101"/>
      <c r="E585" s="111"/>
      <c r="F585" s="139"/>
      <c r="G585" s="151"/>
      <c r="H585" s="128"/>
      <c r="I585" s="129"/>
      <c r="J585" s="130"/>
      <c r="K585" s="105"/>
      <c r="L585" s="131"/>
      <c r="M585" s="172"/>
      <c r="O585" s="108"/>
      <c r="P585" s="108"/>
      <c r="Q585" s="108"/>
      <c r="S585" s="108"/>
      <c r="T585" s="108"/>
      <c r="V585" s="108"/>
      <c r="W585" s="108"/>
      <c r="AB585" s="138"/>
      <c r="AF585" s="108"/>
      <c r="AG585" s="108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  <c r="BW585" s="111"/>
      <c r="BX585" s="111"/>
      <c r="BY585" s="111"/>
      <c r="BZ585" s="111"/>
      <c r="CA585" s="111"/>
      <c r="CB585" s="111"/>
      <c r="CC585" s="111"/>
      <c r="CD585" s="111"/>
      <c r="CE585" s="111"/>
      <c r="CF585" s="111"/>
      <c r="CG585" s="111"/>
      <c r="CH585" s="111"/>
      <c r="CI585" s="111"/>
      <c r="CJ585" s="111"/>
      <c r="CK585" s="111"/>
      <c r="CL585" s="111"/>
      <c r="CM585" s="111"/>
      <c r="CN585" s="111"/>
      <c r="CO585" s="111"/>
      <c r="CP585" s="111"/>
      <c r="CQ585" s="111"/>
      <c r="CR585" s="111"/>
      <c r="CS585" s="111"/>
      <c r="CT585" s="111"/>
      <c r="CU585" s="111"/>
      <c r="CV585" s="111"/>
      <c r="CW585" s="111"/>
      <c r="CX585" s="111"/>
    </row>
    <row r="586" spans="1:102" s="106" customFormat="1" ht="15" customHeight="1" x14ac:dyDescent="0.25">
      <c r="A586" s="101"/>
      <c r="B586" s="101"/>
      <c r="C586" s="101"/>
      <c r="D586" s="101"/>
      <c r="E586" s="111"/>
      <c r="F586" s="139"/>
      <c r="G586" s="151"/>
      <c r="H586" s="128"/>
      <c r="I586" s="129"/>
      <c r="J586" s="130"/>
      <c r="K586" s="105"/>
      <c r="L586" s="131"/>
      <c r="M586" s="172"/>
      <c r="O586" s="108"/>
      <c r="P586" s="108"/>
      <c r="Q586" s="108"/>
      <c r="S586" s="108"/>
      <c r="T586" s="108"/>
      <c r="V586" s="108"/>
      <c r="W586" s="108"/>
      <c r="AB586" s="138"/>
      <c r="AF586" s="108"/>
      <c r="AG586" s="108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/>
      <c r="CD586" s="111"/>
      <c r="CE586" s="111"/>
      <c r="CF586" s="111"/>
      <c r="CG586" s="111"/>
      <c r="CH586" s="111"/>
      <c r="CI586" s="111"/>
      <c r="CJ586" s="111"/>
      <c r="CK586" s="111"/>
      <c r="CL586" s="111"/>
      <c r="CM586" s="111"/>
      <c r="CN586" s="111"/>
      <c r="CO586" s="111"/>
      <c r="CP586" s="111"/>
      <c r="CQ586" s="111"/>
      <c r="CR586" s="111"/>
      <c r="CS586" s="111"/>
      <c r="CT586" s="111"/>
      <c r="CU586" s="111"/>
      <c r="CV586" s="111"/>
      <c r="CW586" s="111"/>
      <c r="CX586" s="111"/>
    </row>
    <row r="587" spans="1:102" s="106" customFormat="1" ht="15" customHeight="1" x14ac:dyDescent="0.25">
      <c r="A587" s="101"/>
      <c r="B587" s="101"/>
      <c r="C587" s="101"/>
      <c r="D587" s="101"/>
      <c r="E587" s="111"/>
      <c r="F587" s="139"/>
      <c r="G587" s="151"/>
      <c r="H587" s="128"/>
      <c r="I587" s="129"/>
      <c r="J587" s="130"/>
      <c r="K587" s="105"/>
      <c r="L587" s="131"/>
      <c r="M587" s="172"/>
      <c r="O587" s="108"/>
      <c r="P587" s="108"/>
      <c r="Q587" s="108"/>
      <c r="S587" s="108"/>
      <c r="T587" s="108"/>
      <c r="V587" s="108"/>
      <c r="W587" s="108"/>
      <c r="AB587" s="138"/>
      <c r="AF587" s="108"/>
      <c r="AG587" s="108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  <c r="BW587" s="111"/>
      <c r="BX587" s="111"/>
      <c r="BY587" s="111"/>
      <c r="BZ587" s="111"/>
      <c r="CA587" s="111"/>
      <c r="CB587" s="111"/>
      <c r="CC587" s="111"/>
      <c r="CD587" s="111"/>
      <c r="CE587" s="111"/>
      <c r="CF587" s="111"/>
      <c r="CG587" s="111"/>
      <c r="CH587" s="111"/>
      <c r="CI587" s="111"/>
      <c r="CJ587" s="111"/>
      <c r="CK587" s="111"/>
      <c r="CL587" s="111"/>
      <c r="CM587" s="111"/>
      <c r="CN587" s="111"/>
      <c r="CO587" s="111"/>
      <c r="CP587" s="111"/>
      <c r="CQ587" s="111"/>
      <c r="CR587" s="111"/>
      <c r="CS587" s="111"/>
      <c r="CT587" s="111"/>
      <c r="CU587" s="111"/>
      <c r="CV587" s="111"/>
      <c r="CW587" s="111"/>
      <c r="CX587" s="111"/>
    </row>
    <row r="588" spans="1:102" s="106" customFormat="1" ht="15" customHeight="1" x14ac:dyDescent="0.25">
      <c r="A588" s="101"/>
      <c r="B588" s="101"/>
      <c r="C588" s="101"/>
      <c r="D588" s="101"/>
      <c r="E588" s="111"/>
      <c r="F588" s="139"/>
      <c r="G588" s="151"/>
      <c r="H588" s="128"/>
      <c r="I588" s="129"/>
      <c r="J588" s="130"/>
      <c r="K588" s="105"/>
      <c r="L588" s="131"/>
      <c r="M588" s="172"/>
      <c r="O588" s="108"/>
      <c r="P588" s="108"/>
      <c r="Q588" s="108"/>
      <c r="S588" s="108"/>
      <c r="T588" s="108"/>
      <c r="V588" s="108"/>
      <c r="W588" s="108"/>
      <c r="AB588" s="138"/>
      <c r="AF588" s="108"/>
      <c r="AG588" s="108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  <c r="BW588" s="111"/>
      <c r="BX588" s="111"/>
      <c r="BY588" s="111"/>
      <c r="BZ588" s="111"/>
      <c r="CA588" s="111"/>
      <c r="CB588" s="111"/>
      <c r="CC588" s="111"/>
      <c r="CD588" s="111"/>
      <c r="CE588" s="111"/>
      <c r="CF588" s="111"/>
      <c r="CG588" s="111"/>
      <c r="CH588" s="111"/>
      <c r="CI588" s="111"/>
      <c r="CJ588" s="111"/>
      <c r="CK588" s="111"/>
      <c r="CL588" s="111"/>
      <c r="CM588" s="111"/>
      <c r="CN588" s="111"/>
      <c r="CO588" s="111"/>
      <c r="CP588" s="111"/>
      <c r="CQ588" s="111"/>
      <c r="CR588" s="111"/>
      <c r="CS588" s="111"/>
      <c r="CT588" s="111"/>
      <c r="CU588" s="111"/>
      <c r="CV588" s="111"/>
      <c r="CW588" s="111"/>
      <c r="CX588" s="111"/>
    </row>
    <row r="589" spans="1:102" s="106" customFormat="1" ht="15" customHeight="1" x14ac:dyDescent="0.25">
      <c r="A589" s="101"/>
      <c r="B589" s="101"/>
      <c r="C589" s="101"/>
      <c r="D589" s="101"/>
      <c r="E589" s="111"/>
      <c r="F589" s="139"/>
      <c r="G589" s="151"/>
      <c r="H589" s="128"/>
      <c r="I589" s="129"/>
      <c r="J589" s="130"/>
      <c r="K589" s="105"/>
      <c r="L589" s="131"/>
      <c r="M589" s="172"/>
      <c r="O589" s="108"/>
      <c r="P589" s="108"/>
      <c r="Q589" s="108"/>
      <c r="S589" s="108"/>
      <c r="T589" s="108"/>
      <c r="V589" s="108"/>
      <c r="W589" s="108"/>
      <c r="AB589" s="138"/>
      <c r="AF589" s="108"/>
      <c r="AG589" s="108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  <c r="BW589" s="111"/>
      <c r="BX589" s="111"/>
      <c r="BY589" s="111"/>
      <c r="BZ589" s="111"/>
      <c r="CA589" s="111"/>
      <c r="CB589" s="111"/>
      <c r="CC589" s="111"/>
      <c r="CD589" s="111"/>
      <c r="CE589" s="111"/>
      <c r="CF589" s="111"/>
      <c r="CG589" s="111"/>
      <c r="CH589" s="111"/>
      <c r="CI589" s="111"/>
      <c r="CJ589" s="111"/>
      <c r="CK589" s="111"/>
      <c r="CL589" s="111"/>
      <c r="CM589" s="111"/>
      <c r="CN589" s="111"/>
      <c r="CO589" s="111"/>
      <c r="CP589" s="111"/>
      <c r="CQ589" s="111"/>
      <c r="CR589" s="111"/>
      <c r="CS589" s="111"/>
      <c r="CT589" s="111"/>
      <c r="CU589" s="111"/>
      <c r="CV589" s="111"/>
      <c r="CW589" s="111"/>
      <c r="CX589" s="111"/>
    </row>
    <row r="590" spans="1:102" s="106" customFormat="1" ht="15" customHeight="1" x14ac:dyDescent="0.25">
      <c r="A590" s="101"/>
      <c r="B590" s="101"/>
      <c r="C590" s="101"/>
      <c r="D590" s="101"/>
      <c r="E590" s="111"/>
      <c r="F590" s="139"/>
      <c r="G590" s="151"/>
      <c r="H590" s="128"/>
      <c r="I590" s="129"/>
      <c r="J590" s="130"/>
      <c r="K590" s="105"/>
      <c r="L590" s="131"/>
      <c r="M590" s="172"/>
      <c r="O590" s="108"/>
      <c r="P590" s="108"/>
      <c r="Q590" s="108"/>
      <c r="S590" s="108"/>
      <c r="T590" s="108"/>
      <c r="V590" s="108"/>
      <c r="W590" s="108"/>
      <c r="AB590" s="138"/>
      <c r="AF590" s="108"/>
      <c r="AG590" s="108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/>
      <c r="BV590" s="111"/>
      <c r="BW590" s="111"/>
      <c r="BX590" s="111"/>
      <c r="BY590" s="111"/>
      <c r="BZ590" s="111"/>
      <c r="CA590" s="111"/>
      <c r="CB590" s="111"/>
      <c r="CC590" s="111"/>
      <c r="CD590" s="111"/>
      <c r="CE590" s="111"/>
      <c r="CF590" s="111"/>
      <c r="CG590" s="111"/>
      <c r="CH590" s="111"/>
      <c r="CI590" s="111"/>
      <c r="CJ590" s="111"/>
      <c r="CK590" s="111"/>
      <c r="CL590" s="111"/>
      <c r="CM590" s="111"/>
      <c r="CN590" s="111"/>
      <c r="CO590" s="111"/>
      <c r="CP590" s="111"/>
      <c r="CQ590" s="111"/>
      <c r="CR590" s="111"/>
      <c r="CS590" s="111"/>
      <c r="CT590" s="111"/>
      <c r="CU590" s="111"/>
      <c r="CV590" s="111"/>
      <c r="CW590" s="111"/>
      <c r="CX590" s="111"/>
    </row>
    <row r="591" spans="1:102" s="106" customFormat="1" ht="15" customHeight="1" x14ac:dyDescent="0.25">
      <c r="A591" s="101"/>
      <c r="B591" s="101"/>
      <c r="C591" s="101"/>
      <c r="D591" s="101"/>
      <c r="E591" s="111"/>
      <c r="F591" s="139"/>
      <c r="G591" s="151"/>
      <c r="H591" s="128"/>
      <c r="I591" s="129"/>
      <c r="J591" s="130"/>
      <c r="K591" s="105"/>
      <c r="L591" s="131"/>
      <c r="M591" s="172"/>
      <c r="O591" s="108"/>
      <c r="P591" s="108"/>
      <c r="Q591" s="108"/>
      <c r="S591" s="108"/>
      <c r="T591" s="108"/>
      <c r="V591" s="108"/>
      <c r="W591" s="108"/>
      <c r="AB591" s="138"/>
      <c r="AF591" s="108"/>
      <c r="AG591" s="108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  <c r="BW591" s="111"/>
      <c r="BX591" s="111"/>
      <c r="BY591" s="111"/>
      <c r="BZ591" s="111"/>
      <c r="CA591" s="111"/>
      <c r="CB591" s="111"/>
      <c r="CC591" s="111"/>
      <c r="CD591" s="111"/>
      <c r="CE591" s="111"/>
      <c r="CF591" s="111"/>
      <c r="CG591" s="111"/>
      <c r="CH591" s="111"/>
      <c r="CI591" s="111"/>
      <c r="CJ591" s="111"/>
      <c r="CK591" s="111"/>
      <c r="CL591" s="111"/>
      <c r="CM591" s="111"/>
      <c r="CN591" s="111"/>
      <c r="CO591" s="111"/>
      <c r="CP591" s="111"/>
      <c r="CQ591" s="111"/>
      <c r="CR591" s="111"/>
      <c r="CS591" s="111"/>
      <c r="CT591" s="111"/>
      <c r="CU591" s="111"/>
      <c r="CV591" s="111"/>
      <c r="CW591" s="111"/>
      <c r="CX591" s="111"/>
    </row>
    <row r="592" spans="1:102" s="106" customFormat="1" ht="15" customHeight="1" x14ac:dyDescent="0.25">
      <c r="A592" s="101"/>
      <c r="B592" s="101"/>
      <c r="C592" s="101"/>
      <c r="D592" s="101"/>
      <c r="E592" s="111"/>
      <c r="F592" s="139"/>
      <c r="G592" s="151"/>
      <c r="H592" s="128"/>
      <c r="I592" s="129"/>
      <c r="J592" s="130"/>
      <c r="K592" s="105"/>
      <c r="L592" s="131"/>
      <c r="M592" s="172"/>
      <c r="O592" s="108"/>
      <c r="P592" s="108"/>
      <c r="Q592" s="108"/>
      <c r="S592" s="108"/>
      <c r="T592" s="108"/>
      <c r="V592" s="108"/>
      <c r="W592" s="108"/>
      <c r="AB592" s="138"/>
      <c r="AF592" s="108"/>
      <c r="AG592" s="108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  <c r="BW592" s="111"/>
      <c r="BX592" s="111"/>
      <c r="BY592" s="111"/>
      <c r="BZ592" s="111"/>
      <c r="CA592" s="111"/>
      <c r="CB592" s="111"/>
      <c r="CC592" s="111"/>
      <c r="CD592" s="111"/>
      <c r="CE592" s="111"/>
      <c r="CF592" s="111"/>
      <c r="CG592" s="111"/>
      <c r="CH592" s="111"/>
      <c r="CI592" s="111"/>
      <c r="CJ592" s="111"/>
      <c r="CK592" s="111"/>
      <c r="CL592" s="111"/>
      <c r="CM592" s="111"/>
      <c r="CN592" s="111"/>
      <c r="CO592" s="111"/>
      <c r="CP592" s="111"/>
      <c r="CQ592" s="111"/>
      <c r="CR592" s="111"/>
      <c r="CS592" s="111"/>
      <c r="CT592" s="111"/>
      <c r="CU592" s="111"/>
      <c r="CV592" s="111"/>
      <c r="CW592" s="111"/>
      <c r="CX592" s="111"/>
    </row>
    <row r="593" spans="1:102" s="106" customFormat="1" ht="15" customHeight="1" x14ac:dyDescent="0.25">
      <c r="A593" s="101"/>
      <c r="B593" s="101"/>
      <c r="C593" s="101"/>
      <c r="D593" s="101"/>
      <c r="E593" s="111"/>
      <c r="F593" s="139"/>
      <c r="G593" s="151"/>
      <c r="H593" s="128"/>
      <c r="I593" s="129"/>
      <c r="J593" s="130"/>
      <c r="K593" s="105"/>
      <c r="L593" s="131"/>
      <c r="M593" s="172"/>
      <c r="O593" s="108"/>
      <c r="P593" s="108"/>
      <c r="Q593" s="108"/>
      <c r="S593" s="108"/>
      <c r="T593" s="108"/>
      <c r="V593" s="108"/>
      <c r="W593" s="108"/>
      <c r="AB593" s="138"/>
      <c r="AF593" s="108"/>
      <c r="AG593" s="108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  <c r="BW593" s="111"/>
      <c r="BX593" s="111"/>
      <c r="BY593" s="111"/>
      <c r="BZ593" s="111"/>
      <c r="CA593" s="111"/>
      <c r="CB593" s="111"/>
      <c r="CC593" s="111"/>
      <c r="CD593" s="111"/>
      <c r="CE593" s="111"/>
      <c r="CF593" s="111"/>
      <c r="CG593" s="111"/>
      <c r="CH593" s="111"/>
      <c r="CI593" s="111"/>
      <c r="CJ593" s="111"/>
      <c r="CK593" s="111"/>
      <c r="CL593" s="111"/>
      <c r="CM593" s="111"/>
      <c r="CN593" s="111"/>
      <c r="CO593" s="111"/>
      <c r="CP593" s="111"/>
      <c r="CQ593" s="111"/>
      <c r="CR593" s="111"/>
      <c r="CS593" s="111"/>
      <c r="CT593" s="111"/>
      <c r="CU593" s="111"/>
      <c r="CV593" s="111"/>
      <c r="CW593" s="111"/>
      <c r="CX593" s="111"/>
    </row>
    <row r="594" spans="1:102" s="106" customFormat="1" ht="15" customHeight="1" x14ac:dyDescent="0.25">
      <c r="A594" s="101"/>
      <c r="B594" s="101"/>
      <c r="C594" s="101"/>
      <c r="D594" s="101"/>
      <c r="E594" s="111"/>
      <c r="F594" s="139"/>
      <c r="G594" s="151"/>
      <c r="H594" s="128"/>
      <c r="I594" s="129"/>
      <c r="J594" s="130"/>
      <c r="K594" s="105"/>
      <c r="L594" s="131"/>
      <c r="M594" s="172"/>
      <c r="O594" s="108"/>
      <c r="P594" s="108"/>
      <c r="Q594" s="108"/>
      <c r="S594" s="108"/>
      <c r="T594" s="108"/>
      <c r="V594" s="108"/>
      <c r="W594" s="108"/>
      <c r="AB594" s="138"/>
      <c r="AF594" s="108"/>
      <c r="AG594" s="108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  <c r="CS594" s="111"/>
      <c r="CT594" s="111"/>
      <c r="CU594" s="111"/>
      <c r="CV594" s="111"/>
      <c r="CW594" s="111"/>
      <c r="CX594" s="111"/>
    </row>
    <row r="595" spans="1:102" s="106" customFormat="1" ht="15" customHeight="1" x14ac:dyDescent="0.25">
      <c r="A595" s="101"/>
      <c r="B595" s="101"/>
      <c r="C595" s="101"/>
      <c r="D595" s="101"/>
      <c r="E595" s="111"/>
      <c r="F595" s="139"/>
      <c r="G595" s="151"/>
      <c r="H595" s="128"/>
      <c r="I595" s="129"/>
      <c r="J595" s="130"/>
      <c r="K595" s="105"/>
      <c r="L595" s="131"/>
      <c r="M595" s="172"/>
      <c r="O595" s="108"/>
      <c r="P595" s="108"/>
      <c r="Q595" s="108"/>
      <c r="S595" s="108"/>
      <c r="T595" s="108"/>
      <c r="V595" s="108"/>
      <c r="W595" s="108"/>
      <c r="AB595" s="138"/>
      <c r="AF595" s="108"/>
      <c r="AG595" s="108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  <c r="CS595" s="111"/>
      <c r="CT595" s="111"/>
      <c r="CU595" s="111"/>
      <c r="CV595" s="111"/>
      <c r="CW595" s="111"/>
      <c r="CX595" s="111"/>
    </row>
    <row r="596" spans="1:102" s="106" customFormat="1" ht="15" customHeight="1" x14ac:dyDescent="0.25">
      <c r="A596" s="101"/>
      <c r="B596" s="101"/>
      <c r="C596" s="101"/>
      <c r="D596" s="101"/>
      <c r="E596" s="111"/>
      <c r="F596" s="139"/>
      <c r="G596" s="151"/>
      <c r="H596" s="128"/>
      <c r="I596" s="129"/>
      <c r="J596" s="130"/>
      <c r="K596" s="105"/>
      <c r="L596" s="131"/>
      <c r="M596" s="172"/>
      <c r="O596" s="108"/>
      <c r="P596" s="108"/>
      <c r="Q596" s="108"/>
      <c r="S596" s="108"/>
      <c r="T596" s="108"/>
      <c r="V596" s="108"/>
      <c r="W596" s="108"/>
      <c r="AB596" s="138"/>
      <c r="AF596" s="108"/>
      <c r="AG596" s="108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/>
      <c r="CD596" s="111"/>
      <c r="CE596" s="111"/>
      <c r="CF596" s="111"/>
      <c r="CG596" s="111"/>
      <c r="CH596" s="111"/>
      <c r="CI596" s="111"/>
      <c r="CJ596" s="111"/>
      <c r="CK596" s="111"/>
      <c r="CL596" s="111"/>
      <c r="CM596" s="111"/>
      <c r="CN596" s="111"/>
      <c r="CO596" s="111"/>
      <c r="CP596" s="111"/>
      <c r="CQ596" s="111"/>
      <c r="CR596" s="111"/>
      <c r="CS596" s="111"/>
      <c r="CT596" s="111"/>
      <c r="CU596" s="111"/>
      <c r="CV596" s="111"/>
      <c r="CW596" s="111"/>
      <c r="CX596" s="111"/>
    </row>
    <row r="597" spans="1:102" s="106" customFormat="1" ht="15" customHeight="1" x14ac:dyDescent="0.25">
      <c r="A597" s="101"/>
      <c r="B597" s="101"/>
      <c r="C597" s="101"/>
      <c r="D597" s="101"/>
      <c r="E597" s="111"/>
      <c r="F597" s="139"/>
      <c r="G597" s="151"/>
      <c r="H597" s="128"/>
      <c r="I597" s="129"/>
      <c r="J597" s="130"/>
      <c r="K597" s="105"/>
      <c r="L597" s="131"/>
      <c r="M597" s="172"/>
      <c r="O597" s="108"/>
      <c r="P597" s="108"/>
      <c r="Q597" s="108"/>
      <c r="S597" s="108"/>
      <c r="T597" s="108"/>
      <c r="V597" s="108"/>
      <c r="W597" s="108"/>
      <c r="AB597" s="138"/>
      <c r="AF597" s="108"/>
      <c r="AG597" s="108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/>
      <c r="CM597" s="111"/>
      <c r="CN597" s="111"/>
      <c r="CO597" s="111"/>
      <c r="CP597" s="111"/>
      <c r="CQ597" s="111"/>
      <c r="CR597" s="111"/>
      <c r="CS597" s="111"/>
      <c r="CT597" s="111"/>
      <c r="CU597" s="111"/>
      <c r="CV597" s="111"/>
      <c r="CW597" s="111"/>
      <c r="CX597" s="111"/>
    </row>
    <row r="598" spans="1:102" s="106" customFormat="1" ht="15" customHeight="1" x14ac:dyDescent="0.25">
      <c r="A598" s="101"/>
      <c r="B598" s="101"/>
      <c r="C598" s="101"/>
      <c r="D598" s="101"/>
      <c r="E598" s="111"/>
      <c r="F598" s="139"/>
      <c r="G598" s="151"/>
      <c r="H598" s="128"/>
      <c r="I598" s="129"/>
      <c r="J598" s="130"/>
      <c r="K598" s="105"/>
      <c r="L598" s="131"/>
      <c r="M598" s="172"/>
      <c r="O598" s="108"/>
      <c r="P598" s="108"/>
      <c r="Q598" s="108"/>
      <c r="S598" s="108"/>
      <c r="T598" s="108"/>
      <c r="V598" s="108"/>
      <c r="W598" s="108"/>
      <c r="AB598" s="138"/>
      <c r="AF598" s="108"/>
      <c r="AG598" s="108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/>
      <c r="CM598" s="111"/>
      <c r="CN598" s="111"/>
      <c r="CO598" s="111"/>
      <c r="CP598" s="111"/>
      <c r="CQ598" s="111"/>
      <c r="CR598" s="111"/>
      <c r="CS598" s="111"/>
      <c r="CT598" s="111"/>
      <c r="CU598" s="111"/>
      <c r="CV598" s="111"/>
      <c r="CW598" s="111"/>
      <c r="CX598" s="111"/>
    </row>
    <row r="599" spans="1:102" s="106" customFormat="1" ht="15" customHeight="1" x14ac:dyDescent="0.25">
      <c r="A599" s="101"/>
      <c r="B599" s="101"/>
      <c r="C599" s="101"/>
      <c r="D599" s="101"/>
      <c r="E599" s="111"/>
      <c r="F599" s="139"/>
      <c r="G599" s="151"/>
      <c r="H599" s="128"/>
      <c r="I599" s="129"/>
      <c r="J599" s="130"/>
      <c r="K599" s="105"/>
      <c r="L599" s="131"/>
      <c r="M599" s="172"/>
      <c r="O599" s="108"/>
      <c r="P599" s="108"/>
      <c r="Q599" s="108"/>
      <c r="S599" s="108"/>
      <c r="T599" s="108"/>
      <c r="V599" s="108"/>
      <c r="W599" s="108"/>
      <c r="AB599" s="138"/>
      <c r="AF599" s="108"/>
      <c r="AG599" s="108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  <c r="CF599" s="111"/>
      <c r="CG599" s="111"/>
      <c r="CH599" s="111"/>
      <c r="CI599" s="111"/>
      <c r="CJ599" s="111"/>
      <c r="CK599" s="111"/>
      <c r="CL599" s="111"/>
      <c r="CM599" s="111"/>
      <c r="CN599" s="111"/>
      <c r="CO599" s="111"/>
      <c r="CP599" s="111"/>
      <c r="CQ599" s="111"/>
      <c r="CR599" s="111"/>
      <c r="CS599" s="111"/>
      <c r="CT599" s="111"/>
      <c r="CU599" s="111"/>
      <c r="CV599" s="111"/>
      <c r="CW599" s="111"/>
      <c r="CX599" s="111"/>
    </row>
    <row r="600" spans="1:102" s="106" customFormat="1" ht="15" customHeight="1" x14ac:dyDescent="0.25">
      <c r="A600" s="101"/>
      <c r="B600" s="101"/>
      <c r="C600" s="101"/>
      <c r="D600" s="101"/>
      <c r="E600" s="111"/>
      <c r="F600" s="139"/>
      <c r="G600" s="151"/>
      <c r="H600" s="128"/>
      <c r="I600" s="129"/>
      <c r="J600" s="130"/>
      <c r="K600" s="105"/>
      <c r="L600" s="131"/>
      <c r="M600" s="172"/>
      <c r="O600" s="108"/>
      <c r="P600" s="108"/>
      <c r="Q600" s="108"/>
      <c r="S600" s="108"/>
      <c r="T600" s="108"/>
      <c r="V600" s="108"/>
      <c r="W600" s="108"/>
      <c r="AB600" s="138"/>
      <c r="AF600" s="108"/>
      <c r="AG600" s="108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  <c r="CF600" s="111"/>
      <c r="CG600" s="111"/>
      <c r="CH600" s="111"/>
      <c r="CI600" s="111"/>
      <c r="CJ600" s="111"/>
      <c r="CK600" s="111"/>
      <c r="CL600" s="111"/>
      <c r="CM600" s="111"/>
      <c r="CN600" s="111"/>
      <c r="CO600" s="111"/>
      <c r="CP600" s="111"/>
      <c r="CQ600" s="111"/>
      <c r="CR600" s="111"/>
      <c r="CS600" s="111"/>
      <c r="CT600" s="111"/>
      <c r="CU600" s="111"/>
      <c r="CV600" s="111"/>
      <c r="CW600" s="111"/>
      <c r="CX600" s="111"/>
    </row>
    <row r="601" spans="1:102" s="106" customFormat="1" ht="15" customHeight="1" x14ac:dyDescent="0.25">
      <c r="A601" s="101"/>
      <c r="B601" s="101"/>
      <c r="C601" s="101"/>
      <c r="D601" s="101"/>
      <c r="E601" s="111"/>
      <c r="F601" s="139"/>
      <c r="G601" s="151"/>
      <c r="H601" s="128"/>
      <c r="I601" s="129"/>
      <c r="J601" s="130"/>
      <c r="K601" s="105"/>
      <c r="L601" s="131"/>
      <c r="M601" s="172"/>
      <c r="O601" s="108"/>
      <c r="P601" s="108"/>
      <c r="Q601" s="108"/>
      <c r="S601" s="108"/>
      <c r="T601" s="108"/>
      <c r="V601" s="108"/>
      <c r="W601" s="108"/>
      <c r="AB601" s="138"/>
      <c r="AF601" s="108"/>
      <c r="AG601" s="108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  <c r="BW601" s="111"/>
      <c r="BX601" s="111"/>
      <c r="BY601" s="111"/>
      <c r="BZ601" s="111"/>
      <c r="CA601" s="111"/>
      <c r="CB601" s="111"/>
      <c r="CC601" s="111"/>
      <c r="CD601" s="111"/>
      <c r="CE601" s="111"/>
      <c r="CF601" s="111"/>
      <c r="CG601" s="111"/>
      <c r="CH601" s="111"/>
      <c r="CI601" s="111"/>
      <c r="CJ601" s="111"/>
      <c r="CK601" s="111"/>
      <c r="CL601" s="111"/>
      <c r="CM601" s="111"/>
      <c r="CN601" s="111"/>
      <c r="CO601" s="111"/>
      <c r="CP601" s="111"/>
      <c r="CQ601" s="111"/>
      <c r="CR601" s="111"/>
      <c r="CS601" s="111"/>
      <c r="CT601" s="111"/>
      <c r="CU601" s="111"/>
      <c r="CV601" s="111"/>
      <c r="CW601" s="111"/>
      <c r="CX601" s="111"/>
    </row>
    <row r="602" spans="1:102" s="106" customFormat="1" ht="15" customHeight="1" x14ac:dyDescent="0.25">
      <c r="A602" s="101"/>
      <c r="B602" s="101"/>
      <c r="C602" s="101"/>
      <c r="D602" s="101"/>
      <c r="E602" s="111"/>
      <c r="F602" s="139"/>
      <c r="G602" s="151"/>
      <c r="H602" s="128"/>
      <c r="I602" s="129"/>
      <c r="J602" s="130"/>
      <c r="K602" s="105"/>
      <c r="L602" s="131"/>
      <c r="M602" s="172"/>
      <c r="O602" s="108"/>
      <c r="P602" s="108"/>
      <c r="Q602" s="108"/>
      <c r="S602" s="108"/>
      <c r="T602" s="108"/>
      <c r="V602" s="108"/>
      <c r="W602" s="108"/>
      <c r="AB602" s="138"/>
      <c r="AF602" s="108"/>
      <c r="AG602" s="108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  <c r="BW602" s="111"/>
      <c r="BX602" s="111"/>
      <c r="BY602" s="111"/>
      <c r="BZ602" s="111"/>
      <c r="CA602" s="111"/>
      <c r="CB602" s="111"/>
      <c r="CC602" s="111"/>
      <c r="CD602" s="111"/>
      <c r="CE602" s="111"/>
      <c r="CF602" s="111"/>
      <c r="CG602" s="111"/>
      <c r="CH602" s="111"/>
      <c r="CI602" s="111"/>
      <c r="CJ602" s="111"/>
      <c r="CK602" s="111"/>
      <c r="CL602" s="111"/>
      <c r="CM602" s="111"/>
      <c r="CN602" s="111"/>
      <c r="CO602" s="111"/>
      <c r="CP602" s="111"/>
      <c r="CQ602" s="111"/>
      <c r="CR602" s="111"/>
      <c r="CS602" s="111"/>
      <c r="CT602" s="111"/>
      <c r="CU602" s="111"/>
      <c r="CV602" s="111"/>
      <c r="CW602" s="111"/>
      <c r="CX602" s="111"/>
    </row>
    <row r="603" spans="1:102" s="106" customFormat="1" ht="15" customHeight="1" x14ac:dyDescent="0.25">
      <c r="A603" s="101"/>
      <c r="B603" s="101"/>
      <c r="C603" s="101"/>
      <c r="D603" s="101"/>
      <c r="E603" s="111"/>
      <c r="F603" s="139"/>
      <c r="G603" s="151"/>
      <c r="H603" s="128"/>
      <c r="I603" s="129"/>
      <c r="J603" s="130"/>
      <c r="K603" s="105"/>
      <c r="L603" s="131"/>
      <c r="M603" s="172"/>
      <c r="O603" s="108"/>
      <c r="P603" s="108"/>
      <c r="Q603" s="108"/>
      <c r="S603" s="108"/>
      <c r="T603" s="108"/>
      <c r="V603" s="108"/>
      <c r="W603" s="108"/>
      <c r="AB603" s="138"/>
      <c r="AF603" s="108"/>
      <c r="AG603" s="108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  <c r="BW603" s="111"/>
      <c r="BX603" s="111"/>
      <c r="BY603" s="111"/>
      <c r="BZ603" s="111"/>
      <c r="CA603" s="111"/>
      <c r="CB603" s="111"/>
      <c r="CC603" s="111"/>
      <c r="CD603" s="111"/>
      <c r="CE603" s="111"/>
      <c r="CF603" s="111"/>
      <c r="CG603" s="111"/>
      <c r="CH603" s="111"/>
      <c r="CI603" s="111"/>
      <c r="CJ603" s="111"/>
      <c r="CK603" s="111"/>
      <c r="CL603" s="111"/>
      <c r="CM603" s="111"/>
      <c r="CN603" s="111"/>
      <c r="CO603" s="111"/>
      <c r="CP603" s="111"/>
      <c r="CQ603" s="111"/>
      <c r="CR603" s="111"/>
      <c r="CS603" s="111"/>
      <c r="CT603" s="111"/>
      <c r="CU603" s="111"/>
      <c r="CV603" s="111"/>
      <c r="CW603" s="111"/>
      <c r="CX603" s="111"/>
    </row>
    <row r="604" spans="1:102" s="106" customFormat="1" ht="15" customHeight="1" x14ac:dyDescent="0.25">
      <c r="A604" s="101"/>
      <c r="B604" s="101"/>
      <c r="C604" s="101"/>
      <c r="D604" s="101"/>
      <c r="E604" s="111"/>
      <c r="F604" s="139"/>
      <c r="G604" s="151"/>
      <c r="H604" s="128"/>
      <c r="I604" s="129"/>
      <c r="J604" s="130"/>
      <c r="K604" s="105"/>
      <c r="L604" s="131"/>
      <c r="M604" s="172"/>
      <c r="O604" s="108"/>
      <c r="P604" s="108"/>
      <c r="Q604" s="108"/>
      <c r="S604" s="108"/>
      <c r="T604" s="108"/>
      <c r="V604" s="108"/>
      <c r="W604" s="108"/>
      <c r="AB604" s="138"/>
      <c r="AF604" s="108"/>
      <c r="AG604" s="108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  <c r="BW604" s="111"/>
      <c r="BX604" s="111"/>
      <c r="BY604" s="111"/>
      <c r="BZ604" s="111"/>
      <c r="CA604" s="111"/>
      <c r="CB604" s="111"/>
      <c r="CC604" s="111"/>
      <c r="CD604" s="111"/>
      <c r="CE604" s="111"/>
      <c r="CF604" s="111"/>
      <c r="CG604" s="111"/>
      <c r="CH604" s="111"/>
      <c r="CI604" s="111"/>
      <c r="CJ604" s="111"/>
      <c r="CK604" s="111"/>
      <c r="CL604" s="111"/>
      <c r="CM604" s="111"/>
      <c r="CN604" s="111"/>
      <c r="CO604" s="111"/>
      <c r="CP604" s="111"/>
      <c r="CQ604" s="111"/>
      <c r="CR604" s="111"/>
      <c r="CS604" s="111"/>
      <c r="CT604" s="111"/>
      <c r="CU604" s="111"/>
      <c r="CV604" s="111"/>
      <c r="CW604" s="111"/>
      <c r="CX604" s="111"/>
    </row>
    <row r="605" spans="1:102" s="106" customFormat="1" ht="15" customHeight="1" x14ac:dyDescent="0.25">
      <c r="A605" s="101"/>
      <c r="B605" s="101"/>
      <c r="C605" s="101"/>
      <c r="D605" s="101"/>
      <c r="E605" s="111"/>
      <c r="F605" s="139"/>
      <c r="G605" s="151"/>
      <c r="H605" s="128"/>
      <c r="I605" s="129"/>
      <c r="J605" s="130"/>
      <c r="K605" s="105"/>
      <c r="L605" s="131"/>
      <c r="M605" s="172"/>
      <c r="O605" s="108"/>
      <c r="P605" s="108"/>
      <c r="Q605" s="108"/>
      <c r="S605" s="108"/>
      <c r="T605" s="108"/>
      <c r="V605" s="108"/>
      <c r="W605" s="108"/>
      <c r="AB605" s="138"/>
      <c r="AF605" s="108"/>
      <c r="AG605" s="108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  <c r="BW605" s="111"/>
      <c r="BX605" s="111"/>
      <c r="BY605" s="111"/>
      <c r="BZ605" s="111"/>
      <c r="CA605" s="111"/>
      <c r="CB605" s="111"/>
      <c r="CC605" s="111"/>
      <c r="CD605" s="111"/>
      <c r="CE605" s="111"/>
      <c r="CF605" s="111"/>
      <c r="CG605" s="111"/>
      <c r="CH605" s="111"/>
      <c r="CI605" s="111"/>
      <c r="CJ605" s="111"/>
      <c r="CK605" s="111"/>
      <c r="CL605" s="111"/>
      <c r="CM605" s="111"/>
      <c r="CN605" s="111"/>
      <c r="CO605" s="111"/>
      <c r="CP605" s="111"/>
      <c r="CQ605" s="111"/>
      <c r="CR605" s="111"/>
      <c r="CS605" s="111"/>
      <c r="CT605" s="111"/>
      <c r="CU605" s="111"/>
      <c r="CV605" s="111"/>
      <c r="CW605" s="111"/>
      <c r="CX605" s="111"/>
    </row>
    <row r="606" spans="1:102" s="106" customFormat="1" ht="15" customHeight="1" x14ac:dyDescent="0.25">
      <c r="A606" s="101"/>
      <c r="B606" s="101"/>
      <c r="C606" s="101"/>
      <c r="D606" s="101"/>
      <c r="E606" s="111"/>
      <c r="F606" s="139"/>
      <c r="G606" s="151"/>
      <c r="H606" s="128"/>
      <c r="I606" s="129"/>
      <c r="J606" s="130"/>
      <c r="K606" s="105"/>
      <c r="L606" s="131"/>
      <c r="M606" s="172"/>
      <c r="O606" s="108"/>
      <c r="P606" s="108"/>
      <c r="Q606" s="108"/>
      <c r="S606" s="108"/>
      <c r="T606" s="108"/>
      <c r="V606" s="108"/>
      <c r="W606" s="108"/>
      <c r="AB606" s="138"/>
      <c r="AF606" s="108"/>
      <c r="AG606" s="108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  <c r="BW606" s="111"/>
      <c r="BX606" s="111"/>
      <c r="BY606" s="111"/>
      <c r="BZ606" s="111"/>
      <c r="CA606" s="111"/>
      <c r="CB606" s="111"/>
      <c r="CC606" s="111"/>
      <c r="CD606" s="111"/>
      <c r="CE606" s="111"/>
      <c r="CF606" s="111"/>
      <c r="CG606" s="111"/>
      <c r="CH606" s="111"/>
      <c r="CI606" s="111"/>
      <c r="CJ606" s="111"/>
      <c r="CK606" s="111"/>
      <c r="CL606" s="111"/>
      <c r="CM606" s="111"/>
      <c r="CN606" s="111"/>
      <c r="CO606" s="111"/>
      <c r="CP606" s="111"/>
      <c r="CQ606" s="111"/>
      <c r="CR606" s="111"/>
      <c r="CS606" s="111"/>
      <c r="CT606" s="111"/>
      <c r="CU606" s="111"/>
      <c r="CV606" s="111"/>
      <c r="CW606" s="111"/>
      <c r="CX606" s="111"/>
    </row>
    <row r="607" spans="1:102" s="106" customFormat="1" ht="15" customHeight="1" x14ac:dyDescent="0.25">
      <c r="A607" s="101"/>
      <c r="B607" s="101"/>
      <c r="C607" s="101"/>
      <c r="D607" s="101"/>
      <c r="E607" s="111"/>
      <c r="F607" s="139"/>
      <c r="G607" s="151"/>
      <c r="H607" s="128"/>
      <c r="I607" s="129"/>
      <c r="J607" s="130"/>
      <c r="K607" s="105"/>
      <c r="L607" s="131"/>
      <c r="M607" s="172"/>
      <c r="O607" s="108"/>
      <c r="P607" s="108"/>
      <c r="Q607" s="108"/>
      <c r="S607" s="108"/>
      <c r="T607" s="108"/>
      <c r="V607" s="108"/>
      <c r="W607" s="108"/>
      <c r="AB607" s="138"/>
      <c r="AF607" s="108"/>
      <c r="AG607" s="108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  <c r="BW607" s="111"/>
      <c r="BX607" s="111"/>
      <c r="BY607" s="111"/>
      <c r="BZ607" s="111"/>
      <c r="CA607" s="111"/>
      <c r="CB607" s="111"/>
      <c r="CC607" s="111"/>
      <c r="CD607" s="111"/>
      <c r="CE607" s="111"/>
      <c r="CF607" s="111"/>
      <c r="CG607" s="111"/>
      <c r="CH607" s="111"/>
      <c r="CI607" s="111"/>
      <c r="CJ607" s="111"/>
      <c r="CK607" s="111"/>
      <c r="CL607" s="111"/>
      <c r="CM607" s="111"/>
      <c r="CN607" s="111"/>
      <c r="CO607" s="111"/>
      <c r="CP607" s="111"/>
      <c r="CQ607" s="111"/>
      <c r="CR607" s="111"/>
      <c r="CS607" s="111"/>
      <c r="CT607" s="111"/>
      <c r="CU607" s="111"/>
      <c r="CV607" s="111"/>
      <c r="CW607" s="111"/>
      <c r="CX607" s="111"/>
    </row>
    <row r="608" spans="1:102" s="106" customFormat="1" ht="15" customHeight="1" x14ac:dyDescent="0.25">
      <c r="A608" s="101"/>
      <c r="B608" s="101"/>
      <c r="C608" s="101"/>
      <c r="D608" s="101"/>
      <c r="E608" s="111"/>
      <c r="F608" s="139"/>
      <c r="G608" s="151"/>
      <c r="H608" s="128"/>
      <c r="I608" s="129"/>
      <c r="J608" s="130"/>
      <c r="K608" s="105"/>
      <c r="L608" s="131"/>
      <c r="M608" s="172"/>
      <c r="O608" s="108"/>
      <c r="P608" s="108"/>
      <c r="Q608" s="108"/>
      <c r="S608" s="108"/>
      <c r="T608" s="108"/>
      <c r="V608" s="108"/>
      <c r="W608" s="108"/>
      <c r="AB608" s="138"/>
      <c r="AF608" s="108"/>
      <c r="AG608" s="108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  <c r="BW608" s="111"/>
      <c r="BX608" s="111"/>
      <c r="BY608" s="111"/>
      <c r="BZ608" s="111"/>
      <c r="CA608" s="111"/>
      <c r="CB608" s="111"/>
      <c r="CC608" s="111"/>
      <c r="CD608" s="111"/>
      <c r="CE608" s="111"/>
      <c r="CF608" s="111"/>
      <c r="CG608" s="111"/>
      <c r="CH608" s="111"/>
      <c r="CI608" s="111"/>
      <c r="CJ608" s="111"/>
      <c r="CK608" s="111"/>
      <c r="CL608" s="111"/>
      <c r="CM608" s="111"/>
      <c r="CN608" s="111"/>
      <c r="CO608" s="111"/>
      <c r="CP608" s="111"/>
      <c r="CQ608" s="111"/>
      <c r="CR608" s="111"/>
      <c r="CS608" s="111"/>
      <c r="CT608" s="111"/>
      <c r="CU608" s="111"/>
      <c r="CV608" s="111"/>
      <c r="CW608" s="111"/>
      <c r="CX608" s="111"/>
    </row>
    <row r="609" spans="1:102" s="106" customFormat="1" ht="15" customHeight="1" x14ac:dyDescent="0.25">
      <c r="A609" s="101"/>
      <c r="B609" s="101"/>
      <c r="C609" s="101"/>
      <c r="D609" s="101"/>
      <c r="E609" s="111"/>
      <c r="F609" s="139"/>
      <c r="G609" s="151"/>
      <c r="H609" s="128"/>
      <c r="I609" s="129"/>
      <c r="J609" s="130"/>
      <c r="K609" s="105"/>
      <c r="L609" s="131"/>
      <c r="M609" s="172"/>
      <c r="O609" s="108"/>
      <c r="P609" s="108"/>
      <c r="Q609" s="108"/>
      <c r="S609" s="108"/>
      <c r="T609" s="108"/>
      <c r="V609" s="108"/>
      <c r="W609" s="108"/>
      <c r="AB609" s="138"/>
      <c r="AF609" s="108"/>
      <c r="AG609" s="108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/>
      <c r="BT609" s="111"/>
      <c r="BU609" s="111"/>
      <c r="BV609" s="111"/>
      <c r="BW609" s="111"/>
      <c r="BX609" s="111"/>
      <c r="BY609" s="111"/>
      <c r="BZ609" s="111"/>
      <c r="CA609" s="111"/>
      <c r="CB609" s="111"/>
      <c r="CC609" s="111"/>
      <c r="CD609" s="111"/>
      <c r="CE609" s="111"/>
      <c r="CF609" s="111"/>
      <c r="CG609" s="111"/>
      <c r="CH609" s="111"/>
      <c r="CI609" s="111"/>
      <c r="CJ609" s="111"/>
      <c r="CK609" s="111"/>
      <c r="CL609" s="111"/>
      <c r="CM609" s="111"/>
      <c r="CN609" s="111"/>
      <c r="CO609" s="111"/>
      <c r="CP609" s="111"/>
      <c r="CQ609" s="111"/>
      <c r="CR609" s="111"/>
      <c r="CS609" s="111"/>
      <c r="CT609" s="111"/>
      <c r="CU609" s="111"/>
      <c r="CV609" s="111"/>
      <c r="CW609" s="111"/>
      <c r="CX609" s="111"/>
    </row>
    <row r="610" spans="1:102" s="106" customFormat="1" ht="15" customHeight="1" x14ac:dyDescent="0.25">
      <c r="A610" s="101"/>
      <c r="B610" s="101"/>
      <c r="C610" s="101"/>
      <c r="D610" s="101"/>
      <c r="E610" s="111"/>
      <c r="F610" s="139"/>
      <c r="G610" s="151"/>
      <c r="H610" s="128"/>
      <c r="I610" s="129"/>
      <c r="J610" s="130"/>
      <c r="K610" s="105"/>
      <c r="L610" s="131"/>
      <c r="M610" s="172"/>
      <c r="O610" s="108"/>
      <c r="P610" s="108"/>
      <c r="Q610" s="108"/>
      <c r="S610" s="108"/>
      <c r="T610" s="108"/>
      <c r="V610" s="108"/>
      <c r="W610" s="108"/>
      <c r="AB610" s="138"/>
      <c r="AF610" s="108"/>
      <c r="AG610" s="108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  <c r="BJ610" s="111"/>
      <c r="BK610" s="111"/>
      <c r="BL610" s="111"/>
      <c r="BM610" s="111"/>
      <c r="BN610" s="111"/>
      <c r="BO610" s="111"/>
      <c r="BP610" s="111"/>
      <c r="BQ610" s="111"/>
      <c r="BR610" s="111"/>
      <c r="BS610" s="111"/>
      <c r="BT610" s="111"/>
      <c r="BU610" s="111"/>
      <c r="BV610" s="111"/>
      <c r="BW610" s="111"/>
      <c r="BX610" s="111"/>
      <c r="BY610" s="111"/>
      <c r="BZ610" s="111"/>
      <c r="CA610" s="111"/>
      <c r="CB610" s="111"/>
      <c r="CC610" s="111"/>
      <c r="CD610" s="111"/>
      <c r="CE610" s="111"/>
      <c r="CF610" s="111"/>
      <c r="CG610" s="111"/>
      <c r="CH610" s="111"/>
      <c r="CI610" s="111"/>
      <c r="CJ610" s="111"/>
      <c r="CK610" s="111"/>
      <c r="CL610" s="111"/>
      <c r="CM610" s="111"/>
      <c r="CN610" s="111"/>
      <c r="CO610" s="111"/>
      <c r="CP610" s="111"/>
      <c r="CQ610" s="111"/>
      <c r="CR610" s="111"/>
      <c r="CS610" s="111"/>
      <c r="CT610" s="111"/>
      <c r="CU610" s="111"/>
      <c r="CV610" s="111"/>
      <c r="CW610" s="111"/>
      <c r="CX610" s="111"/>
    </row>
    <row r="611" spans="1:102" s="106" customFormat="1" ht="15" customHeight="1" x14ac:dyDescent="0.25">
      <c r="A611" s="101"/>
      <c r="B611" s="101"/>
      <c r="C611" s="101"/>
      <c r="D611" s="101"/>
      <c r="E611" s="111"/>
      <c r="F611" s="139"/>
      <c r="G611" s="151"/>
      <c r="H611" s="128"/>
      <c r="I611" s="129"/>
      <c r="J611" s="130"/>
      <c r="K611" s="105"/>
      <c r="L611" s="131"/>
      <c r="M611" s="172"/>
      <c r="O611" s="108"/>
      <c r="P611" s="108"/>
      <c r="Q611" s="108"/>
      <c r="S611" s="108"/>
      <c r="T611" s="108"/>
      <c r="V611" s="108"/>
      <c r="W611" s="108"/>
      <c r="AB611" s="138"/>
      <c r="AF611" s="108"/>
      <c r="AG611" s="108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  <c r="BW611" s="111"/>
      <c r="BX611" s="111"/>
      <c r="BY611" s="111"/>
      <c r="BZ611" s="111"/>
      <c r="CA611" s="111"/>
      <c r="CB611" s="111"/>
      <c r="CC611" s="111"/>
      <c r="CD611" s="111"/>
      <c r="CE611" s="111"/>
      <c r="CF611" s="111"/>
      <c r="CG611" s="111"/>
      <c r="CH611" s="111"/>
      <c r="CI611" s="111"/>
      <c r="CJ611" s="111"/>
      <c r="CK611" s="111"/>
      <c r="CL611" s="111"/>
      <c r="CM611" s="111"/>
      <c r="CN611" s="111"/>
      <c r="CO611" s="111"/>
      <c r="CP611" s="111"/>
      <c r="CQ611" s="111"/>
      <c r="CR611" s="111"/>
      <c r="CS611" s="111"/>
      <c r="CT611" s="111"/>
      <c r="CU611" s="111"/>
      <c r="CV611" s="111"/>
      <c r="CW611" s="111"/>
      <c r="CX611" s="111"/>
    </row>
    <row r="612" spans="1:102" s="106" customFormat="1" ht="15" customHeight="1" x14ac:dyDescent="0.25">
      <c r="A612" s="101"/>
      <c r="B612" s="101"/>
      <c r="C612" s="101"/>
      <c r="D612" s="101"/>
      <c r="E612" s="111"/>
      <c r="F612" s="139"/>
      <c r="G612" s="151"/>
      <c r="H612" s="128"/>
      <c r="I612" s="129"/>
      <c r="J612" s="130"/>
      <c r="K612" s="105"/>
      <c r="L612" s="131"/>
      <c r="M612" s="172"/>
      <c r="O612" s="108"/>
      <c r="P612" s="108"/>
      <c r="Q612" s="108"/>
      <c r="S612" s="108"/>
      <c r="T612" s="108"/>
      <c r="V612" s="108"/>
      <c r="W612" s="108"/>
      <c r="AB612" s="138"/>
      <c r="AF612" s="108"/>
      <c r="AG612" s="108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/>
      <c r="BT612" s="111"/>
      <c r="BU612" s="111"/>
      <c r="BV612" s="111"/>
      <c r="BW612" s="111"/>
      <c r="BX612" s="111"/>
      <c r="BY612" s="111"/>
      <c r="BZ612" s="111"/>
      <c r="CA612" s="111"/>
      <c r="CB612" s="111"/>
      <c r="CC612" s="111"/>
      <c r="CD612" s="111"/>
      <c r="CE612" s="111"/>
      <c r="CF612" s="111"/>
      <c r="CG612" s="111"/>
      <c r="CH612" s="111"/>
      <c r="CI612" s="111"/>
      <c r="CJ612" s="111"/>
      <c r="CK612" s="111"/>
      <c r="CL612" s="111"/>
      <c r="CM612" s="111"/>
      <c r="CN612" s="111"/>
      <c r="CO612" s="111"/>
      <c r="CP612" s="111"/>
      <c r="CQ612" s="111"/>
      <c r="CR612" s="111"/>
      <c r="CS612" s="111"/>
      <c r="CT612" s="111"/>
      <c r="CU612" s="111"/>
      <c r="CV612" s="111"/>
      <c r="CW612" s="111"/>
      <c r="CX612" s="111"/>
    </row>
    <row r="613" spans="1:102" s="106" customFormat="1" ht="15" customHeight="1" x14ac:dyDescent="0.25">
      <c r="A613" s="101"/>
      <c r="B613" s="101"/>
      <c r="C613" s="101"/>
      <c r="D613" s="101"/>
      <c r="E613" s="111"/>
      <c r="F613" s="139"/>
      <c r="G613" s="151"/>
      <c r="H613" s="128"/>
      <c r="I613" s="129"/>
      <c r="J613" s="130"/>
      <c r="K613" s="105"/>
      <c r="L613" s="131"/>
      <c r="M613" s="172"/>
      <c r="O613" s="108"/>
      <c r="P613" s="108"/>
      <c r="Q613" s="108"/>
      <c r="S613" s="108"/>
      <c r="T613" s="108"/>
      <c r="V613" s="108"/>
      <c r="W613" s="108"/>
      <c r="AB613" s="138"/>
      <c r="AF613" s="108"/>
      <c r="AG613" s="108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  <c r="BW613" s="111"/>
      <c r="BX613" s="111"/>
      <c r="BY613" s="111"/>
      <c r="BZ613" s="111"/>
      <c r="CA613" s="111"/>
      <c r="CB613" s="111"/>
      <c r="CC613" s="111"/>
      <c r="CD613" s="111"/>
      <c r="CE613" s="111"/>
      <c r="CF613" s="111"/>
      <c r="CG613" s="111"/>
      <c r="CH613" s="111"/>
      <c r="CI613" s="111"/>
      <c r="CJ613" s="111"/>
      <c r="CK613" s="111"/>
      <c r="CL613" s="111"/>
      <c r="CM613" s="111"/>
      <c r="CN613" s="111"/>
      <c r="CO613" s="111"/>
      <c r="CP613" s="111"/>
      <c r="CQ613" s="111"/>
      <c r="CR613" s="111"/>
      <c r="CS613" s="111"/>
      <c r="CT613" s="111"/>
      <c r="CU613" s="111"/>
      <c r="CV613" s="111"/>
      <c r="CW613" s="111"/>
      <c r="CX613" s="111"/>
    </row>
    <row r="614" spans="1:102" s="106" customFormat="1" ht="15" customHeight="1" x14ac:dyDescent="0.25">
      <c r="A614" s="101"/>
      <c r="B614" s="101"/>
      <c r="C614" s="101"/>
      <c r="D614" s="101"/>
      <c r="E614" s="111"/>
      <c r="F614" s="139"/>
      <c r="G614" s="151"/>
      <c r="H614" s="128"/>
      <c r="I614" s="129"/>
      <c r="J614" s="130"/>
      <c r="K614" s="105"/>
      <c r="L614" s="131"/>
      <c r="M614" s="172"/>
      <c r="O614" s="108"/>
      <c r="P614" s="108"/>
      <c r="Q614" s="108"/>
      <c r="S614" s="108"/>
      <c r="T614" s="108"/>
      <c r="V614" s="108"/>
      <c r="W614" s="108"/>
      <c r="AB614" s="138"/>
      <c r="AF614" s="108"/>
      <c r="AG614" s="108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  <c r="BW614" s="111"/>
      <c r="BX614" s="111"/>
      <c r="BY614" s="111"/>
      <c r="BZ614" s="111"/>
      <c r="CA614" s="111"/>
      <c r="CB614" s="111"/>
      <c r="CC614" s="111"/>
      <c r="CD614" s="111"/>
      <c r="CE614" s="111"/>
      <c r="CF614" s="111"/>
      <c r="CG614" s="111"/>
      <c r="CH614" s="111"/>
      <c r="CI614" s="111"/>
      <c r="CJ614" s="111"/>
      <c r="CK614" s="111"/>
      <c r="CL614" s="111"/>
      <c r="CM614" s="111"/>
      <c r="CN614" s="111"/>
      <c r="CO614" s="111"/>
      <c r="CP614" s="111"/>
      <c r="CQ614" s="111"/>
      <c r="CR614" s="111"/>
      <c r="CS614" s="111"/>
      <c r="CT614" s="111"/>
      <c r="CU614" s="111"/>
      <c r="CV614" s="111"/>
      <c r="CW614" s="111"/>
      <c r="CX614" s="111"/>
    </row>
    <row r="615" spans="1:102" s="106" customFormat="1" ht="15" customHeight="1" x14ac:dyDescent="0.25">
      <c r="A615" s="101"/>
      <c r="B615" s="101"/>
      <c r="C615" s="101"/>
      <c r="D615" s="101"/>
      <c r="E615" s="111"/>
      <c r="F615" s="139"/>
      <c r="G615" s="151"/>
      <c r="H615" s="128"/>
      <c r="I615" s="129"/>
      <c r="J615" s="130"/>
      <c r="K615" s="105"/>
      <c r="L615" s="131"/>
      <c r="M615" s="172"/>
      <c r="O615" s="108"/>
      <c r="P615" s="108"/>
      <c r="Q615" s="108"/>
      <c r="S615" s="108"/>
      <c r="T615" s="108"/>
      <c r="V615" s="108"/>
      <c r="W615" s="108"/>
      <c r="AB615" s="138"/>
      <c r="AF615" s="108"/>
      <c r="AG615" s="108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/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  <c r="CS615" s="111"/>
      <c r="CT615" s="111"/>
      <c r="CU615" s="111"/>
      <c r="CV615" s="111"/>
      <c r="CW615" s="111"/>
      <c r="CX615" s="111"/>
    </row>
    <row r="616" spans="1:102" s="106" customFormat="1" ht="15" customHeight="1" x14ac:dyDescent="0.25">
      <c r="A616" s="101"/>
      <c r="B616" s="101"/>
      <c r="C616" s="101"/>
      <c r="D616" s="101"/>
      <c r="E616" s="111"/>
      <c r="F616" s="139"/>
      <c r="G616" s="151"/>
      <c r="H616" s="128"/>
      <c r="I616" s="129"/>
      <c r="J616" s="130"/>
      <c r="K616" s="105"/>
      <c r="L616" s="131"/>
      <c r="M616" s="172"/>
      <c r="O616" s="108"/>
      <c r="P616" s="108"/>
      <c r="Q616" s="108"/>
      <c r="S616" s="108"/>
      <c r="T616" s="108"/>
      <c r="V616" s="108"/>
      <c r="W616" s="108"/>
      <c r="AB616" s="138"/>
      <c r="AF616" s="108"/>
      <c r="AG616" s="108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/>
      <c r="BY616" s="111"/>
      <c r="BZ616" s="111"/>
      <c r="CA616" s="111"/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  <c r="CS616" s="111"/>
      <c r="CT616" s="111"/>
      <c r="CU616" s="111"/>
      <c r="CV616" s="111"/>
      <c r="CW616" s="111"/>
      <c r="CX616" s="111"/>
    </row>
    <row r="617" spans="1:102" s="106" customFormat="1" ht="15" customHeight="1" x14ac:dyDescent="0.25">
      <c r="A617" s="101"/>
      <c r="B617" s="101"/>
      <c r="C617" s="101"/>
      <c r="D617" s="101"/>
      <c r="E617" s="111"/>
      <c r="F617" s="139"/>
      <c r="G617" s="151"/>
      <c r="H617" s="128"/>
      <c r="I617" s="129"/>
      <c r="J617" s="130"/>
      <c r="K617" s="105"/>
      <c r="L617" s="131"/>
      <c r="M617" s="172"/>
      <c r="O617" s="108"/>
      <c r="P617" s="108"/>
      <c r="Q617" s="108"/>
      <c r="S617" s="108"/>
      <c r="T617" s="108"/>
      <c r="V617" s="108"/>
      <c r="W617" s="108"/>
      <c r="AB617" s="138"/>
      <c r="AF617" s="108"/>
      <c r="AG617" s="108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  <c r="CS617" s="111"/>
      <c r="CT617" s="111"/>
      <c r="CU617" s="111"/>
      <c r="CV617" s="111"/>
      <c r="CW617" s="111"/>
      <c r="CX617" s="111"/>
    </row>
    <row r="618" spans="1:102" s="106" customFormat="1" ht="15" customHeight="1" x14ac:dyDescent="0.25">
      <c r="A618" s="101"/>
      <c r="B618" s="101"/>
      <c r="C618" s="101"/>
      <c r="D618" s="101"/>
      <c r="E618" s="111"/>
      <c r="F618" s="139"/>
      <c r="G618" s="151"/>
      <c r="H618" s="128"/>
      <c r="I618" s="129"/>
      <c r="J618" s="130"/>
      <c r="K618" s="105"/>
      <c r="L618" s="131"/>
      <c r="M618" s="172"/>
      <c r="O618" s="108"/>
      <c r="P618" s="108"/>
      <c r="Q618" s="108"/>
      <c r="S618" s="108"/>
      <c r="T618" s="108"/>
      <c r="V618" s="108"/>
      <c r="W618" s="108"/>
      <c r="AB618" s="138"/>
      <c r="AF618" s="108"/>
      <c r="AG618" s="108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  <c r="CS618" s="111"/>
      <c r="CT618" s="111"/>
      <c r="CU618" s="111"/>
      <c r="CV618" s="111"/>
      <c r="CW618" s="111"/>
      <c r="CX618" s="111"/>
    </row>
    <row r="619" spans="1:102" s="106" customFormat="1" ht="15" customHeight="1" x14ac:dyDescent="0.25">
      <c r="A619" s="101"/>
      <c r="B619" s="101"/>
      <c r="C619" s="101"/>
      <c r="D619" s="101"/>
      <c r="E619" s="111"/>
      <c r="F619" s="139"/>
      <c r="G619" s="151"/>
      <c r="H619" s="128"/>
      <c r="I619" s="129"/>
      <c r="J619" s="130"/>
      <c r="K619" s="105"/>
      <c r="L619" s="131"/>
      <c r="M619" s="172"/>
      <c r="O619" s="108"/>
      <c r="P619" s="108"/>
      <c r="Q619" s="108"/>
      <c r="S619" s="108"/>
      <c r="T619" s="108"/>
      <c r="V619" s="108"/>
      <c r="W619" s="108"/>
      <c r="AB619" s="138"/>
      <c r="AF619" s="108"/>
      <c r="AG619" s="108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  <c r="CS619" s="111"/>
      <c r="CT619" s="111"/>
      <c r="CU619" s="111"/>
      <c r="CV619" s="111"/>
      <c r="CW619" s="111"/>
      <c r="CX619" s="111"/>
    </row>
    <row r="620" spans="1:102" s="106" customFormat="1" ht="15" customHeight="1" x14ac:dyDescent="0.25">
      <c r="A620" s="101"/>
      <c r="B620" s="101"/>
      <c r="C620" s="101"/>
      <c r="D620" s="101"/>
      <c r="E620" s="111"/>
      <c r="F620" s="139"/>
      <c r="G620" s="151"/>
      <c r="H620" s="128"/>
      <c r="I620" s="129"/>
      <c r="J620" s="130"/>
      <c r="K620" s="105"/>
      <c r="L620" s="131"/>
      <c r="M620" s="172"/>
      <c r="O620" s="108"/>
      <c r="P620" s="108"/>
      <c r="Q620" s="108"/>
      <c r="S620" s="108"/>
      <c r="T620" s="108"/>
      <c r="V620" s="108"/>
      <c r="W620" s="108"/>
      <c r="AB620" s="138"/>
      <c r="AF620" s="108"/>
      <c r="AG620" s="108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  <c r="CS620" s="111"/>
      <c r="CT620" s="111"/>
      <c r="CU620" s="111"/>
      <c r="CV620" s="111"/>
      <c r="CW620" s="111"/>
      <c r="CX620" s="111"/>
    </row>
    <row r="621" spans="1:102" s="106" customFormat="1" ht="15" customHeight="1" x14ac:dyDescent="0.25">
      <c r="A621" s="101"/>
      <c r="B621" s="101"/>
      <c r="C621" s="101"/>
      <c r="D621" s="101"/>
      <c r="E621" s="111"/>
      <c r="F621" s="139"/>
      <c r="G621" s="151"/>
      <c r="H621" s="128"/>
      <c r="I621" s="129"/>
      <c r="J621" s="130"/>
      <c r="K621" s="105"/>
      <c r="L621" s="131"/>
      <c r="M621" s="172"/>
      <c r="O621" s="108"/>
      <c r="P621" s="108"/>
      <c r="Q621" s="108"/>
      <c r="S621" s="108"/>
      <c r="T621" s="108"/>
      <c r="V621" s="108"/>
      <c r="W621" s="108"/>
      <c r="AB621" s="138"/>
      <c r="AF621" s="108"/>
      <c r="AG621" s="108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  <c r="CS621" s="111"/>
      <c r="CT621" s="111"/>
      <c r="CU621" s="111"/>
      <c r="CV621" s="111"/>
      <c r="CW621" s="111"/>
      <c r="CX621" s="111"/>
    </row>
    <row r="622" spans="1:102" s="106" customFormat="1" ht="15" customHeight="1" x14ac:dyDescent="0.25">
      <c r="A622" s="101"/>
      <c r="B622" s="101"/>
      <c r="C622" s="101"/>
      <c r="D622" s="101"/>
      <c r="E622" s="111"/>
      <c r="F622" s="139"/>
      <c r="G622" s="151"/>
      <c r="H622" s="128"/>
      <c r="I622" s="129"/>
      <c r="J622" s="130"/>
      <c r="K622" s="105"/>
      <c r="L622" s="131"/>
      <c r="M622" s="172"/>
      <c r="O622" s="108"/>
      <c r="P622" s="108"/>
      <c r="Q622" s="108"/>
      <c r="S622" s="108"/>
      <c r="T622" s="108"/>
      <c r="V622" s="108"/>
      <c r="W622" s="108"/>
      <c r="AB622" s="138"/>
      <c r="AF622" s="108"/>
      <c r="AG622" s="108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  <c r="CS622" s="111"/>
      <c r="CT622" s="111"/>
      <c r="CU622" s="111"/>
      <c r="CV622" s="111"/>
      <c r="CW622" s="111"/>
      <c r="CX622" s="111"/>
    </row>
    <row r="623" spans="1:102" s="106" customFormat="1" ht="15" customHeight="1" x14ac:dyDescent="0.25">
      <c r="A623" s="101"/>
      <c r="B623" s="101"/>
      <c r="C623" s="101"/>
      <c r="D623" s="101"/>
      <c r="E623" s="111"/>
      <c r="F623" s="139"/>
      <c r="G623" s="151"/>
      <c r="H623" s="128"/>
      <c r="I623" s="129"/>
      <c r="J623" s="130"/>
      <c r="K623" s="105"/>
      <c r="L623" s="131"/>
      <c r="M623" s="172"/>
      <c r="O623" s="108"/>
      <c r="P623" s="108"/>
      <c r="Q623" s="108"/>
      <c r="S623" s="108"/>
      <c r="T623" s="108"/>
      <c r="V623" s="108"/>
      <c r="W623" s="108"/>
      <c r="AB623" s="138"/>
      <c r="AF623" s="108"/>
      <c r="AG623" s="108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  <c r="CS623" s="111"/>
      <c r="CT623" s="111"/>
      <c r="CU623" s="111"/>
      <c r="CV623" s="111"/>
      <c r="CW623" s="111"/>
      <c r="CX623" s="111"/>
    </row>
    <row r="624" spans="1:102" s="106" customFormat="1" ht="15" customHeight="1" x14ac:dyDescent="0.25">
      <c r="A624" s="101"/>
      <c r="B624" s="101"/>
      <c r="C624" s="101"/>
      <c r="D624" s="101"/>
      <c r="E624" s="111"/>
      <c r="F624" s="139"/>
      <c r="G624" s="151"/>
      <c r="H624" s="128"/>
      <c r="I624" s="129"/>
      <c r="J624" s="130"/>
      <c r="K624" s="105"/>
      <c r="L624" s="131"/>
      <c r="M624" s="172"/>
      <c r="O624" s="108"/>
      <c r="P624" s="108"/>
      <c r="Q624" s="108"/>
      <c r="S624" s="108"/>
      <c r="T624" s="108"/>
      <c r="V624" s="108"/>
      <c r="W624" s="108"/>
      <c r="AB624" s="138"/>
      <c r="AF624" s="108"/>
      <c r="AG624" s="108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  <c r="CS624" s="111"/>
      <c r="CT624" s="111"/>
      <c r="CU624" s="111"/>
      <c r="CV624" s="111"/>
      <c r="CW624" s="111"/>
      <c r="CX624" s="111"/>
    </row>
    <row r="625" spans="1:102" s="106" customFormat="1" ht="15" customHeight="1" x14ac:dyDescent="0.25">
      <c r="A625" s="101"/>
      <c r="B625" s="101"/>
      <c r="C625" s="101"/>
      <c r="D625" s="101"/>
      <c r="E625" s="111"/>
      <c r="F625" s="139"/>
      <c r="G625" s="151"/>
      <c r="H625" s="128"/>
      <c r="I625" s="129"/>
      <c r="J625" s="130"/>
      <c r="K625" s="105"/>
      <c r="L625" s="131"/>
      <c r="M625" s="172"/>
      <c r="O625" s="108"/>
      <c r="P625" s="108"/>
      <c r="Q625" s="108"/>
      <c r="S625" s="108"/>
      <c r="T625" s="108"/>
      <c r="V625" s="108"/>
      <c r="W625" s="108"/>
      <c r="AB625" s="138"/>
      <c r="AF625" s="108"/>
      <c r="AG625" s="108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  <c r="CS625" s="111"/>
      <c r="CT625" s="111"/>
      <c r="CU625" s="111"/>
      <c r="CV625" s="111"/>
      <c r="CW625" s="111"/>
      <c r="CX625" s="111"/>
    </row>
    <row r="626" spans="1:102" s="106" customFormat="1" ht="15" customHeight="1" x14ac:dyDescent="0.25">
      <c r="A626" s="101"/>
      <c r="B626" s="101"/>
      <c r="C626" s="101"/>
      <c r="D626" s="101"/>
      <c r="E626" s="111"/>
      <c r="F626" s="139"/>
      <c r="G626" s="151"/>
      <c r="H626" s="128"/>
      <c r="I626" s="129"/>
      <c r="J626" s="130"/>
      <c r="K626" s="105"/>
      <c r="L626" s="131"/>
      <c r="M626" s="172"/>
      <c r="O626" s="108"/>
      <c r="P626" s="108"/>
      <c r="Q626" s="108"/>
      <c r="S626" s="108"/>
      <c r="T626" s="108"/>
      <c r="V626" s="108"/>
      <c r="W626" s="108"/>
      <c r="AB626" s="138"/>
      <c r="AF626" s="108"/>
      <c r="AG626" s="108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  <c r="CS626" s="111"/>
      <c r="CT626" s="111"/>
      <c r="CU626" s="111"/>
      <c r="CV626" s="111"/>
      <c r="CW626" s="111"/>
      <c r="CX626" s="111"/>
    </row>
    <row r="627" spans="1:102" s="106" customFormat="1" ht="15" customHeight="1" x14ac:dyDescent="0.25">
      <c r="A627" s="101"/>
      <c r="B627" s="101"/>
      <c r="C627" s="101"/>
      <c r="D627" s="101"/>
      <c r="E627" s="111"/>
      <c r="F627" s="139"/>
      <c r="G627" s="151"/>
      <c r="H627" s="128"/>
      <c r="I627" s="129"/>
      <c r="J627" s="130"/>
      <c r="K627" s="105"/>
      <c r="L627" s="131"/>
      <c r="M627" s="172"/>
      <c r="O627" s="108"/>
      <c r="P627" s="108"/>
      <c r="Q627" s="108"/>
      <c r="S627" s="108"/>
      <c r="T627" s="108"/>
      <c r="V627" s="108"/>
      <c r="W627" s="108"/>
      <c r="AB627" s="138"/>
      <c r="AF627" s="108"/>
      <c r="AG627" s="108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  <c r="CS627" s="111"/>
      <c r="CT627" s="111"/>
      <c r="CU627" s="111"/>
      <c r="CV627" s="111"/>
      <c r="CW627" s="111"/>
      <c r="CX627" s="111"/>
    </row>
    <row r="628" spans="1:102" s="106" customFormat="1" ht="15" customHeight="1" x14ac:dyDescent="0.25">
      <c r="A628" s="101"/>
      <c r="B628" s="101"/>
      <c r="C628" s="101"/>
      <c r="D628" s="101"/>
      <c r="E628" s="111"/>
      <c r="F628" s="139"/>
      <c r="G628" s="151"/>
      <c r="H628" s="128"/>
      <c r="I628" s="129"/>
      <c r="J628" s="130"/>
      <c r="K628" s="105"/>
      <c r="L628" s="131"/>
      <c r="M628" s="172"/>
      <c r="O628" s="108"/>
      <c r="P628" s="108"/>
      <c r="Q628" s="108"/>
      <c r="S628" s="108"/>
      <c r="T628" s="108"/>
      <c r="V628" s="108"/>
      <c r="W628" s="108"/>
      <c r="AB628" s="138"/>
      <c r="AF628" s="108"/>
      <c r="AG628" s="108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  <c r="CS628" s="111"/>
      <c r="CT628" s="111"/>
      <c r="CU628" s="111"/>
      <c r="CV628" s="111"/>
      <c r="CW628" s="111"/>
      <c r="CX628" s="111"/>
    </row>
    <row r="629" spans="1:102" s="106" customFormat="1" ht="15" customHeight="1" x14ac:dyDescent="0.25">
      <c r="A629" s="101"/>
      <c r="B629" s="101"/>
      <c r="C629" s="101"/>
      <c r="D629" s="101"/>
      <c r="E629" s="111"/>
      <c r="F629" s="139"/>
      <c r="G629" s="151"/>
      <c r="H629" s="128"/>
      <c r="I629" s="129"/>
      <c r="J629" s="130"/>
      <c r="K629" s="105"/>
      <c r="L629" s="131"/>
      <c r="M629" s="172"/>
      <c r="O629" s="108"/>
      <c r="P629" s="108"/>
      <c r="Q629" s="108"/>
      <c r="S629" s="108"/>
      <c r="T629" s="108"/>
      <c r="V629" s="108"/>
      <c r="W629" s="108"/>
      <c r="AB629" s="138"/>
      <c r="AF629" s="108"/>
      <c r="AG629" s="108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  <c r="CS629" s="111"/>
      <c r="CT629" s="111"/>
      <c r="CU629" s="111"/>
      <c r="CV629" s="111"/>
      <c r="CW629" s="111"/>
      <c r="CX629" s="111"/>
    </row>
    <row r="630" spans="1:102" s="106" customFormat="1" ht="15" customHeight="1" x14ac:dyDescent="0.25">
      <c r="A630" s="101"/>
      <c r="B630" s="101"/>
      <c r="C630" s="101"/>
      <c r="D630" s="101"/>
      <c r="E630" s="111"/>
      <c r="F630" s="139"/>
      <c r="G630" s="151"/>
      <c r="H630" s="128"/>
      <c r="I630" s="129"/>
      <c r="J630" s="130"/>
      <c r="K630" s="105"/>
      <c r="L630" s="131"/>
      <c r="M630" s="172"/>
      <c r="O630" s="108"/>
      <c r="P630" s="108"/>
      <c r="Q630" s="108"/>
      <c r="S630" s="108"/>
      <c r="T630" s="108"/>
      <c r="V630" s="108"/>
      <c r="W630" s="108"/>
      <c r="AB630" s="138"/>
      <c r="AF630" s="108"/>
      <c r="AG630" s="108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  <c r="CS630" s="111"/>
      <c r="CT630" s="111"/>
      <c r="CU630" s="111"/>
      <c r="CV630" s="111"/>
      <c r="CW630" s="111"/>
      <c r="CX630" s="111"/>
    </row>
    <row r="631" spans="1:102" s="106" customFormat="1" ht="15" customHeight="1" x14ac:dyDescent="0.25">
      <c r="A631" s="101"/>
      <c r="B631" s="101"/>
      <c r="C631" s="101"/>
      <c r="D631" s="101"/>
      <c r="E631" s="111"/>
      <c r="F631" s="139"/>
      <c r="G631" s="151"/>
      <c r="H631" s="128"/>
      <c r="I631" s="129"/>
      <c r="J631" s="130"/>
      <c r="K631" s="105"/>
      <c r="L631" s="131"/>
      <c r="M631" s="172"/>
      <c r="O631" s="108"/>
      <c r="P631" s="108"/>
      <c r="Q631" s="108"/>
      <c r="S631" s="108"/>
      <c r="T631" s="108"/>
      <c r="V631" s="108"/>
      <c r="W631" s="108"/>
      <c r="AB631" s="138"/>
      <c r="AF631" s="108"/>
      <c r="AG631" s="108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/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  <c r="CS631" s="111"/>
      <c r="CT631" s="111"/>
      <c r="CU631" s="111"/>
      <c r="CV631" s="111"/>
      <c r="CW631" s="111"/>
      <c r="CX631" s="111"/>
    </row>
    <row r="632" spans="1:102" s="106" customFormat="1" ht="15" customHeight="1" x14ac:dyDescent="0.25">
      <c r="A632" s="101"/>
      <c r="B632" s="101"/>
      <c r="C632" s="101"/>
      <c r="D632" s="101"/>
      <c r="E632" s="111"/>
      <c r="F632" s="139"/>
      <c r="G632" s="151"/>
      <c r="H632" s="128"/>
      <c r="I632" s="129"/>
      <c r="J632" s="130"/>
      <c r="K632" s="105"/>
      <c r="L632" s="131"/>
      <c r="M632" s="172"/>
      <c r="O632" s="108"/>
      <c r="P632" s="108"/>
      <c r="Q632" s="108"/>
      <c r="S632" s="108"/>
      <c r="T632" s="108"/>
      <c r="V632" s="108"/>
      <c r="W632" s="108"/>
      <c r="AB632" s="138"/>
      <c r="AF632" s="108"/>
      <c r="AG632" s="108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  <c r="CS632" s="111"/>
      <c r="CT632" s="111"/>
      <c r="CU632" s="111"/>
      <c r="CV632" s="111"/>
      <c r="CW632" s="111"/>
      <c r="CX632" s="111"/>
    </row>
    <row r="633" spans="1:102" s="106" customFormat="1" ht="15" customHeight="1" x14ac:dyDescent="0.25">
      <c r="A633" s="101"/>
      <c r="B633" s="101"/>
      <c r="C633" s="101"/>
      <c r="D633" s="101"/>
      <c r="E633" s="111"/>
      <c r="F633" s="139"/>
      <c r="G633" s="151"/>
      <c r="H633" s="128"/>
      <c r="I633" s="129"/>
      <c r="J633" s="130"/>
      <c r="K633" s="105"/>
      <c r="L633" s="131"/>
      <c r="M633" s="172"/>
      <c r="O633" s="108"/>
      <c r="P633" s="108"/>
      <c r="Q633" s="108"/>
      <c r="S633" s="108"/>
      <c r="T633" s="108"/>
      <c r="V633" s="108"/>
      <c r="W633" s="108"/>
      <c r="AB633" s="138"/>
      <c r="AF633" s="108"/>
      <c r="AG633" s="108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/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  <c r="CS633" s="111"/>
      <c r="CT633" s="111"/>
      <c r="CU633" s="111"/>
      <c r="CV633" s="111"/>
      <c r="CW633" s="111"/>
      <c r="CX633" s="111"/>
    </row>
    <row r="634" spans="1:102" s="106" customFormat="1" ht="15" customHeight="1" x14ac:dyDescent="0.25">
      <c r="A634" s="101"/>
      <c r="B634" s="101"/>
      <c r="C634" s="101"/>
      <c r="D634" s="101"/>
      <c r="E634" s="111"/>
      <c r="F634" s="139"/>
      <c r="G634" s="151"/>
      <c r="H634" s="128"/>
      <c r="I634" s="129"/>
      <c r="J634" s="130"/>
      <c r="K634" s="105"/>
      <c r="L634" s="131"/>
      <c r="M634" s="172"/>
      <c r="O634" s="108"/>
      <c r="P634" s="108"/>
      <c r="Q634" s="108"/>
      <c r="S634" s="108"/>
      <c r="T634" s="108"/>
      <c r="V634" s="108"/>
      <c r="W634" s="108"/>
      <c r="AB634" s="138"/>
      <c r="AF634" s="108"/>
      <c r="AG634" s="108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  <c r="CS634" s="111"/>
      <c r="CT634" s="111"/>
      <c r="CU634" s="111"/>
      <c r="CV634" s="111"/>
      <c r="CW634" s="111"/>
      <c r="CX634" s="111"/>
    </row>
    <row r="635" spans="1:102" s="106" customFormat="1" ht="15" customHeight="1" x14ac:dyDescent="0.25">
      <c r="A635" s="101"/>
      <c r="B635" s="101"/>
      <c r="C635" s="101"/>
      <c r="D635" s="101"/>
      <c r="E635" s="111"/>
      <c r="F635" s="139"/>
      <c r="G635" s="151"/>
      <c r="H635" s="128"/>
      <c r="I635" s="129"/>
      <c r="J635" s="130"/>
      <c r="K635" s="105"/>
      <c r="L635" s="131"/>
      <c r="M635" s="172"/>
      <c r="O635" s="108"/>
      <c r="P635" s="108"/>
      <c r="Q635" s="108"/>
      <c r="S635" s="108"/>
      <c r="T635" s="108"/>
      <c r="V635" s="108"/>
      <c r="W635" s="108"/>
      <c r="AB635" s="138"/>
      <c r="AF635" s="108"/>
      <c r="AG635" s="108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  <c r="CS635" s="111"/>
      <c r="CT635" s="111"/>
      <c r="CU635" s="111"/>
      <c r="CV635" s="111"/>
      <c r="CW635" s="111"/>
      <c r="CX635" s="111"/>
    </row>
    <row r="636" spans="1:102" s="106" customFormat="1" ht="15" customHeight="1" x14ac:dyDescent="0.25">
      <c r="A636" s="101"/>
      <c r="B636" s="101"/>
      <c r="C636" s="101"/>
      <c r="D636" s="101"/>
      <c r="E636" s="111"/>
      <c r="F636" s="139"/>
      <c r="G636" s="151"/>
      <c r="H636" s="128"/>
      <c r="I636" s="129"/>
      <c r="J636" s="130"/>
      <c r="K636" s="105"/>
      <c r="L636" s="131"/>
      <c r="M636" s="172"/>
      <c r="O636" s="108"/>
      <c r="P636" s="108"/>
      <c r="Q636" s="108"/>
      <c r="S636" s="108"/>
      <c r="T636" s="108"/>
      <c r="V636" s="108"/>
      <c r="W636" s="108"/>
      <c r="AB636" s="138"/>
      <c r="AF636" s="108"/>
      <c r="AG636" s="108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  <c r="CS636" s="111"/>
      <c r="CT636" s="111"/>
      <c r="CU636" s="111"/>
      <c r="CV636" s="111"/>
      <c r="CW636" s="111"/>
      <c r="CX636" s="111"/>
    </row>
    <row r="637" spans="1:102" s="106" customFormat="1" ht="15" customHeight="1" x14ac:dyDescent="0.25">
      <c r="A637" s="101"/>
      <c r="B637" s="101"/>
      <c r="C637" s="101"/>
      <c r="D637" s="101"/>
      <c r="E637" s="111"/>
      <c r="F637" s="139"/>
      <c r="G637" s="151"/>
      <c r="H637" s="128"/>
      <c r="I637" s="129"/>
      <c r="J637" s="130"/>
      <c r="K637" s="105"/>
      <c r="L637" s="131"/>
      <c r="M637" s="172"/>
      <c r="O637" s="108"/>
      <c r="P637" s="108"/>
      <c r="Q637" s="108"/>
      <c r="S637" s="108"/>
      <c r="T637" s="108"/>
      <c r="V637" s="108"/>
      <c r="W637" s="108"/>
      <c r="AB637" s="138"/>
      <c r="AF637" s="108"/>
      <c r="AG637" s="108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  <c r="CS637" s="111"/>
      <c r="CT637" s="111"/>
      <c r="CU637" s="111"/>
      <c r="CV637" s="111"/>
      <c r="CW637" s="111"/>
      <c r="CX637" s="111"/>
    </row>
    <row r="638" spans="1:102" s="106" customFormat="1" ht="15" customHeight="1" x14ac:dyDescent="0.25">
      <c r="A638" s="101"/>
      <c r="B638" s="101"/>
      <c r="C638" s="101"/>
      <c r="D638" s="101"/>
      <c r="E638" s="111"/>
      <c r="F638" s="139"/>
      <c r="G638" s="151"/>
      <c r="H638" s="128"/>
      <c r="I638" s="129"/>
      <c r="J638" s="130"/>
      <c r="K638" s="105"/>
      <c r="L638" s="131"/>
      <c r="M638" s="172"/>
      <c r="O638" s="108"/>
      <c r="P638" s="108"/>
      <c r="Q638" s="108"/>
      <c r="S638" s="108"/>
      <c r="T638" s="108"/>
      <c r="V638" s="108"/>
      <c r="W638" s="108"/>
      <c r="AB638" s="138"/>
      <c r="AF638" s="108"/>
      <c r="AG638" s="108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  <c r="CS638" s="111"/>
      <c r="CT638" s="111"/>
      <c r="CU638" s="111"/>
      <c r="CV638" s="111"/>
      <c r="CW638" s="111"/>
      <c r="CX638" s="111"/>
    </row>
    <row r="639" spans="1:102" s="106" customFormat="1" ht="15" customHeight="1" x14ac:dyDescent="0.25">
      <c r="A639" s="101"/>
      <c r="B639" s="101"/>
      <c r="C639" s="101"/>
      <c r="D639" s="101"/>
      <c r="E639" s="111"/>
      <c r="F639" s="139"/>
      <c r="G639" s="151"/>
      <c r="H639" s="128"/>
      <c r="I639" s="129"/>
      <c r="J639" s="130"/>
      <c r="K639" s="105"/>
      <c r="L639" s="131"/>
      <c r="M639" s="172"/>
      <c r="O639" s="108"/>
      <c r="P639" s="108"/>
      <c r="Q639" s="108"/>
      <c r="S639" s="108"/>
      <c r="T639" s="108"/>
      <c r="V639" s="108"/>
      <c r="W639" s="108"/>
      <c r="AB639" s="138"/>
      <c r="AF639" s="108"/>
      <c r="AG639" s="108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  <c r="CS639" s="111"/>
      <c r="CT639" s="111"/>
      <c r="CU639" s="111"/>
      <c r="CV639" s="111"/>
      <c r="CW639" s="111"/>
      <c r="CX639" s="111"/>
    </row>
    <row r="640" spans="1:102" s="106" customFormat="1" ht="15" customHeight="1" x14ac:dyDescent="0.25">
      <c r="A640" s="101"/>
      <c r="B640" s="101"/>
      <c r="C640" s="101"/>
      <c r="D640" s="101"/>
      <c r="E640" s="111"/>
      <c r="F640" s="139"/>
      <c r="G640" s="151"/>
      <c r="H640" s="128"/>
      <c r="I640" s="129"/>
      <c r="J640" s="130"/>
      <c r="K640" s="105"/>
      <c r="L640" s="131"/>
      <c r="M640" s="172"/>
      <c r="O640" s="108"/>
      <c r="P640" s="108"/>
      <c r="Q640" s="108"/>
      <c r="S640" s="108"/>
      <c r="T640" s="108"/>
      <c r="V640" s="108"/>
      <c r="W640" s="108"/>
      <c r="AB640" s="138"/>
      <c r="AF640" s="108"/>
      <c r="AG640" s="108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  <c r="CS640" s="111"/>
      <c r="CT640" s="111"/>
      <c r="CU640" s="111"/>
      <c r="CV640" s="111"/>
      <c r="CW640" s="111"/>
      <c r="CX640" s="111"/>
    </row>
    <row r="641" spans="1:102" s="106" customFormat="1" ht="15" customHeight="1" x14ac:dyDescent="0.25">
      <c r="A641" s="101"/>
      <c r="B641" s="101"/>
      <c r="C641" s="101"/>
      <c r="D641" s="101"/>
      <c r="E641" s="111"/>
      <c r="F641" s="139"/>
      <c r="G641" s="151"/>
      <c r="H641" s="128"/>
      <c r="I641" s="129"/>
      <c r="J641" s="130"/>
      <c r="K641" s="105"/>
      <c r="L641" s="131"/>
      <c r="M641" s="172"/>
      <c r="O641" s="108"/>
      <c r="P641" s="108"/>
      <c r="Q641" s="108"/>
      <c r="S641" s="108"/>
      <c r="T641" s="108"/>
      <c r="V641" s="108"/>
      <c r="W641" s="108"/>
      <c r="AB641" s="138"/>
      <c r="AF641" s="108"/>
      <c r="AG641" s="108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  <c r="CS641" s="111"/>
      <c r="CT641" s="111"/>
      <c r="CU641" s="111"/>
      <c r="CV641" s="111"/>
      <c r="CW641" s="111"/>
      <c r="CX641" s="111"/>
    </row>
    <row r="642" spans="1:102" s="106" customFormat="1" ht="15" customHeight="1" x14ac:dyDescent="0.25">
      <c r="A642" s="101"/>
      <c r="B642" s="101"/>
      <c r="C642" s="101"/>
      <c r="D642" s="101"/>
      <c r="E642" s="111"/>
      <c r="F642" s="139"/>
      <c r="G642" s="151"/>
      <c r="H642" s="128"/>
      <c r="I642" s="129"/>
      <c r="J642" s="130"/>
      <c r="K642" s="105"/>
      <c r="L642" s="131"/>
      <c r="M642" s="172"/>
      <c r="O642" s="108"/>
      <c r="P642" s="108"/>
      <c r="Q642" s="108"/>
      <c r="S642" s="108"/>
      <c r="T642" s="108"/>
      <c r="V642" s="108"/>
      <c r="W642" s="108"/>
      <c r="AB642" s="138"/>
      <c r="AF642" s="108"/>
      <c r="AG642" s="108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  <c r="CS642" s="111"/>
      <c r="CT642" s="111"/>
      <c r="CU642" s="111"/>
      <c r="CV642" s="111"/>
      <c r="CW642" s="111"/>
      <c r="CX642" s="111"/>
    </row>
    <row r="643" spans="1:102" s="106" customFormat="1" ht="15" customHeight="1" x14ac:dyDescent="0.25">
      <c r="A643" s="101"/>
      <c r="B643" s="101"/>
      <c r="C643" s="101"/>
      <c r="D643" s="101"/>
      <c r="E643" s="111"/>
      <c r="F643" s="139"/>
      <c r="G643" s="151"/>
      <c r="H643" s="128"/>
      <c r="I643" s="129"/>
      <c r="J643" s="130"/>
      <c r="K643" s="105"/>
      <c r="L643" s="131"/>
      <c r="M643" s="172"/>
      <c r="O643" s="108"/>
      <c r="P643" s="108"/>
      <c r="Q643" s="108"/>
      <c r="S643" s="108"/>
      <c r="T643" s="108"/>
      <c r="V643" s="108"/>
      <c r="W643" s="108"/>
      <c r="AB643" s="138"/>
      <c r="AF643" s="108"/>
      <c r="AG643" s="108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  <c r="CS643" s="111"/>
      <c r="CT643" s="111"/>
      <c r="CU643" s="111"/>
      <c r="CV643" s="111"/>
      <c r="CW643" s="111"/>
      <c r="CX643" s="111"/>
    </row>
    <row r="644" spans="1:102" s="106" customFormat="1" ht="15" customHeight="1" x14ac:dyDescent="0.25">
      <c r="A644" s="101"/>
      <c r="B644" s="101"/>
      <c r="C644" s="101"/>
      <c r="D644" s="101"/>
      <c r="E644" s="111"/>
      <c r="F644" s="139"/>
      <c r="G644" s="151"/>
      <c r="H644" s="128"/>
      <c r="I644" s="129"/>
      <c r="J644" s="130"/>
      <c r="K644" s="105"/>
      <c r="L644" s="131"/>
      <c r="M644" s="172"/>
      <c r="O644" s="108"/>
      <c r="P644" s="108"/>
      <c r="Q644" s="108"/>
      <c r="S644" s="108"/>
      <c r="T644" s="108"/>
      <c r="V644" s="108"/>
      <c r="W644" s="108"/>
      <c r="AB644" s="138"/>
      <c r="AF644" s="108"/>
      <c r="AG644" s="108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  <c r="CS644" s="111"/>
      <c r="CT644" s="111"/>
      <c r="CU644" s="111"/>
      <c r="CV644" s="111"/>
      <c r="CW644" s="111"/>
      <c r="CX644" s="111"/>
    </row>
    <row r="645" spans="1:102" s="106" customFormat="1" ht="15" customHeight="1" x14ac:dyDescent="0.25">
      <c r="A645" s="101"/>
      <c r="B645" s="101"/>
      <c r="C645" s="101"/>
      <c r="D645" s="101"/>
      <c r="E645" s="111"/>
      <c r="F645" s="139"/>
      <c r="G645" s="151"/>
      <c r="H645" s="128"/>
      <c r="I645" s="129"/>
      <c r="J645" s="130"/>
      <c r="K645" s="105"/>
      <c r="L645" s="131"/>
      <c r="M645" s="172"/>
      <c r="O645" s="108"/>
      <c r="P645" s="108"/>
      <c r="Q645" s="108"/>
      <c r="S645" s="108"/>
      <c r="T645" s="108"/>
      <c r="V645" s="108"/>
      <c r="W645" s="108"/>
      <c r="AB645" s="138"/>
      <c r="AF645" s="108"/>
      <c r="AG645" s="108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  <c r="CS645" s="111"/>
      <c r="CT645" s="111"/>
      <c r="CU645" s="111"/>
      <c r="CV645" s="111"/>
      <c r="CW645" s="111"/>
      <c r="CX645" s="111"/>
    </row>
    <row r="646" spans="1:102" s="106" customFormat="1" ht="15" customHeight="1" x14ac:dyDescent="0.25">
      <c r="A646" s="101"/>
      <c r="B646" s="101"/>
      <c r="C646" s="101"/>
      <c r="D646" s="101"/>
      <c r="E646" s="111"/>
      <c r="F646" s="139"/>
      <c r="G646" s="151"/>
      <c r="H646" s="128"/>
      <c r="I646" s="129"/>
      <c r="J646" s="130"/>
      <c r="K646" s="105"/>
      <c r="L646" s="131"/>
      <c r="M646" s="172"/>
      <c r="O646" s="108"/>
      <c r="P646" s="108"/>
      <c r="Q646" s="108"/>
      <c r="S646" s="108"/>
      <c r="T646" s="108"/>
      <c r="V646" s="108"/>
      <c r="W646" s="108"/>
      <c r="AB646" s="138"/>
      <c r="AF646" s="108"/>
      <c r="AG646" s="108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  <c r="CS646" s="111"/>
      <c r="CT646" s="111"/>
      <c r="CU646" s="111"/>
      <c r="CV646" s="111"/>
      <c r="CW646" s="111"/>
      <c r="CX646" s="111"/>
    </row>
    <row r="647" spans="1:102" s="106" customFormat="1" ht="15" customHeight="1" x14ac:dyDescent="0.25">
      <c r="A647" s="101"/>
      <c r="B647" s="101"/>
      <c r="C647" s="101"/>
      <c r="D647" s="101"/>
      <c r="E647" s="111"/>
      <c r="F647" s="139"/>
      <c r="G647" s="151"/>
      <c r="H647" s="128"/>
      <c r="I647" s="129"/>
      <c r="J647" s="130"/>
      <c r="K647" s="105"/>
      <c r="L647" s="131"/>
      <c r="M647" s="172"/>
      <c r="O647" s="108"/>
      <c r="P647" s="108"/>
      <c r="Q647" s="108"/>
      <c r="S647" s="108"/>
      <c r="T647" s="108"/>
      <c r="V647" s="108"/>
      <c r="W647" s="108"/>
      <c r="AB647" s="138"/>
      <c r="AF647" s="108"/>
      <c r="AG647" s="108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  <c r="CS647" s="111"/>
      <c r="CT647" s="111"/>
      <c r="CU647" s="111"/>
      <c r="CV647" s="111"/>
      <c r="CW647" s="111"/>
      <c r="CX647" s="111"/>
    </row>
    <row r="648" spans="1:102" s="106" customFormat="1" ht="15" customHeight="1" x14ac:dyDescent="0.25">
      <c r="A648" s="101"/>
      <c r="B648" s="101"/>
      <c r="C648" s="101"/>
      <c r="D648" s="101"/>
      <c r="E648" s="111"/>
      <c r="F648" s="139"/>
      <c r="G648" s="151"/>
      <c r="H648" s="128"/>
      <c r="I648" s="129"/>
      <c r="J648" s="130"/>
      <c r="K648" s="105"/>
      <c r="L648" s="131"/>
      <c r="M648" s="172"/>
      <c r="O648" s="108"/>
      <c r="P648" s="108"/>
      <c r="Q648" s="108"/>
      <c r="S648" s="108"/>
      <c r="T648" s="108"/>
      <c r="V648" s="108"/>
      <c r="W648" s="108"/>
      <c r="AB648" s="138"/>
      <c r="AF648" s="108"/>
      <c r="AG648" s="108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  <c r="CS648" s="111"/>
      <c r="CT648" s="111"/>
      <c r="CU648" s="111"/>
      <c r="CV648" s="111"/>
      <c r="CW648" s="111"/>
      <c r="CX648" s="111"/>
    </row>
    <row r="649" spans="1:102" s="106" customFormat="1" ht="15" customHeight="1" x14ac:dyDescent="0.25">
      <c r="A649" s="101"/>
      <c r="B649" s="101"/>
      <c r="C649" s="101"/>
      <c r="D649" s="101"/>
      <c r="E649" s="111"/>
      <c r="F649" s="139"/>
      <c r="G649" s="151"/>
      <c r="H649" s="128"/>
      <c r="I649" s="129"/>
      <c r="J649" s="130"/>
      <c r="K649" s="105"/>
      <c r="L649" s="131"/>
      <c r="M649" s="172"/>
      <c r="O649" s="108"/>
      <c r="P649" s="108"/>
      <c r="Q649" s="108"/>
      <c r="S649" s="108"/>
      <c r="T649" s="108"/>
      <c r="V649" s="108"/>
      <c r="W649" s="108"/>
      <c r="AB649" s="138"/>
      <c r="AF649" s="108"/>
      <c r="AG649" s="108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  <c r="CS649" s="111"/>
      <c r="CT649" s="111"/>
      <c r="CU649" s="111"/>
      <c r="CV649" s="111"/>
      <c r="CW649" s="111"/>
      <c r="CX649" s="111"/>
    </row>
    <row r="650" spans="1:102" s="106" customFormat="1" ht="15" customHeight="1" x14ac:dyDescent="0.25">
      <c r="A650" s="101"/>
      <c r="B650" s="101"/>
      <c r="C650" s="101"/>
      <c r="D650" s="101"/>
      <c r="E650" s="111"/>
      <c r="F650" s="139"/>
      <c r="G650" s="151"/>
      <c r="H650" s="128"/>
      <c r="I650" s="129"/>
      <c r="J650" s="130"/>
      <c r="K650" s="105"/>
      <c r="L650" s="131"/>
      <c r="M650" s="172"/>
      <c r="O650" s="108"/>
      <c r="P650" s="108"/>
      <c r="Q650" s="108"/>
      <c r="S650" s="108"/>
      <c r="T650" s="108"/>
      <c r="V650" s="108"/>
      <c r="W650" s="108"/>
      <c r="AB650" s="138"/>
      <c r="AF650" s="108"/>
      <c r="AG650" s="108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  <c r="CS650" s="111"/>
      <c r="CT650" s="111"/>
      <c r="CU650" s="111"/>
      <c r="CV650" s="111"/>
      <c r="CW650" s="111"/>
      <c r="CX650" s="111"/>
    </row>
    <row r="651" spans="1:102" s="106" customFormat="1" ht="15" customHeight="1" x14ac:dyDescent="0.25">
      <c r="A651" s="101"/>
      <c r="B651" s="101"/>
      <c r="C651" s="101"/>
      <c r="D651" s="101"/>
      <c r="E651" s="111"/>
      <c r="F651" s="139"/>
      <c r="G651" s="151"/>
      <c r="H651" s="128"/>
      <c r="I651" s="129"/>
      <c r="J651" s="130"/>
      <c r="K651" s="105"/>
      <c r="L651" s="131"/>
      <c r="M651" s="172"/>
      <c r="O651" s="108"/>
      <c r="P651" s="108"/>
      <c r="Q651" s="108"/>
      <c r="S651" s="108"/>
      <c r="T651" s="108"/>
      <c r="V651" s="108"/>
      <c r="W651" s="108"/>
      <c r="AB651" s="138"/>
      <c r="AF651" s="108"/>
      <c r="AG651" s="108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  <c r="CS651" s="111"/>
      <c r="CT651" s="111"/>
      <c r="CU651" s="111"/>
      <c r="CV651" s="111"/>
      <c r="CW651" s="111"/>
      <c r="CX651" s="111"/>
    </row>
    <row r="652" spans="1:102" s="106" customFormat="1" ht="15" customHeight="1" x14ac:dyDescent="0.25">
      <c r="A652" s="101"/>
      <c r="B652" s="101"/>
      <c r="C652" s="101"/>
      <c r="D652" s="101"/>
      <c r="E652" s="111"/>
      <c r="F652" s="139"/>
      <c r="G652" s="151"/>
      <c r="H652" s="128"/>
      <c r="I652" s="129"/>
      <c r="J652" s="130"/>
      <c r="K652" s="105"/>
      <c r="L652" s="131"/>
      <c r="M652" s="172"/>
      <c r="O652" s="108"/>
      <c r="P652" s="108"/>
      <c r="Q652" s="108"/>
      <c r="S652" s="108"/>
      <c r="T652" s="108"/>
      <c r="V652" s="108"/>
      <c r="W652" s="108"/>
      <c r="AB652" s="138"/>
      <c r="AF652" s="108"/>
      <c r="AG652" s="108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  <c r="CS652" s="111"/>
      <c r="CT652" s="111"/>
      <c r="CU652" s="111"/>
      <c r="CV652" s="111"/>
      <c r="CW652" s="111"/>
      <c r="CX652" s="111"/>
    </row>
    <row r="653" spans="1:102" s="106" customFormat="1" ht="15" customHeight="1" x14ac:dyDescent="0.25">
      <c r="A653" s="101"/>
      <c r="B653" s="101"/>
      <c r="C653" s="101"/>
      <c r="D653" s="101"/>
      <c r="E653" s="111"/>
      <c r="F653" s="139"/>
      <c r="G653" s="151"/>
      <c r="H653" s="128"/>
      <c r="I653" s="129"/>
      <c r="J653" s="130"/>
      <c r="K653" s="105"/>
      <c r="L653" s="131"/>
      <c r="M653" s="172"/>
      <c r="O653" s="108"/>
      <c r="P653" s="108"/>
      <c r="Q653" s="108"/>
      <c r="S653" s="108"/>
      <c r="T653" s="108"/>
      <c r="V653" s="108"/>
      <c r="W653" s="108"/>
      <c r="AB653" s="138"/>
      <c r="AF653" s="108"/>
      <c r="AG653" s="108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  <c r="CS653" s="111"/>
      <c r="CT653" s="111"/>
      <c r="CU653" s="111"/>
      <c r="CV653" s="111"/>
      <c r="CW653" s="111"/>
      <c r="CX653" s="111"/>
    </row>
    <row r="654" spans="1:102" s="106" customFormat="1" ht="15" customHeight="1" x14ac:dyDescent="0.25">
      <c r="A654" s="101"/>
      <c r="B654" s="101"/>
      <c r="C654" s="101"/>
      <c r="D654" s="101"/>
      <c r="E654" s="111"/>
      <c r="F654" s="139"/>
      <c r="G654" s="151"/>
      <c r="H654" s="128"/>
      <c r="I654" s="129"/>
      <c r="J654" s="130"/>
      <c r="K654" s="105"/>
      <c r="L654" s="131"/>
      <c r="M654" s="172"/>
      <c r="O654" s="108"/>
      <c r="P654" s="108"/>
      <c r="Q654" s="108"/>
      <c r="S654" s="108"/>
      <c r="T654" s="108"/>
      <c r="V654" s="108"/>
      <c r="W654" s="108"/>
      <c r="AB654" s="138"/>
      <c r="AF654" s="108"/>
      <c r="AG654" s="108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/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  <c r="CS654" s="111"/>
      <c r="CT654" s="111"/>
      <c r="CU654" s="111"/>
      <c r="CV654" s="111"/>
      <c r="CW654" s="111"/>
      <c r="CX654" s="111"/>
    </row>
    <row r="655" spans="1:102" s="106" customFormat="1" ht="15" customHeight="1" x14ac:dyDescent="0.25">
      <c r="A655" s="101"/>
      <c r="B655" s="101"/>
      <c r="C655" s="101"/>
      <c r="D655" s="101"/>
      <c r="E655" s="111"/>
      <c r="F655" s="139"/>
      <c r="G655" s="151"/>
      <c r="H655" s="128"/>
      <c r="I655" s="129"/>
      <c r="J655" s="130"/>
      <c r="K655" s="105"/>
      <c r="L655" s="131"/>
      <c r="M655" s="172"/>
      <c r="O655" s="108"/>
      <c r="P655" s="108"/>
      <c r="Q655" s="108"/>
      <c r="S655" s="108"/>
      <c r="T655" s="108"/>
      <c r="V655" s="108"/>
      <c r="W655" s="108"/>
      <c r="AB655" s="138"/>
      <c r="AF655" s="108"/>
      <c r="AG655" s="108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  <c r="CS655" s="111"/>
      <c r="CT655" s="111"/>
      <c r="CU655" s="111"/>
      <c r="CV655" s="111"/>
      <c r="CW655" s="111"/>
      <c r="CX655" s="111"/>
    </row>
    <row r="656" spans="1:102" s="106" customFormat="1" ht="15" customHeight="1" x14ac:dyDescent="0.25">
      <c r="A656" s="101"/>
      <c r="B656" s="101"/>
      <c r="C656" s="101"/>
      <c r="D656" s="101"/>
      <c r="E656" s="111"/>
      <c r="F656" s="139"/>
      <c r="G656" s="151"/>
      <c r="H656" s="128"/>
      <c r="I656" s="129"/>
      <c r="J656" s="130"/>
      <c r="K656" s="105"/>
      <c r="L656" s="131"/>
      <c r="M656" s="172"/>
      <c r="O656" s="108"/>
      <c r="P656" s="108"/>
      <c r="Q656" s="108"/>
      <c r="S656" s="108"/>
      <c r="T656" s="108"/>
      <c r="V656" s="108"/>
      <c r="W656" s="108"/>
      <c r="AB656" s="138"/>
      <c r="AF656" s="108"/>
      <c r="AG656" s="108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  <c r="CS656" s="111"/>
      <c r="CT656" s="111"/>
      <c r="CU656" s="111"/>
      <c r="CV656" s="111"/>
      <c r="CW656" s="111"/>
      <c r="CX656" s="111"/>
    </row>
    <row r="657" spans="1:102" s="106" customFormat="1" ht="15" customHeight="1" x14ac:dyDescent="0.25">
      <c r="A657" s="101"/>
      <c r="B657" s="101"/>
      <c r="C657" s="101"/>
      <c r="D657" s="101"/>
      <c r="E657" s="111"/>
      <c r="F657" s="139"/>
      <c r="G657" s="151"/>
      <c r="H657" s="128"/>
      <c r="I657" s="129"/>
      <c r="J657" s="130"/>
      <c r="K657" s="105"/>
      <c r="L657" s="131"/>
      <c r="M657" s="172"/>
      <c r="O657" s="108"/>
      <c r="P657" s="108"/>
      <c r="Q657" s="108"/>
      <c r="S657" s="108"/>
      <c r="T657" s="108"/>
      <c r="V657" s="108"/>
      <c r="W657" s="108"/>
      <c r="AB657" s="138"/>
      <c r="AF657" s="108"/>
      <c r="AG657" s="108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  <c r="CS657" s="111"/>
      <c r="CT657" s="111"/>
      <c r="CU657" s="111"/>
      <c r="CV657" s="111"/>
      <c r="CW657" s="111"/>
      <c r="CX657" s="111"/>
    </row>
    <row r="658" spans="1:102" s="106" customFormat="1" ht="15" customHeight="1" x14ac:dyDescent="0.25">
      <c r="A658" s="101"/>
      <c r="B658" s="101"/>
      <c r="C658" s="101"/>
      <c r="D658" s="101"/>
      <c r="E658" s="111"/>
      <c r="F658" s="139"/>
      <c r="G658" s="151"/>
      <c r="H658" s="128"/>
      <c r="I658" s="129"/>
      <c r="J658" s="130"/>
      <c r="K658" s="105"/>
      <c r="L658" s="131"/>
      <c r="M658" s="172"/>
      <c r="O658" s="108"/>
      <c r="P658" s="108"/>
      <c r="Q658" s="108"/>
      <c r="S658" s="108"/>
      <c r="T658" s="108"/>
      <c r="V658" s="108"/>
      <c r="W658" s="108"/>
      <c r="AB658" s="138"/>
      <c r="AF658" s="108"/>
      <c r="AG658" s="108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  <c r="BW658" s="111"/>
      <c r="BX658" s="111"/>
      <c r="BY658" s="111"/>
      <c r="BZ658" s="111"/>
      <c r="CA658" s="111"/>
      <c r="CB658" s="111"/>
      <c r="CC658" s="111"/>
      <c r="CD658" s="111"/>
      <c r="CE658" s="111"/>
      <c r="CF658" s="111"/>
      <c r="CG658" s="111"/>
      <c r="CH658" s="111"/>
      <c r="CI658" s="111"/>
      <c r="CJ658" s="111"/>
      <c r="CK658" s="111"/>
      <c r="CL658" s="111"/>
      <c r="CM658" s="111"/>
      <c r="CN658" s="111"/>
      <c r="CO658" s="111"/>
      <c r="CP658" s="111"/>
      <c r="CQ658" s="111"/>
      <c r="CR658" s="111"/>
      <c r="CS658" s="111"/>
      <c r="CT658" s="111"/>
      <c r="CU658" s="111"/>
      <c r="CV658" s="111"/>
      <c r="CW658" s="111"/>
      <c r="CX658" s="111"/>
    </row>
    <row r="659" spans="1:102" s="106" customFormat="1" ht="15" customHeight="1" x14ac:dyDescent="0.25">
      <c r="A659" s="101"/>
      <c r="B659" s="101"/>
      <c r="C659" s="101"/>
      <c r="D659" s="101"/>
      <c r="E659" s="111"/>
      <c r="F659" s="139"/>
      <c r="G659" s="151"/>
      <c r="H659" s="128"/>
      <c r="I659" s="129"/>
      <c r="J659" s="130"/>
      <c r="K659" s="105"/>
      <c r="L659" s="131"/>
      <c r="M659" s="172"/>
      <c r="O659" s="108"/>
      <c r="P659" s="108"/>
      <c r="Q659" s="108"/>
      <c r="S659" s="108"/>
      <c r="T659" s="108"/>
      <c r="V659" s="108"/>
      <c r="W659" s="108"/>
      <c r="AB659" s="138"/>
      <c r="AF659" s="108"/>
      <c r="AG659" s="108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  <c r="BW659" s="111"/>
      <c r="BX659" s="111"/>
      <c r="BY659" s="111"/>
      <c r="BZ659" s="111"/>
      <c r="CA659" s="111"/>
      <c r="CB659" s="111"/>
      <c r="CC659" s="111"/>
      <c r="CD659" s="111"/>
      <c r="CE659" s="111"/>
      <c r="CF659" s="111"/>
      <c r="CG659" s="111"/>
      <c r="CH659" s="111"/>
      <c r="CI659" s="111"/>
      <c r="CJ659" s="111"/>
      <c r="CK659" s="111"/>
      <c r="CL659" s="111"/>
      <c r="CM659" s="111"/>
      <c r="CN659" s="111"/>
      <c r="CO659" s="111"/>
      <c r="CP659" s="111"/>
      <c r="CQ659" s="111"/>
      <c r="CR659" s="111"/>
      <c r="CS659" s="111"/>
      <c r="CT659" s="111"/>
      <c r="CU659" s="111"/>
      <c r="CV659" s="111"/>
      <c r="CW659" s="111"/>
      <c r="CX659" s="111"/>
    </row>
    <row r="660" spans="1:102" s="106" customFormat="1" ht="15" customHeight="1" x14ac:dyDescent="0.25">
      <c r="A660" s="101"/>
      <c r="B660" s="101"/>
      <c r="C660" s="101"/>
      <c r="D660" s="101"/>
      <c r="E660" s="111"/>
      <c r="F660" s="139"/>
      <c r="G660" s="151"/>
      <c r="H660" s="128"/>
      <c r="I660" s="129"/>
      <c r="J660" s="130"/>
      <c r="K660" s="105"/>
      <c r="L660" s="131"/>
      <c r="M660" s="172"/>
      <c r="O660" s="108"/>
      <c r="P660" s="108"/>
      <c r="Q660" s="108"/>
      <c r="S660" s="108"/>
      <c r="T660" s="108"/>
      <c r="V660" s="108"/>
      <c r="W660" s="108"/>
      <c r="AB660" s="138"/>
      <c r="AF660" s="108"/>
      <c r="AG660" s="108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  <c r="BW660" s="111"/>
      <c r="BX660" s="111"/>
      <c r="BY660" s="111"/>
      <c r="BZ660" s="111"/>
      <c r="CA660" s="111"/>
      <c r="CB660" s="111"/>
      <c r="CC660" s="111"/>
      <c r="CD660" s="111"/>
      <c r="CE660" s="111"/>
      <c r="CF660" s="111"/>
      <c r="CG660" s="111"/>
      <c r="CH660" s="111"/>
      <c r="CI660" s="111"/>
      <c r="CJ660" s="111"/>
      <c r="CK660" s="111"/>
      <c r="CL660" s="111"/>
      <c r="CM660" s="111"/>
      <c r="CN660" s="111"/>
      <c r="CO660" s="111"/>
      <c r="CP660" s="111"/>
      <c r="CQ660" s="111"/>
      <c r="CR660" s="111"/>
      <c r="CS660" s="111"/>
      <c r="CT660" s="111"/>
      <c r="CU660" s="111"/>
      <c r="CV660" s="111"/>
      <c r="CW660" s="111"/>
      <c r="CX660" s="111"/>
    </row>
    <row r="661" spans="1:102" s="106" customFormat="1" ht="15" customHeight="1" x14ac:dyDescent="0.25">
      <c r="A661" s="101"/>
      <c r="B661" s="101"/>
      <c r="C661" s="101"/>
      <c r="D661" s="101"/>
      <c r="E661" s="111"/>
      <c r="F661" s="139"/>
      <c r="G661" s="151"/>
      <c r="H661" s="128"/>
      <c r="I661" s="129"/>
      <c r="J661" s="130"/>
      <c r="K661" s="105"/>
      <c r="L661" s="131"/>
      <c r="M661" s="172"/>
      <c r="O661" s="108"/>
      <c r="P661" s="108"/>
      <c r="Q661" s="108"/>
      <c r="S661" s="108"/>
      <c r="T661" s="108"/>
      <c r="V661" s="108"/>
      <c r="W661" s="108"/>
      <c r="AB661" s="138"/>
      <c r="AF661" s="108"/>
      <c r="AG661" s="108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  <c r="BW661" s="111"/>
      <c r="BX661" s="111"/>
      <c r="BY661" s="111"/>
      <c r="BZ661" s="111"/>
      <c r="CA661" s="111"/>
      <c r="CB661" s="111"/>
      <c r="CC661" s="111"/>
      <c r="CD661" s="111"/>
      <c r="CE661" s="111"/>
      <c r="CF661" s="111"/>
      <c r="CG661" s="111"/>
      <c r="CH661" s="111"/>
      <c r="CI661" s="111"/>
      <c r="CJ661" s="111"/>
      <c r="CK661" s="111"/>
      <c r="CL661" s="111"/>
      <c r="CM661" s="111"/>
      <c r="CN661" s="111"/>
      <c r="CO661" s="111"/>
      <c r="CP661" s="111"/>
      <c r="CQ661" s="111"/>
      <c r="CR661" s="111"/>
      <c r="CS661" s="111"/>
      <c r="CT661" s="111"/>
      <c r="CU661" s="111"/>
      <c r="CV661" s="111"/>
      <c r="CW661" s="111"/>
      <c r="CX661" s="111"/>
    </row>
    <row r="662" spans="1:102" s="106" customFormat="1" ht="15" customHeight="1" x14ac:dyDescent="0.25">
      <c r="A662" s="101"/>
      <c r="B662" s="101"/>
      <c r="C662" s="101"/>
      <c r="D662" s="101"/>
      <c r="E662" s="111"/>
      <c r="F662" s="139"/>
      <c r="G662" s="151"/>
      <c r="H662" s="128"/>
      <c r="I662" s="129"/>
      <c r="J662" s="130"/>
      <c r="K662" s="105"/>
      <c r="L662" s="131"/>
      <c r="M662" s="172"/>
      <c r="O662" s="108"/>
      <c r="P662" s="108"/>
      <c r="Q662" s="108"/>
      <c r="S662" s="108"/>
      <c r="T662" s="108"/>
      <c r="V662" s="108"/>
      <c r="W662" s="108"/>
      <c r="AB662" s="138"/>
      <c r="AF662" s="108"/>
      <c r="AG662" s="108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/>
      <c r="BO662" s="111"/>
      <c r="BP662" s="111"/>
      <c r="BQ662" s="111"/>
      <c r="BR662" s="111"/>
      <c r="BS662" s="111"/>
      <c r="BT662" s="111"/>
      <c r="BU662" s="111"/>
      <c r="BV662" s="111"/>
      <c r="BW662" s="111"/>
      <c r="BX662" s="111"/>
      <c r="BY662" s="111"/>
      <c r="BZ662" s="111"/>
      <c r="CA662" s="111"/>
      <c r="CB662" s="111"/>
      <c r="CC662" s="111"/>
      <c r="CD662" s="111"/>
      <c r="CE662" s="111"/>
      <c r="CF662" s="111"/>
      <c r="CG662" s="111"/>
      <c r="CH662" s="111"/>
      <c r="CI662" s="111"/>
      <c r="CJ662" s="111"/>
      <c r="CK662" s="111"/>
      <c r="CL662" s="111"/>
      <c r="CM662" s="111"/>
      <c r="CN662" s="111"/>
      <c r="CO662" s="111"/>
      <c r="CP662" s="111"/>
      <c r="CQ662" s="111"/>
      <c r="CR662" s="111"/>
      <c r="CS662" s="111"/>
      <c r="CT662" s="111"/>
      <c r="CU662" s="111"/>
      <c r="CV662" s="111"/>
      <c r="CW662" s="111"/>
      <c r="CX662" s="111"/>
    </row>
    <row r="663" spans="1:102" s="106" customFormat="1" ht="15" customHeight="1" x14ac:dyDescent="0.25">
      <c r="A663" s="101"/>
      <c r="B663" s="101"/>
      <c r="C663" s="101"/>
      <c r="D663" s="101"/>
      <c r="E663" s="111"/>
      <c r="F663" s="139"/>
      <c r="G663" s="151"/>
      <c r="H663" s="128"/>
      <c r="I663" s="129"/>
      <c r="J663" s="130"/>
      <c r="K663" s="105"/>
      <c r="L663" s="131"/>
      <c r="M663" s="172"/>
      <c r="O663" s="108"/>
      <c r="P663" s="108"/>
      <c r="Q663" s="108"/>
      <c r="S663" s="108"/>
      <c r="T663" s="108"/>
      <c r="V663" s="108"/>
      <c r="W663" s="108"/>
      <c r="AB663" s="138"/>
      <c r="AF663" s="108"/>
      <c r="AG663" s="108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  <c r="BW663" s="111"/>
      <c r="BX663" s="111"/>
      <c r="BY663" s="111"/>
      <c r="BZ663" s="111"/>
      <c r="CA663" s="111"/>
      <c r="CB663" s="111"/>
      <c r="CC663" s="111"/>
      <c r="CD663" s="111"/>
      <c r="CE663" s="111"/>
      <c r="CF663" s="111"/>
      <c r="CG663" s="111"/>
      <c r="CH663" s="111"/>
      <c r="CI663" s="111"/>
      <c r="CJ663" s="111"/>
      <c r="CK663" s="111"/>
      <c r="CL663" s="111"/>
      <c r="CM663" s="111"/>
      <c r="CN663" s="111"/>
      <c r="CO663" s="111"/>
      <c r="CP663" s="111"/>
      <c r="CQ663" s="111"/>
      <c r="CR663" s="111"/>
      <c r="CS663" s="111"/>
      <c r="CT663" s="111"/>
      <c r="CU663" s="111"/>
      <c r="CV663" s="111"/>
      <c r="CW663" s="111"/>
      <c r="CX663" s="111"/>
    </row>
    <row r="664" spans="1:102" s="106" customFormat="1" ht="15" customHeight="1" x14ac:dyDescent="0.25">
      <c r="A664" s="101"/>
      <c r="B664" s="101"/>
      <c r="C664" s="101"/>
      <c r="D664" s="101"/>
      <c r="E664" s="111"/>
      <c r="F664" s="139"/>
      <c r="G664" s="151"/>
      <c r="H664" s="128"/>
      <c r="I664" s="129"/>
      <c r="J664" s="130"/>
      <c r="K664" s="105"/>
      <c r="L664" s="131"/>
      <c r="M664" s="172"/>
      <c r="O664" s="108"/>
      <c r="P664" s="108"/>
      <c r="Q664" s="108"/>
      <c r="S664" s="108"/>
      <c r="T664" s="108"/>
      <c r="V664" s="108"/>
      <c r="W664" s="108"/>
      <c r="AB664" s="138"/>
      <c r="AF664" s="108"/>
      <c r="AG664" s="108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  <c r="BW664" s="111"/>
      <c r="BX664" s="111"/>
      <c r="BY664" s="111"/>
      <c r="BZ664" s="111"/>
      <c r="CA664" s="111"/>
      <c r="CB664" s="111"/>
      <c r="CC664" s="111"/>
      <c r="CD664" s="111"/>
      <c r="CE664" s="111"/>
      <c r="CF664" s="111"/>
      <c r="CG664" s="111"/>
      <c r="CH664" s="111"/>
      <c r="CI664" s="111"/>
      <c r="CJ664" s="111"/>
      <c r="CK664" s="111"/>
      <c r="CL664" s="111"/>
      <c r="CM664" s="111"/>
      <c r="CN664" s="111"/>
      <c r="CO664" s="111"/>
      <c r="CP664" s="111"/>
      <c r="CQ664" s="111"/>
      <c r="CR664" s="111"/>
      <c r="CS664" s="111"/>
      <c r="CT664" s="111"/>
      <c r="CU664" s="111"/>
      <c r="CV664" s="111"/>
      <c r="CW664" s="111"/>
      <c r="CX664" s="111"/>
    </row>
    <row r="665" spans="1:102" s="106" customFormat="1" ht="15" customHeight="1" x14ac:dyDescent="0.25">
      <c r="A665" s="101"/>
      <c r="B665" s="101"/>
      <c r="C665" s="101"/>
      <c r="D665" s="101"/>
      <c r="E665" s="111"/>
      <c r="F665" s="139"/>
      <c r="G665" s="151"/>
      <c r="H665" s="128"/>
      <c r="I665" s="129"/>
      <c r="J665" s="130"/>
      <c r="K665" s="105"/>
      <c r="L665" s="131"/>
      <c r="M665" s="172"/>
      <c r="O665" s="108"/>
      <c r="P665" s="108"/>
      <c r="Q665" s="108"/>
      <c r="S665" s="108"/>
      <c r="T665" s="108"/>
      <c r="V665" s="108"/>
      <c r="W665" s="108"/>
      <c r="AB665" s="138"/>
      <c r="AF665" s="108"/>
      <c r="AG665" s="108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  <c r="BW665" s="111"/>
      <c r="BX665" s="111"/>
      <c r="BY665" s="111"/>
      <c r="BZ665" s="111"/>
      <c r="CA665" s="111"/>
      <c r="CB665" s="111"/>
      <c r="CC665" s="111"/>
      <c r="CD665" s="111"/>
      <c r="CE665" s="111"/>
      <c r="CF665" s="111"/>
      <c r="CG665" s="111"/>
      <c r="CH665" s="111"/>
      <c r="CI665" s="111"/>
      <c r="CJ665" s="111"/>
      <c r="CK665" s="111"/>
      <c r="CL665" s="111"/>
      <c r="CM665" s="111"/>
      <c r="CN665" s="111"/>
      <c r="CO665" s="111"/>
      <c r="CP665" s="111"/>
      <c r="CQ665" s="111"/>
      <c r="CR665" s="111"/>
      <c r="CS665" s="111"/>
      <c r="CT665" s="111"/>
      <c r="CU665" s="111"/>
      <c r="CV665" s="111"/>
      <c r="CW665" s="111"/>
      <c r="CX665" s="111"/>
    </row>
    <row r="666" spans="1:102" s="106" customFormat="1" ht="15" customHeight="1" x14ac:dyDescent="0.25">
      <c r="A666" s="101"/>
      <c r="B666" s="101"/>
      <c r="C666" s="101"/>
      <c r="D666" s="101"/>
      <c r="E666" s="111"/>
      <c r="F666" s="139"/>
      <c r="G666" s="151"/>
      <c r="H666" s="128"/>
      <c r="I666" s="129"/>
      <c r="J666" s="130"/>
      <c r="K666" s="105"/>
      <c r="L666" s="131"/>
      <c r="M666" s="172"/>
      <c r="O666" s="108"/>
      <c r="P666" s="108"/>
      <c r="Q666" s="108"/>
      <c r="S666" s="108"/>
      <c r="T666" s="108"/>
      <c r="V666" s="108"/>
      <c r="W666" s="108"/>
      <c r="AB666" s="138"/>
      <c r="AF666" s="108"/>
      <c r="AG666" s="108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  <c r="BW666" s="111"/>
      <c r="BX666" s="111"/>
      <c r="BY666" s="111"/>
      <c r="BZ666" s="111"/>
      <c r="CA666" s="111"/>
      <c r="CB666" s="111"/>
      <c r="CC666" s="111"/>
      <c r="CD666" s="111"/>
      <c r="CE666" s="111"/>
      <c r="CF666" s="111"/>
      <c r="CG666" s="111"/>
      <c r="CH666" s="111"/>
      <c r="CI666" s="111"/>
      <c r="CJ666" s="111"/>
      <c r="CK666" s="111"/>
      <c r="CL666" s="111"/>
      <c r="CM666" s="111"/>
      <c r="CN666" s="111"/>
      <c r="CO666" s="111"/>
      <c r="CP666" s="111"/>
      <c r="CQ666" s="111"/>
      <c r="CR666" s="111"/>
      <c r="CS666" s="111"/>
      <c r="CT666" s="111"/>
      <c r="CU666" s="111"/>
      <c r="CV666" s="111"/>
      <c r="CW666" s="111"/>
      <c r="CX666" s="111"/>
    </row>
    <row r="667" spans="1:102" s="106" customFormat="1" ht="15" customHeight="1" x14ac:dyDescent="0.25">
      <c r="A667" s="101"/>
      <c r="B667" s="101"/>
      <c r="C667" s="101"/>
      <c r="D667" s="101"/>
      <c r="E667" s="111"/>
      <c r="F667" s="139"/>
      <c r="G667" s="151"/>
      <c r="H667" s="128"/>
      <c r="I667" s="129"/>
      <c r="J667" s="130"/>
      <c r="K667" s="105"/>
      <c r="L667" s="131"/>
      <c r="M667" s="172"/>
      <c r="O667" s="108"/>
      <c r="P667" s="108"/>
      <c r="Q667" s="108"/>
      <c r="S667" s="108"/>
      <c r="T667" s="108"/>
      <c r="V667" s="108"/>
      <c r="W667" s="108"/>
      <c r="AB667" s="138"/>
      <c r="AF667" s="108"/>
      <c r="AG667" s="108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  <c r="BW667" s="111"/>
      <c r="BX667" s="111"/>
      <c r="BY667" s="111"/>
      <c r="BZ667" s="111"/>
      <c r="CA667" s="111"/>
      <c r="CB667" s="111"/>
      <c r="CC667" s="111"/>
      <c r="CD667" s="111"/>
      <c r="CE667" s="111"/>
      <c r="CF667" s="111"/>
      <c r="CG667" s="111"/>
      <c r="CH667" s="111"/>
      <c r="CI667" s="111"/>
      <c r="CJ667" s="111"/>
      <c r="CK667" s="111"/>
      <c r="CL667" s="111"/>
      <c r="CM667" s="111"/>
      <c r="CN667" s="111"/>
      <c r="CO667" s="111"/>
      <c r="CP667" s="111"/>
      <c r="CQ667" s="111"/>
      <c r="CR667" s="111"/>
      <c r="CS667" s="111"/>
      <c r="CT667" s="111"/>
      <c r="CU667" s="111"/>
      <c r="CV667" s="111"/>
      <c r="CW667" s="111"/>
      <c r="CX667" s="111"/>
    </row>
    <row r="668" spans="1:102" s="106" customFormat="1" ht="15" customHeight="1" x14ac:dyDescent="0.25">
      <c r="A668" s="101"/>
      <c r="B668" s="101"/>
      <c r="C668" s="101"/>
      <c r="D668" s="101"/>
      <c r="E668" s="111"/>
      <c r="F668" s="139"/>
      <c r="G668" s="151"/>
      <c r="H668" s="128"/>
      <c r="I668" s="129"/>
      <c r="J668" s="130"/>
      <c r="K668" s="105"/>
      <c r="L668" s="131"/>
      <c r="M668" s="172"/>
      <c r="O668" s="108"/>
      <c r="P668" s="108"/>
      <c r="Q668" s="108"/>
      <c r="S668" s="108"/>
      <c r="T668" s="108"/>
      <c r="V668" s="108"/>
      <c r="W668" s="108"/>
      <c r="AB668" s="138"/>
      <c r="AF668" s="108"/>
      <c r="AG668" s="108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  <c r="BW668" s="111"/>
      <c r="BX668" s="111"/>
      <c r="BY668" s="111"/>
      <c r="BZ668" s="111"/>
      <c r="CA668" s="111"/>
      <c r="CB668" s="111"/>
      <c r="CC668" s="111"/>
      <c r="CD668" s="111"/>
      <c r="CE668" s="111"/>
      <c r="CF668" s="111"/>
      <c r="CG668" s="111"/>
      <c r="CH668" s="111"/>
      <c r="CI668" s="111"/>
      <c r="CJ668" s="111"/>
      <c r="CK668" s="111"/>
      <c r="CL668" s="111"/>
      <c r="CM668" s="111"/>
      <c r="CN668" s="111"/>
      <c r="CO668" s="111"/>
      <c r="CP668" s="111"/>
      <c r="CQ668" s="111"/>
      <c r="CR668" s="111"/>
      <c r="CS668" s="111"/>
      <c r="CT668" s="111"/>
      <c r="CU668" s="111"/>
      <c r="CV668" s="111"/>
      <c r="CW668" s="111"/>
      <c r="CX668" s="111"/>
    </row>
    <row r="669" spans="1:102" s="106" customFormat="1" ht="15" customHeight="1" x14ac:dyDescent="0.25">
      <c r="A669" s="101"/>
      <c r="B669" s="101"/>
      <c r="C669" s="101"/>
      <c r="D669" s="101"/>
      <c r="E669" s="111"/>
      <c r="F669" s="139"/>
      <c r="G669" s="151"/>
      <c r="H669" s="128"/>
      <c r="I669" s="129"/>
      <c r="J669" s="130"/>
      <c r="K669" s="105"/>
      <c r="L669" s="131"/>
      <c r="M669" s="172"/>
      <c r="O669" s="108"/>
      <c r="P669" s="108"/>
      <c r="Q669" s="108"/>
      <c r="S669" s="108"/>
      <c r="T669" s="108"/>
      <c r="V669" s="108"/>
      <c r="W669" s="108"/>
      <c r="AB669" s="138"/>
      <c r="AF669" s="108"/>
      <c r="AG669" s="108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  <c r="BW669" s="111"/>
      <c r="BX669" s="111"/>
      <c r="BY669" s="111"/>
      <c r="BZ669" s="111"/>
      <c r="CA669" s="111"/>
      <c r="CB669" s="111"/>
      <c r="CC669" s="111"/>
      <c r="CD669" s="111"/>
      <c r="CE669" s="111"/>
      <c r="CF669" s="111"/>
      <c r="CG669" s="111"/>
      <c r="CH669" s="111"/>
      <c r="CI669" s="111"/>
      <c r="CJ669" s="111"/>
      <c r="CK669" s="111"/>
      <c r="CL669" s="111"/>
      <c r="CM669" s="111"/>
      <c r="CN669" s="111"/>
      <c r="CO669" s="111"/>
      <c r="CP669" s="111"/>
      <c r="CQ669" s="111"/>
      <c r="CR669" s="111"/>
      <c r="CS669" s="111"/>
      <c r="CT669" s="111"/>
      <c r="CU669" s="111"/>
      <c r="CV669" s="111"/>
      <c r="CW669" s="111"/>
      <c r="CX669" s="111"/>
    </row>
  </sheetData>
  <mergeCells count="48">
    <mergeCell ref="AB2:AD2"/>
    <mergeCell ref="AE2:AG2"/>
    <mergeCell ref="F2:I2"/>
    <mergeCell ref="K2:M2"/>
    <mergeCell ref="N2:P2"/>
    <mergeCell ref="R2:T2"/>
    <mergeCell ref="U2:W2"/>
    <mergeCell ref="X2:Z2"/>
    <mergeCell ref="X30:Z30"/>
    <mergeCell ref="AB30:AD30"/>
    <mergeCell ref="AE30:AG30"/>
    <mergeCell ref="F122:I122"/>
    <mergeCell ref="K122:M122"/>
    <mergeCell ref="N122:P122"/>
    <mergeCell ref="R122:T122"/>
    <mergeCell ref="U122:W122"/>
    <mergeCell ref="X122:Z122"/>
    <mergeCell ref="F30:I30"/>
    <mergeCell ref="K30:M30"/>
    <mergeCell ref="N30:P30"/>
    <mergeCell ref="R30:T30"/>
    <mergeCell ref="U30:W30"/>
    <mergeCell ref="AB61:AD61"/>
    <mergeCell ref="AE61:AG61"/>
    <mergeCell ref="X90:Z90"/>
    <mergeCell ref="AB90:AD90"/>
    <mergeCell ref="AE90:AG90"/>
    <mergeCell ref="F61:I61"/>
    <mergeCell ref="K61:M61"/>
    <mergeCell ref="N61:P61"/>
    <mergeCell ref="R61:T61"/>
    <mergeCell ref="U61:W61"/>
    <mergeCell ref="X61:Z61"/>
    <mergeCell ref="F90:I90"/>
    <mergeCell ref="K90:M90"/>
    <mergeCell ref="N90:P90"/>
    <mergeCell ref="R90:T90"/>
    <mergeCell ref="U90:W90"/>
    <mergeCell ref="AB122:AD122"/>
    <mergeCell ref="AE122:AG122"/>
    <mergeCell ref="F159:I159"/>
    <mergeCell ref="K159:M159"/>
    <mergeCell ref="N159:P159"/>
    <mergeCell ref="R159:T159"/>
    <mergeCell ref="U159:W159"/>
    <mergeCell ref="X159:Z159"/>
    <mergeCell ref="AB159:AD159"/>
    <mergeCell ref="AE159:AG159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333E-8FDE-42B4-9E03-5592CECA5A51}">
  <dimension ref="A1:CW540"/>
  <sheetViews>
    <sheetView topLeftCell="E1" zoomScaleNormal="100" workbookViewId="0">
      <pane xSplit="7" ySplit="3" topLeftCell="L112" activePane="bottomRight" state="frozen"/>
      <selection activeCell="AD90" sqref="AD90"/>
      <selection pane="topRight" activeCell="AD90" sqref="AD90"/>
      <selection pane="bottomLeft" activeCell="AD90" sqref="AD90"/>
      <selection pane="bottomRight" activeCell="AF136" sqref="AF136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9.140625" style="151" customWidth="1"/>
    <col min="8" max="8" width="11.28515625" style="128" customWidth="1"/>
    <col min="9" max="9" width="10.7109375" style="129" customWidth="1"/>
    <col min="10" max="10" width="9" style="130" customWidth="1"/>
    <col min="11" max="11" width="8" style="105" customWidth="1"/>
    <col min="12" max="12" width="12.5703125" style="131" customWidth="1"/>
    <col min="13" max="13" width="16.7109375" style="172" customWidth="1"/>
    <col min="14" max="14" width="7.5703125" style="106" customWidth="1"/>
    <col min="15" max="15" width="11.28515625" style="108" customWidth="1"/>
    <col min="16" max="16" width="12" style="108" customWidth="1"/>
    <col min="17" max="17" width="12.28515625" style="108" customWidth="1"/>
    <col min="18" max="18" width="6" style="106" customWidth="1"/>
    <col min="19" max="19" width="12.140625" style="108" customWidth="1"/>
    <col min="20" max="20" width="15.85546875" style="108" customWidth="1"/>
    <col min="21" max="21" width="5.85546875" style="106" customWidth="1"/>
    <col min="22" max="22" width="13" style="108" customWidth="1"/>
    <col min="23" max="23" width="13.85546875" style="108" customWidth="1"/>
    <col min="24" max="24" width="8.85546875" style="106" customWidth="1"/>
    <col min="25" max="25" width="9.42578125" style="106" customWidth="1"/>
    <col min="26" max="26" width="10.7109375" style="106" customWidth="1"/>
    <col min="27" max="27" width="6.28515625" style="106" customWidth="1"/>
    <col min="28" max="28" width="7.28515625" style="106" customWidth="1"/>
    <col min="29" max="29" width="9.85546875" style="106" customWidth="1"/>
    <col min="30" max="30" width="7.7109375" style="106" customWidth="1"/>
    <col min="31" max="31" width="11.7109375" style="108" customWidth="1"/>
    <col min="32" max="32" width="14.7109375" style="108" customWidth="1"/>
    <col min="33" max="33" width="3.140625" style="111" customWidth="1"/>
    <col min="34" max="16384" width="14.42578125" style="111"/>
  </cols>
  <sheetData>
    <row r="1" spans="1:101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12"/>
      <c r="AB1" s="7"/>
      <c r="AC1" s="7"/>
      <c r="AD1" s="7"/>
      <c r="AE1" s="8"/>
      <c r="AF1" s="8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</row>
    <row r="2" spans="1:101" s="162" customFormat="1" ht="36.950000000000003" customHeight="1" x14ac:dyDescent="0.25">
      <c r="A2" s="152"/>
      <c r="B2" s="152"/>
      <c r="C2" s="152"/>
      <c r="D2" s="15"/>
      <c r="E2" s="15"/>
      <c r="F2" s="442" t="s">
        <v>583</v>
      </c>
      <c r="G2" s="443"/>
      <c r="H2" s="443"/>
      <c r="I2" s="443"/>
      <c r="J2" s="16"/>
      <c r="K2" s="441" t="s">
        <v>584</v>
      </c>
      <c r="L2" s="442"/>
      <c r="M2" s="442"/>
      <c r="N2" s="444" t="s">
        <v>2</v>
      </c>
      <c r="O2" s="442"/>
      <c r="P2" s="442"/>
      <c r="Q2" s="17"/>
      <c r="R2" s="445" t="s">
        <v>3</v>
      </c>
      <c r="S2" s="440"/>
      <c r="T2" s="440"/>
      <c r="U2" s="446" t="s">
        <v>4</v>
      </c>
      <c r="V2" s="440"/>
      <c r="W2" s="440"/>
      <c r="X2" s="447" t="s">
        <v>5</v>
      </c>
      <c r="Y2" s="447"/>
      <c r="Z2" s="447"/>
      <c r="AA2" s="439" t="s">
        <v>6</v>
      </c>
      <c r="AB2" s="440"/>
      <c r="AC2" s="440"/>
      <c r="AD2" s="441" t="s">
        <v>585</v>
      </c>
      <c r="AE2" s="442"/>
      <c r="AF2" s="442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</row>
    <row r="3" spans="1:101" s="167" customFormat="1" ht="21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25"/>
      <c r="R3" s="29" t="s">
        <v>12</v>
      </c>
      <c r="S3" s="30" t="s">
        <v>13</v>
      </c>
      <c r="T3" s="30" t="s">
        <v>14</v>
      </c>
      <c r="U3" s="29" t="s">
        <v>12</v>
      </c>
      <c r="V3" s="30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32" t="s">
        <v>12</v>
      </c>
      <c r="AB3" s="31" t="s">
        <v>13</v>
      </c>
      <c r="AC3" s="31" t="s">
        <v>14</v>
      </c>
      <c r="AD3" s="29" t="s">
        <v>12</v>
      </c>
      <c r="AE3" s="30" t="s">
        <v>13</v>
      </c>
      <c r="AF3" s="30" t="s">
        <v>14</v>
      </c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</row>
    <row r="4" spans="1:101" s="190" customFormat="1" ht="19.5" customHeight="1" x14ac:dyDescent="0.25">
      <c r="A4" s="50">
        <v>0</v>
      </c>
      <c r="B4" s="50">
        <v>520</v>
      </c>
      <c r="C4" s="184"/>
      <c r="D4" s="50">
        <v>141</v>
      </c>
      <c r="E4" s="50">
        <v>1</v>
      </c>
      <c r="F4" s="185" t="s">
        <v>49</v>
      </c>
      <c r="G4" s="50" t="s">
        <v>27</v>
      </c>
      <c r="H4" s="50" t="s">
        <v>50</v>
      </c>
      <c r="I4" s="51">
        <v>230421</v>
      </c>
      <c r="J4" s="52">
        <v>46113</v>
      </c>
      <c r="K4" s="51">
        <v>21</v>
      </c>
      <c r="L4" s="186">
        <v>119</v>
      </c>
      <c r="M4" s="187">
        <v>2499</v>
      </c>
      <c r="N4" s="51"/>
      <c r="O4" s="186"/>
      <c r="P4" s="186"/>
      <c r="Q4" s="186"/>
      <c r="R4" s="51">
        <f t="shared" ref="R4:R11" si="0">N4+K4</f>
        <v>21</v>
      </c>
      <c r="S4" s="186">
        <f t="shared" ref="S4:S11" si="1">L4+O4</f>
        <v>119</v>
      </c>
      <c r="T4" s="186">
        <f t="shared" ref="T4:T64" si="2">S4*R4</f>
        <v>2499</v>
      </c>
      <c r="U4" s="50">
        <v>15</v>
      </c>
      <c r="V4" s="186">
        <f>S4</f>
        <v>119</v>
      </c>
      <c r="W4" s="186">
        <f>V4*U4</f>
        <v>1785</v>
      </c>
      <c r="X4" s="51"/>
      <c r="Y4" s="188"/>
      <c r="Z4" s="188"/>
      <c r="AA4" s="189"/>
      <c r="AB4" s="188"/>
      <c r="AC4" s="188"/>
      <c r="AD4" s="189">
        <f>R4-(U4+X4+AA4)</f>
        <v>6</v>
      </c>
      <c r="AE4" s="186">
        <f>S4</f>
        <v>119</v>
      </c>
      <c r="AF4" s="186">
        <f>AE4*AD4</f>
        <v>714</v>
      </c>
    </row>
    <row r="5" spans="1:101" s="190" customFormat="1" ht="19.5" customHeight="1" x14ac:dyDescent="0.25">
      <c r="A5" s="50">
        <v>0</v>
      </c>
      <c r="B5" s="50">
        <v>153</v>
      </c>
      <c r="C5" s="184"/>
      <c r="D5" s="50">
        <v>88</v>
      </c>
      <c r="E5" s="50">
        <v>2</v>
      </c>
      <c r="F5" s="185" t="s">
        <v>60</v>
      </c>
      <c r="G5" s="51" t="s">
        <v>30</v>
      </c>
      <c r="H5" s="50" t="s">
        <v>61</v>
      </c>
      <c r="I5" s="51">
        <v>223123026</v>
      </c>
      <c r="J5" s="52">
        <v>46296</v>
      </c>
      <c r="K5" s="51">
        <v>107</v>
      </c>
      <c r="L5" s="186">
        <v>1.5</v>
      </c>
      <c r="M5" s="187">
        <v>160.5</v>
      </c>
      <c r="N5" s="51"/>
      <c r="O5" s="186"/>
      <c r="P5" s="186"/>
      <c r="Q5" s="186"/>
      <c r="R5" s="51">
        <f t="shared" si="0"/>
        <v>107</v>
      </c>
      <c r="S5" s="186">
        <f t="shared" si="1"/>
        <v>1.5</v>
      </c>
      <c r="T5" s="186">
        <f t="shared" si="2"/>
        <v>160.5</v>
      </c>
      <c r="U5" s="50"/>
      <c r="V5" s="186">
        <f t="shared" ref="V5:V72" si="3">S5</f>
        <v>1.5</v>
      </c>
      <c r="W5" s="186">
        <f t="shared" ref="W5:W72" si="4">V5*U5</f>
        <v>0</v>
      </c>
      <c r="X5" s="51"/>
      <c r="Y5" s="188"/>
      <c r="Z5" s="188"/>
      <c r="AA5" s="189"/>
      <c r="AB5" s="188"/>
      <c r="AC5" s="188"/>
      <c r="AD5" s="189">
        <f t="shared" ref="AD5:AD72" si="5">R5-(U5+X5+AA5)</f>
        <v>107</v>
      </c>
      <c r="AE5" s="186">
        <f t="shared" ref="AE5:AE72" si="6">S5</f>
        <v>1.5</v>
      </c>
      <c r="AF5" s="186">
        <f t="shared" ref="AF5:AF72" si="7">AE5*AD5</f>
        <v>160.5</v>
      </c>
    </row>
    <row r="6" spans="1:101" s="190" customFormat="1" ht="25.5" customHeight="1" x14ac:dyDescent="0.25">
      <c r="A6" s="50">
        <v>0</v>
      </c>
      <c r="B6" s="50">
        <v>40</v>
      </c>
      <c r="C6" s="184"/>
      <c r="D6" s="50">
        <v>154</v>
      </c>
      <c r="E6" s="50">
        <v>3</v>
      </c>
      <c r="F6" s="185" t="s">
        <v>72</v>
      </c>
      <c r="G6" s="50" t="s">
        <v>24</v>
      </c>
      <c r="H6" s="50" t="s">
        <v>73</v>
      </c>
      <c r="I6" s="51" t="s">
        <v>74</v>
      </c>
      <c r="J6" s="52">
        <v>46235</v>
      </c>
      <c r="K6" s="51">
        <v>59</v>
      </c>
      <c r="L6" s="186">
        <v>147.44999999999999</v>
      </c>
      <c r="M6" s="187">
        <v>8699.5499999999993</v>
      </c>
      <c r="N6" s="51"/>
      <c r="O6" s="186"/>
      <c r="P6" s="186"/>
      <c r="Q6" s="186"/>
      <c r="R6" s="51">
        <f t="shared" si="0"/>
        <v>59</v>
      </c>
      <c r="S6" s="186">
        <f t="shared" si="1"/>
        <v>147.44999999999999</v>
      </c>
      <c r="T6" s="186">
        <f t="shared" si="2"/>
        <v>8699.5499999999993</v>
      </c>
      <c r="U6" s="50">
        <v>5</v>
      </c>
      <c r="V6" s="186">
        <f t="shared" si="3"/>
        <v>147.44999999999999</v>
      </c>
      <c r="W6" s="186">
        <f t="shared" si="4"/>
        <v>737.25</v>
      </c>
      <c r="X6" s="51"/>
      <c r="Y6" s="188"/>
      <c r="Z6" s="188"/>
      <c r="AA6" s="189"/>
      <c r="AB6" s="188"/>
      <c r="AC6" s="188"/>
      <c r="AD6" s="189">
        <f t="shared" si="5"/>
        <v>54</v>
      </c>
      <c r="AE6" s="186">
        <f t="shared" si="6"/>
        <v>147.44999999999999</v>
      </c>
      <c r="AF6" s="186">
        <f t="shared" si="7"/>
        <v>7962.2999999999993</v>
      </c>
    </row>
    <row r="7" spans="1:101" s="190" customFormat="1" ht="22.5" customHeight="1" x14ac:dyDescent="0.25">
      <c r="A7" s="50">
        <v>28</v>
      </c>
      <c r="B7" s="50">
        <v>472</v>
      </c>
      <c r="C7" s="184"/>
      <c r="D7" s="50">
        <v>165</v>
      </c>
      <c r="E7" s="50">
        <v>4</v>
      </c>
      <c r="F7" s="185" t="s">
        <v>83</v>
      </c>
      <c r="G7" s="50" t="s">
        <v>84</v>
      </c>
      <c r="H7" s="191" t="s">
        <v>81</v>
      </c>
      <c r="I7" s="191" t="s">
        <v>85</v>
      </c>
      <c r="J7" s="192">
        <v>46236</v>
      </c>
      <c r="K7" s="51">
        <v>5</v>
      </c>
      <c r="L7" s="186">
        <v>134</v>
      </c>
      <c r="M7" s="187">
        <v>670</v>
      </c>
      <c r="N7" s="51"/>
      <c r="O7" s="186"/>
      <c r="P7" s="186"/>
      <c r="Q7" s="186"/>
      <c r="R7" s="51">
        <f t="shared" si="0"/>
        <v>5</v>
      </c>
      <c r="S7" s="186">
        <f t="shared" si="1"/>
        <v>134</v>
      </c>
      <c r="T7" s="186">
        <f t="shared" si="2"/>
        <v>670</v>
      </c>
      <c r="U7" s="50">
        <v>5</v>
      </c>
      <c r="V7" s="186">
        <f t="shared" si="3"/>
        <v>134</v>
      </c>
      <c r="W7" s="186">
        <f t="shared" si="4"/>
        <v>670</v>
      </c>
      <c r="X7" s="51"/>
      <c r="Y7" s="188"/>
      <c r="Z7" s="188"/>
      <c r="AA7" s="189"/>
      <c r="AB7" s="188"/>
      <c r="AC7" s="188"/>
      <c r="AD7" s="189">
        <f t="shared" si="5"/>
        <v>0</v>
      </c>
      <c r="AE7" s="186">
        <f t="shared" si="6"/>
        <v>134</v>
      </c>
      <c r="AF7" s="186">
        <f t="shared" si="7"/>
        <v>0</v>
      </c>
    </row>
    <row r="8" spans="1:101" s="190" customFormat="1" ht="22.5" customHeight="1" x14ac:dyDescent="0.25">
      <c r="A8" s="50"/>
      <c r="B8" s="50"/>
      <c r="C8" s="184"/>
      <c r="D8" s="50"/>
      <c r="E8" s="50">
        <v>5</v>
      </c>
      <c r="F8" s="193" t="s">
        <v>90</v>
      </c>
      <c r="G8" s="191" t="s">
        <v>24</v>
      </c>
      <c r="H8" s="191" t="s">
        <v>93</v>
      </c>
      <c r="I8" s="191" t="s">
        <v>94</v>
      </c>
      <c r="J8" s="192">
        <v>46534</v>
      </c>
      <c r="K8" s="51">
        <v>30</v>
      </c>
      <c r="L8" s="186">
        <v>51</v>
      </c>
      <c r="M8" s="187">
        <v>1530</v>
      </c>
      <c r="N8" s="51"/>
      <c r="O8" s="186"/>
      <c r="P8" s="186"/>
      <c r="Q8" s="186"/>
      <c r="R8" s="51">
        <f t="shared" si="0"/>
        <v>30</v>
      </c>
      <c r="S8" s="186">
        <f t="shared" si="1"/>
        <v>51</v>
      </c>
      <c r="T8" s="186">
        <f t="shared" si="2"/>
        <v>1530</v>
      </c>
      <c r="U8" s="50"/>
      <c r="V8" s="186">
        <f t="shared" si="3"/>
        <v>51</v>
      </c>
      <c r="W8" s="186">
        <f t="shared" si="4"/>
        <v>0</v>
      </c>
      <c r="X8" s="51"/>
      <c r="Y8" s="188"/>
      <c r="Z8" s="188"/>
      <c r="AA8" s="189"/>
      <c r="AB8" s="188"/>
      <c r="AC8" s="188"/>
      <c r="AD8" s="189">
        <f t="shared" si="5"/>
        <v>30</v>
      </c>
      <c r="AE8" s="186">
        <f t="shared" si="6"/>
        <v>51</v>
      </c>
      <c r="AF8" s="186">
        <f t="shared" si="7"/>
        <v>1530</v>
      </c>
    </row>
    <row r="9" spans="1:101" s="190" customFormat="1" ht="17.25" customHeight="1" x14ac:dyDescent="0.25">
      <c r="A9" s="50"/>
      <c r="B9" s="50"/>
      <c r="C9" s="184"/>
      <c r="D9" s="50"/>
      <c r="E9" s="50">
        <v>6</v>
      </c>
      <c r="F9" s="193" t="s">
        <v>107</v>
      </c>
      <c r="G9" s="191" t="s">
        <v>108</v>
      </c>
      <c r="H9" s="50" t="s">
        <v>109</v>
      </c>
      <c r="I9" s="50" t="s">
        <v>110</v>
      </c>
      <c r="J9" s="194">
        <v>46017</v>
      </c>
      <c r="K9" s="51">
        <v>9</v>
      </c>
      <c r="L9" s="186">
        <v>209.5</v>
      </c>
      <c r="M9" s="187">
        <v>1885.5</v>
      </c>
      <c r="N9" s="50"/>
      <c r="O9" s="186"/>
      <c r="P9" s="186"/>
      <c r="Q9" s="186"/>
      <c r="R9" s="51">
        <f t="shared" si="0"/>
        <v>9</v>
      </c>
      <c r="S9" s="186">
        <f t="shared" si="1"/>
        <v>209.5</v>
      </c>
      <c r="T9" s="186">
        <f t="shared" si="2"/>
        <v>1885.5</v>
      </c>
      <c r="U9" s="50">
        <v>3</v>
      </c>
      <c r="V9" s="186">
        <f t="shared" si="3"/>
        <v>209.5</v>
      </c>
      <c r="W9" s="186">
        <f t="shared" si="4"/>
        <v>628.5</v>
      </c>
      <c r="X9" s="51"/>
      <c r="Y9" s="188"/>
      <c r="Z9" s="188"/>
      <c r="AA9" s="189"/>
      <c r="AB9" s="188"/>
      <c r="AC9" s="188"/>
      <c r="AD9" s="189">
        <f t="shared" si="5"/>
        <v>6</v>
      </c>
      <c r="AE9" s="186">
        <f t="shared" si="6"/>
        <v>209.5</v>
      </c>
      <c r="AF9" s="186">
        <f t="shared" si="7"/>
        <v>1257</v>
      </c>
    </row>
    <row r="10" spans="1:101" s="190" customFormat="1" ht="17.25" customHeight="1" x14ac:dyDescent="0.25">
      <c r="A10" s="50"/>
      <c r="B10" s="50"/>
      <c r="C10" s="184"/>
      <c r="D10" s="50"/>
      <c r="E10" s="50">
        <v>7</v>
      </c>
      <c r="F10" s="193" t="s">
        <v>113</v>
      </c>
      <c r="G10" s="191" t="s">
        <v>20</v>
      </c>
      <c r="H10" s="50" t="s">
        <v>114</v>
      </c>
      <c r="I10" s="50">
        <v>338183</v>
      </c>
      <c r="J10" s="194">
        <v>46780</v>
      </c>
      <c r="K10" s="51">
        <v>384</v>
      </c>
      <c r="L10" s="186">
        <v>50</v>
      </c>
      <c r="M10" s="187">
        <v>19200</v>
      </c>
      <c r="N10" s="50"/>
      <c r="O10" s="186"/>
      <c r="P10" s="186"/>
      <c r="Q10" s="186"/>
      <c r="R10" s="51">
        <f t="shared" si="0"/>
        <v>384</v>
      </c>
      <c r="S10" s="186">
        <f t="shared" si="1"/>
        <v>50</v>
      </c>
      <c r="T10" s="186">
        <f t="shared" si="2"/>
        <v>19200</v>
      </c>
      <c r="U10" s="50"/>
      <c r="V10" s="186">
        <f t="shared" si="3"/>
        <v>50</v>
      </c>
      <c r="W10" s="186">
        <f t="shared" si="4"/>
        <v>0</v>
      </c>
      <c r="X10" s="51"/>
      <c r="Y10" s="188"/>
      <c r="Z10" s="188"/>
      <c r="AA10" s="189"/>
      <c r="AB10" s="188"/>
      <c r="AC10" s="188"/>
      <c r="AD10" s="189">
        <f t="shared" si="5"/>
        <v>384</v>
      </c>
      <c r="AE10" s="186">
        <f t="shared" si="6"/>
        <v>50</v>
      </c>
      <c r="AF10" s="186">
        <f t="shared" si="7"/>
        <v>19200</v>
      </c>
    </row>
    <row r="11" spans="1:101" s="190" customFormat="1" ht="17.25" customHeight="1" x14ac:dyDescent="0.25">
      <c r="A11" s="50"/>
      <c r="B11" s="50"/>
      <c r="C11" s="184"/>
      <c r="D11" s="50"/>
      <c r="E11" s="50">
        <v>8</v>
      </c>
      <c r="F11" s="193" t="s">
        <v>159</v>
      </c>
      <c r="G11" s="191" t="s">
        <v>24</v>
      </c>
      <c r="H11" s="50" t="s">
        <v>160</v>
      </c>
      <c r="I11" s="50">
        <v>230918</v>
      </c>
      <c r="J11" s="194">
        <v>46291</v>
      </c>
      <c r="K11" s="51">
        <v>5</v>
      </c>
      <c r="L11" s="186">
        <v>42.8</v>
      </c>
      <c r="M11" s="187">
        <v>214</v>
      </c>
      <c r="N11" s="50"/>
      <c r="O11" s="186"/>
      <c r="P11" s="186"/>
      <c r="Q11" s="186"/>
      <c r="R11" s="51">
        <f t="shared" si="0"/>
        <v>5</v>
      </c>
      <c r="S11" s="186">
        <f t="shared" si="1"/>
        <v>42.8</v>
      </c>
      <c r="T11" s="186">
        <f t="shared" si="2"/>
        <v>214</v>
      </c>
      <c r="U11" s="50">
        <v>2</v>
      </c>
      <c r="V11" s="186">
        <f t="shared" si="3"/>
        <v>42.8</v>
      </c>
      <c r="W11" s="186">
        <f t="shared" si="4"/>
        <v>85.6</v>
      </c>
      <c r="X11" s="51"/>
      <c r="Y11" s="188"/>
      <c r="Z11" s="188"/>
      <c r="AA11" s="189"/>
      <c r="AB11" s="188"/>
      <c r="AC11" s="188"/>
      <c r="AD11" s="189">
        <f t="shared" si="5"/>
        <v>3</v>
      </c>
      <c r="AE11" s="186">
        <f t="shared" si="6"/>
        <v>42.8</v>
      </c>
      <c r="AF11" s="186">
        <f t="shared" si="7"/>
        <v>128.39999999999998</v>
      </c>
    </row>
    <row r="12" spans="1:101" s="190" customFormat="1" ht="22.5" customHeight="1" x14ac:dyDescent="0.25">
      <c r="A12" s="50"/>
      <c r="B12" s="50"/>
      <c r="C12" s="184"/>
      <c r="D12" s="50"/>
      <c r="E12" s="50"/>
      <c r="F12" s="195" t="s">
        <v>166</v>
      </c>
      <c r="G12" s="191"/>
      <c r="H12" s="50"/>
      <c r="I12" s="50"/>
      <c r="J12" s="194"/>
      <c r="K12" s="51"/>
      <c r="L12" s="186"/>
      <c r="M12" s="187"/>
      <c r="N12" s="50"/>
      <c r="O12" s="186"/>
      <c r="P12" s="186"/>
      <c r="Q12" s="186"/>
      <c r="R12" s="51"/>
      <c r="S12" s="186"/>
      <c r="T12" s="186"/>
      <c r="U12" s="50"/>
      <c r="V12" s="186"/>
      <c r="W12" s="186"/>
      <c r="X12" s="51"/>
      <c r="Y12" s="188"/>
      <c r="Z12" s="188"/>
      <c r="AA12" s="189"/>
      <c r="AB12" s="188"/>
      <c r="AC12" s="188"/>
      <c r="AD12" s="189"/>
      <c r="AE12" s="186"/>
      <c r="AF12" s="186"/>
    </row>
    <row r="13" spans="1:101" s="190" customFormat="1" ht="22.5" customHeight="1" x14ac:dyDescent="0.25">
      <c r="A13" s="50"/>
      <c r="B13" s="50"/>
      <c r="C13" s="184"/>
      <c r="D13" s="50"/>
      <c r="E13" s="50">
        <v>9</v>
      </c>
      <c r="F13" s="196" t="s">
        <v>169</v>
      </c>
      <c r="G13" s="191" t="s">
        <v>20</v>
      </c>
      <c r="H13" s="50" t="s">
        <v>170</v>
      </c>
      <c r="I13" s="50" t="s">
        <v>171</v>
      </c>
      <c r="J13" s="194">
        <v>45684</v>
      </c>
      <c r="K13" s="51">
        <v>418</v>
      </c>
      <c r="L13" s="186">
        <v>51.46</v>
      </c>
      <c r="M13" s="187">
        <v>21510.28</v>
      </c>
      <c r="N13" s="50"/>
      <c r="O13" s="186"/>
      <c r="P13" s="186"/>
      <c r="Q13" s="186"/>
      <c r="R13" s="51">
        <f>N13+K13</f>
        <v>418</v>
      </c>
      <c r="S13" s="186">
        <f>L13+O13</f>
        <v>51.46</v>
      </c>
      <c r="T13" s="186">
        <f t="shared" si="2"/>
        <v>21510.28</v>
      </c>
      <c r="U13" s="50"/>
      <c r="V13" s="186">
        <f t="shared" si="3"/>
        <v>51.46</v>
      </c>
      <c r="W13" s="186">
        <f t="shared" si="4"/>
        <v>0</v>
      </c>
      <c r="X13" s="51"/>
      <c r="Y13" s="188"/>
      <c r="Z13" s="188"/>
      <c r="AA13" s="189"/>
      <c r="AB13" s="188"/>
      <c r="AC13" s="188"/>
      <c r="AD13" s="189">
        <f t="shared" si="5"/>
        <v>418</v>
      </c>
      <c r="AE13" s="186">
        <f t="shared" si="6"/>
        <v>51.46</v>
      </c>
      <c r="AF13" s="186">
        <f t="shared" si="7"/>
        <v>21510.28</v>
      </c>
    </row>
    <row r="14" spans="1:101" s="190" customFormat="1" ht="22.5" customHeight="1" x14ac:dyDescent="0.25">
      <c r="A14" s="50"/>
      <c r="B14" s="50"/>
      <c r="C14" s="184"/>
      <c r="D14" s="50"/>
      <c r="E14" s="50">
        <v>10</v>
      </c>
      <c r="F14" s="196" t="s">
        <v>181</v>
      </c>
      <c r="G14" s="191" t="s">
        <v>20</v>
      </c>
      <c r="H14" s="50" t="s">
        <v>182</v>
      </c>
      <c r="I14" s="50">
        <v>2408601</v>
      </c>
      <c r="J14" s="194">
        <v>45896</v>
      </c>
      <c r="K14" s="51">
        <v>26</v>
      </c>
      <c r="L14" s="186">
        <v>40</v>
      </c>
      <c r="M14" s="187">
        <v>1040</v>
      </c>
      <c r="N14" s="50"/>
      <c r="O14" s="186"/>
      <c r="P14" s="186"/>
      <c r="Q14" s="186"/>
      <c r="R14" s="51">
        <f>N14+K14</f>
        <v>26</v>
      </c>
      <c r="S14" s="186">
        <f>L14+O14</f>
        <v>40</v>
      </c>
      <c r="T14" s="186">
        <f t="shared" si="2"/>
        <v>1040</v>
      </c>
      <c r="U14" s="50"/>
      <c r="V14" s="186">
        <f t="shared" si="3"/>
        <v>40</v>
      </c>
      <c r="W14" s="186">
        <f t="shared" si="4"/>
        <v>0</v>
      </c>
      <c r="X14" s="51"/>
      <c r="Y14" s="188"/>
      <c r="Z14" s="188"/>
      <c r="AA14" s="189"/>
      <c r="AB14" s="188"/>
      <c r="AC14" s="188"/>
      <c r="AD14" s="189">
        <f t="shared" si="5"/>
        <v>26</v>
      </c>
      <c r="AE14" s="186">
        <f t="shared" si="6"/>
        <v>40</v>
      </c>
      <c r="AF14" s="186">
        <f t="shared" si="7"/>
        <v>1040</v>
      </c>
    </row>
    <row r="15" spans="1:101" s="190" customFormat="1" ht="22.5" customHeight="1" x14ac:dyDescent="0.25">
      <c r="A15" s="50"/>
      <c r="B15" s="50"/>
      <c r="C15" s="184"/>
      <c r="D15" s="50"/>
      <c r="E15" s="50">
        <v>11</v>
      </c>
      <c r="F15" s="196" t="s">
        <v>192</v>
      </c>
      <c r="G15" s="191" t="s">
        <v>27</v>
      </c>
      <c r="H15" s="50" t="s">
        <v>193</v>
      </c>
      <c r="I15" s="50" t="s">
        <v>194</v>
      </c>
      <c r="J15" s="194">
        <v>45803</v>
      </c>
      <c r="K15" s="51">
        <v>28</v>
      </c>
      <c r="L15" s="186">
        <v>44</v>
      </c>
      <c r="M15" s="187">
        <v>1232</v>
      </c>
      <c r="N15" s="50"/>
      <c r="O15" s="186"/>
      <c r="P15" s="186"/>
      <c r="Q15" s="186"/>
      <c r="R15" s="51">
        <f>N15+K15</f>
        <v>28</v>
      </c>
      <c r="S15" s="186">
        <f>L15+O15</f>
        <v>44</v>
      </c>
      <c r="T15" s="186">
        <f t="shared" si="2"/>
        <v>1232</v>
      </c>
      <c r="U15" s="50"/>
      <c r="V15" s="186">
        <f t="shared" si="3"/>
        <v>44</v>
      </c>
      <c r="W15" s="186">
        <f t="shared" si="4"/>
        <v>0</v>
      </c>
      <c r="X15" s="51"/>
      <c r="Y15" s="188"/>
      <c r="Z15" s="188"/>
      <c r="AA15" s="189"/>
      <c r="AB15" s="188"/>
      <c r="AC15" s="188"/>
      <c r="AD15" s="189">
        <f t="shared" si="5"/>
        <v>28</v>
      </c>
      <c r="AE15" s="186">
        <f t="shared" si="6"/>
        <v>44</v>
      </c>
      <c r="AF15" s="186">
        <f t="shared" si="7"/>
        <v>1232</v>
      </c>
    </row>
    <row r="16" spans="1:101" s="190" customFormat="1" ht="17.25" customHeight="1" x14ac:dyDescent="0.25">
      <c r="A16" s="50"/>
      <c r="B16" s="50"/>
      <c r="C16" s="184"/>
      <c r="D16" s="50"/>
      <c r="E16" s="50"/>
      <c r="F16" s="183" t="s">
        <v>199</v>
      </c>
      <c r="G16" s="191"/>
      <c r="H16" s="50"/>
      <c r="I16" s="50"/>
      <c r="J16" s="194"/>
      <c r="K16" s="51"/>
      <c r="L16" s="186"/>
      <c r="M16" s="187"/>
      <c r="N16" s="50"/>
      <c r="O16" s="186"/>
      <c r="P16" s="186"/>
      <c r="Q16" s="186"/>
      <c r="R16" s="51"/>
      <c r="S16" s="186"/>
      <c r="T16" s="186"/>
      <c r="U16" s="50"/>
      <c r="V16" s="186"/>
      <c r="W16" s="186"/>
      <c r="X16" s="51"/>
      <c r="Y16" s="188"/>
      <c r="Z16" s="188"/>
      <c r="AA16" s="189"/>
      <c r="AB16" s="188"/>
      <c r="AC16" s="188"/>
      <c r="AD16" s="189"/>
      <c r="AE16" s="186"/>
      <c r="AF16" s="186"/>
    </row>
    <row r="17" spans="1:101" s="190" customFormat="1" ht="17.25" customHeight="1" x14ac:dyDescent="0.25">
      <c r="A17" s="50"/>
      <c r="B17" s="50"/>
      <c r="C17" s="184"/>
      <c r="D17" s="50"/>
      <c r="E17" s="50">
        <v>12</v>
      </c>
      <c r="F17" s="196" t="s">
        <v>210</v>
      </c>
      <c r="G17" s="191" t="s">
        <v>30</v>
      </c>
      <c r="H17" s="50" t="s">
        <v>211</v>
      </c>
      <c r="I17" s="50">
        <v>240602</v>
      </c>
      <c r="J17" s="194">
        <v>46565</v>
      </c>
      <c r="K17" s="51">
        <v>100</v>
      </c>
      <c r="L17" s="186">
        <v>22.78</v>
      </c>
      <c r="M17" s="187">
        <v>2278</v>
      </c>
      <c r="N17" s="50"/>
      <c r="O17" s="186"/>
      <c r="P17" s="186"/>
      <c r="Q17" s="186"/>
      <c r="R17" s="51">
        <f t="shared" ref="R17:R22" si="8">N17+K17</f>
        <v>100</v>
      </c>
      <c r="S17" s="186">
        <f t="shared" ref="S17:S22" si="9">L17+O17</f>
        <v>22.78</v>
      </c>
      <c r="T17" s="186">
        <f t="shared" si="2"/>
        <v>2278</v>
      </c>
      <c r="U17" s="50"/>
      <c r="V17" s="186">
        <f t="shared" si="3"/>
        <v>22.78</v>
      </c>
      <c r="W17" s="186">
        <f t="shared" si="4"/>
        <v>0</v>
      </c>
      <c r="X17" s="51"/>
      <c r="Y17" s="188"/>
      <c r="Z17" s="188"/>
      <c r="AA17" s="189"/>
      <c r="AB17" s="188"/>
      <c r="AC17" s="188"/>
      <c r="AD17" s="189">
        <f t="shared" si="5"/>
        <v>100</v>
      </c>
      <c r="AE17" s="186">
        <f t="shared" si="6"/>
        <v>22.78</v>
      </c>
      <c r="AF17" s="186">
        <f t="shared" si="7"/>
        <v>2278</v>
      </c>
    </row>
    <row r="18" spans="1:101" s="190" customFormat="1" ht="17.25" customHeight="1" x14ac:dyDescent="0.25">
      <c r="A18" s="50"/>
      <c r="B18" s="50"/>
      <c r="C18" s="184"/>
      <c r="D18" s="50"/>
      <c r="E18" s="50">
        <v>13</v>
      </c>
      <c r="F18" s="196" t="s">
        <v>213</v>
      </c>
      <c r="G18" s="191" t="s">
        <v>24</v>
      </c>
      <c r="H18" s="50" t="s">
        <v>173</v>
      </c>
      <c r="I18" s="50">
        <v>679230901</v>
      </c>
      <c r="J18" s="194">
        <v>45926</v>
      </c>
      <c r="K18" s="51">
        <v>127</v>
      </c>
      <c r="L18" s="186">
        <v>29.74</v>
      </c>
      <c r="M18" s="187">
        <v>3776.98</v>
      </c>
      <c r="N18" s="50"/>
      <c r="O18" s="186"/>
      <c r="P18" s="186"/>
      <c r="Q18" s="186"/>
      <c r="R18" s="51">
        <f t="shared" si="8"/>
        <v>127</v>
      </c>
      <c r="S18" s="186">
        <f t="shared" si="9"/>
        <v>29.74</v>
      </c>
      <c r="T18" s="186">
        <f t="shared" si="2"/>
        <v>3776.98</v>
      </c>
      <c r="U18" s="50">
        <v>2</v>
      </c>
      <c r="V18" s="186">
        <f t="shared" si="3"/>
        <v>29.74</v>
      </c>
      <c r="W18" s="186">
        <f t="shared" si="4"/>
        <v>59.48</v>
      </c>
      <c r="X18" s="51"/>
      <c r="Y18" s="188"/>
      <c r="Z18" s="188"/>
      <c r="AA18" s="189"/>
      <c r="AB18" s="188"/>
      <c r="AC18" s="188"/>
      <c r="AD18" s="189">
        <f t="shared" si="5"/>
        <v>125</v>
      </c>
      <c r="AE18" s="186">
        <f t="shared" si="6"/>
        <v>29.74</v>
      </c>
      <c r="AF18" s="186">
        <f t="shared" si="7"/>
        <v>3717.5</v>
      </c>
    </row>
    <row r="19" spans="1:101" s="190" customFormat="1" ht="22.5" customHeight="1" x14ac:dyDescent="0.25">
      <c r="A19" s="50"/>
      <c r="B19" s="50"/>
      <c r="C19" s="184"/>
      <c r="D19" s="50"/>
      <c r="E19" s="50">
        <v>14</v>
      </c>
      <c r="F19" s="196" t="s">
        <v>149</v>
      </c>
      <c r="G19" s="191" t="s">
        <v>24</v>
      </c>
      <c r="H19" s="50" t="s">
        <v>151</v>
      </c>
      <c r="I19" s="50" t="s">
        <v>227</v>
      </c>
      <c r="J19" s="194">
        <v>45743</v>
      </c>
      <c r="K19" s="51">
        <v>4</v>
      </c>
      <c r="L19" s="186">
        <v>24.9</v>
      </c>
      <c r="M19" s="187">
        <v>99.6</v>
      </c>
      <c r="N19" s="50"/>
      <c r="O19" s="186"/>
      <c r="P19" s="186"/>
      <c r="Q19" s="186"/>
      <c r="R19" s="51">
        <f t="shared" si="8"/>
        <v>4</v>
      </c>
      <c r="S19" s="186">
        <f t="shared" si="9"/>
        <v>24.9</v>
      </c>
      <c r="T19" s="186">
        <f t="shared" si="2"/>
        <v>99.6</v>
      </c>
      <c r="U19" s="50"/>
      <c r="V19" s="186">
        <f t="shared" si="3"/>
        <v>24.9</v>
      </c>
      <c r="W19" s="186">
        <f t="shared" si="4"/>
        <v>0</v>
      </c>
      <c r="X19" s="51"/>
      <c r="Y19" s="188"/>
      <c r="Z19" s="188"/>
      <c r="AA19" s="189"/>
      <c r="AB19" s="188"/>
      <c r="AC19" s="188"/>
      <c r="AD19" s="189">
        <f t="shared" si="5"/>
        <v>4</v>
      </c>
      <c r="AE19" s="186">
        <f t="shared" si="6"/>
        <v>24.9</v>
      </c>
      <c r="AF19" s="186">
        <f t="shared" si="7"/>
        <v>99.6</v>
      </c>
    </row>
    <row r="20" spans="1:101" s="190" customFormat="1" ht="22.5" customHeight="1" x14ac:dyDescent="0.25">
      <c r="A20" s="50"/>
      <c r="B20" s="50"/>
      <c r="C20" s="184"/>
      <c r="D20" s="50"/>
      <c r="E20" s="50">
        <v>15</v>
      </c>
      <c r="F20" s="196" t="s">
        <v>68</v>
      </c>
      <c r="G20" s="191" t="s">
        <v>24</v>
      </c>
      <c r="H20" s="50" t="s">
        <v>70</v>
      </c>
      <c r="I20" s="50" t="s">
        <v>228</v>
      </c>
      <c r="J20" s="194">
        <v>45956</v>
      </c>
      <c r="K20" s="51">
        <v>12</v>
      </c>
      <c r="L20" s="186">
        <v>98</v>
      </c>
      <c r="M20" s="187">
        <v>1176</v>
      </c>
      <c r="N20" s="50"/>
      <c r="O20" s="186"/>
      <c r="P20" s="186"/>
      <c r="Q20" s="186"/>
      <c r="R20" s="51">
        <f t="shared" si="8"/>
        <v>12</v>
      </c>
      <c r="S20" s="186">
        <f t="shared" si="9"/>
        <v>98</v>
      </c>
      <c r="T20" s="186">
        <f t="shared" si="2"/>
        <v>1176</v>
      </c>
      <c r="U20" s="50"/>
      <c r="V20" s="186">
        <f t="shared" si="3"/>
        <v>98</v>
      </c>
      <c r="W20" s="186">
        <f t="shared" si="4"/>
        <v>0</v>
      </c>
      <c r="X20" s="51"/>
      <c r="Y20" s="188"/>
      <c r="Z20" s="188"/>
      <c r="AA20" s="189"/>
      <c r="AB20" s="188"/>
      <c r="AC20" s="188"/>
      <c r="AD20" s="189">
        <f t="shared" si="5"/>
        <v>12</v>
      </c>
      <c r="AE20" s="186">
        <f t="shared" si="6"/>
        <v>98</v>
      </c>
      <c r="AF20" s="186">
        <f t="shared" si="7"/>
        <v>1176</v>
      </c>
    </row>
    <row r="21" spans="1:101" s="190" customFormat="1" ht="22.5" customHeight="1" x14ac:dyDescent="0.25">
      <c r="A21" s="50"/>
      <c r="B21" s="50"/>
      <c r="C21" s="184"/>
      <c r="D21" s="50"/>
      <c r="E21" s="50">
        <v>16</v>
      </c>
      <c r="F21" s="196" t="s">
        <v>251</v>
      </c>
      <c r="G21" s="191" t="s">
        <v>24</v>
      </c>
      <c r="H21" s="50" t="s">
        <v>252</v>
      </c>
      <c r="I21" s="50" t="s">
        <v>253</v>
      </c>
      <c r="J21" s="194">
        <v>46168</v>
      </c>
      <c r="K21" s="51">
        <v>100</v>
      </c>
      <c r="L21" s="186">
        <v>44</v>
      </c>
      <c r="M21" s="187">
        <v>4400</v>
      </c>
      <c r="N21" s="50"/>
      <c r="O21" s="186"/>
      <c r="P21" s="186"/>
      <c r="Q21" s="186"/>
      <c r="R21" s="51">
        <f t="shared" si="8"/>
        <v>100</v>
      </c>
      <c r="S21" s="186">
        <f t="shared" si="9"/>
        <v>44</v>
      </c>
      <c r="T21" s="186">
        <f t="shared" si="2"/>
        <v>4400</v>
      </c>
      <c r="U21" s="50"/>
      <c r="V21" s="186">
        <f t="shared" si="3"/>
        <v>44</v>
      </c>
      <c r="W21" s="186">
        <f t="shared" si="4"/>
        <v>0</v>
      </c>
      <c r="X21" s="51"/>
      <c r="Y21" s="188"/>
      <c r="Z21" s="188"/>
      <c r="AA21" s="189"/>
      <c r="AB21" s="188"/>
      <c r="AC21" s="188"/>
      <c r="AD21" s="189">
        <f t="shared" si="5"/>
        <v>100</v>
      </c>
      <c r="AE21" s="186">
        <f t="shared" si="6"/>
        <v>44</v>
      </c>
      <c r="AF21" s="186">
        <f t="shared" si="7"/>
        <v>4400</v>
      </c>
    </row>
    <row r="22" spans="1:101" s="190" customFormat="1" ht="18.75" customHeight="1" x14ac:dyDescent="0.25">
      <c r="A22" s="50"/>
      <c r="B22" s="50"/>
      <c r="C22" s="184"/>
      <c r="D22" s="50"/>
      <c r="E22" s="50">
        <v>17</v>
      </c>
      <c r="F22" s="196" t="s">
        <v>83</v>
      </c>
      <c r="G22" s="191" t="s">
        <v>84</v>
      </c>
      <c r="H22" s="50" t="s">
        <v>81</v>
      </c>
      <c r="I22" s="50" t="s">
        <v>257</v>
      </c>
      <c r="J22" s="194">
        <v>45988</v>
      </c>
      <c r="K22" s="51">
        <v>29</v>
      </c>
      <c r="L22" s="186">
        <v>166</v>
      </c>
      <c r="M22" s="187">
        <v>4814</v>
      </c>
      <c r="N22" s="50"/>
      <c r="O22" s="186"/>
      <c r="P22" s="186"/>
      <c r="Q22" s="186"/>
      <c r="R22" s="51">
        <f t="shared" si="8"/>
        <v>29</v>
      </c>
      <c r="S22" s="186">
        <f t="shared" si="9"/>
        <v>166</v>
      </c>
      <c r="T22" s="186">
        <f t="shared" si="2"/>
        <v>4814</v>
      </c>
      <c r="U22" s="50">
        <v>15</v>
      </c>
      <c r="V22" s="186">
        <f t="shared" si="3"/>
        <v>166</v>
      </c>
      <c r="W22" s="186">
        <f t="shared" si="4"/>
        <v>2490</v>
      </c>
      <c r="X22" s="51"/>
      <c r="Y22" s="188"/>
      <c r="Z22" s="188"/>
      <c r="AA22" s="189"/>
      <c r="AB22" s="188"/>
      <c r="AC22" s="188"/>
      <c r="AD22" s="189">
        <f t="shared" si="5"/>
        <v>14</v>
      </c>
      <c r="AE22" s="186">
        <f t="shared" si="6"/>
        <v>166</v>
      </c>
      <c r="AF22" s="186">
        <f t="shared" si="7"/>
        <v>2324</v>
      </c>
    </row>
    <row r="23" spans="1:101" s="190" customFormat="1" ht="14.25" customHeight="1" x14ac:dyDescent="0.25">
      <c r="A23" s="50"/>
      <c r="B23" s="50"/>
      <c r="C23" s="184"/>
      <c r="D23" s="50"/>
      <c r="E23" s="50"/>
      <c r="F23" s="183" t="s">
        <v>199</v>
      </c>
      <c r="G23" s="191"/>
      <c r="H23" s="50"/>
      <c r="I23" s="50"/>
      <c r="J23" s="194"/>
      <c r="K23" s="51"/>
      <c r="L23" s="186"/>
      <c r="M23" s="187"/>
      <c r="N23" s="50"/>
      <c r="O23" s="186"/>
      <c r="P23" s="186"/>
      <c r="Q23" s="186"/>
      <c r="R23" s="51"/>
      <c r="S23" s="186"/>
      <c r="T23" s="186"/>
      <c r="U23" s="50"/>
      <c r="V23" s="186"/>
      <c r="W23" s="186"/>
      <c r="X23" s="51"/>
      <c r="Y23" s="188"/>
      <c r="Z23" s="188"/>
      <c r="AA23" s="189"/>
      <c r="AB23" s="188"/>
      <c r="AC23" s="188"/>
      <c r="AD23" s="189"/>
      <c r="AE23" s="186"/>
      <c r="AF23" s="186"/>
    </row>
    <row r="24" spans="1:101" s="190" customFormat="1" ht="22.5" customHeight="1" x14ac:dyDescent="0.25">
      <c r="A24" s="50"/>
      <c r="B24" s="50"/>
      <c r="C24" s="184"/>
      <c r="D24" s="50"/>
      <c r="E24" s="50">
        <v>18</v>
      </c>
      <c r="F24" s="196" t="s">
        <v>49</v>
      </c>
      <c r="G24" s="191" t="s">
        <v>24</v>
      </c>
      <c r="H24" s="50" t="s">
        <v>50</v>
      </c>
      <c r="I24" s="50" t="s">
        <v>261</v>
      </c>
      <c r="J24" s="194">
        <v>45834</v>
      </c>
      <c r="K24" s="51">
        <v>45</v>
      </c>
      <c r="L24" s="186">
        <v>124.99</v>
      </c>
      <c r="M24" s="187">
        <v>5624.55</v>
      </c>
      <c r="N24" s="50"/>
      <c r="O24" s="186"/>
      <c r="P24" s="186"/>
      <c r="Q24" s="186"/>
      <c r="R24" s="51">
        <f>N24+K24</f>
        <v>45</v>
      </c>
      <c r="S24" s="186">
        <f>L24+O24</f>
        <v>124.99</v>
      </c>
      <c r="T24" s="186">
        <f t="shared" si="2"/>
        <v>5624.55</v>
      </c>
      <c r="U24" s="50"/>
      <c r="V24" s="186">
        <f t="shared" si="3"/>
        <v>124.99</v>
      </c>
      <c r="W24" s="186">
        <f t="shared" si="4"/>
        <v>0</v>
      </c>
      <c r="X24" s="51"/>
      <c r="Y24" s="188"/>
      <c r="Z24" s="188"/>
      <c r="AA24" s="189"/>
      <c r="AB24" s="188"/>
      <c r="AC24" s="188"/>
      <c r="AD24" s="189">
        <f t="shared" si="5"/>
        <v>45</v>
      </c>
      <c r="AE24" s="186">
        <f t="shared" si="6"/>
        <v>124.99</v>
      </c>
      <c r="AF24" s="186">
        <f t="shared" si="7"/>
        <v>5624.55</v>
      </c>
    </row>
    <row r="25" spans="1:101" s="190" customFormat="1" ht="22.5" customHeight="1" x14ac:dyDescent="0.25">
      <c r="A25" s="50"/>
      <c r="B25" s="50"/>
      <c r="C25" s="184"/>
      <c r="D25" s="50"/>
      <c r="E25" s="50">
        <v>19</v>
      </c>
      <c r="F25" s="196" t="s">
        <v>271</v>
      </c>
      <c r="G25" s="191" t="s">
        <v>87</v>
      </c>
      <c r="H25" s="50" t="s">
        <v>272</v>
      </c>
      <c r="I25" s="50" t="s">
        <v>273</v>
      </c>
      <c r="J25" s="194">
        <v>46260</v>
      </c>
      <c r="K25" s="51">
        <v>5</v>
      </c>
      <c r="L25" s="186">
        <v>766.05</v>
      </c>
      <c r="M25" s="187">
        <v>3830.25</v>
      </c>
      <c r="N25" s="189"/>
      <c r="O25" s="186"/>
      <c r="P25" s="186"/>
      <c r="Q25" s="186"/>
      <c r="R25" s="51">
        <f>N25+K25</f>
        <v>5</v>
      </c>
      <c r="S25" s="186">
        <f>L25+O25</f>
        <v>766.05</v>
      </c>
      <c r="T25" s="186">
        <f t="shared" si="2"/>
        <v>3830.25</v>
      </c>
      <c r="U25" s="50">
        <v>1</v>
      </c>
      <c r="V25" s="186">
        <f t="shared" si="3"/>
        <v>766.05</v>
      </c>
      <c r="W25" s="186">
        <f t="shared" si="4"/>
        <v>766.05</v>
      </c>
      <c r="X25" s="51"/>
      <c r="Y25" s="188"/>
      <c r="Z25" s="188"/>
      <c r="AA25" s="189"/>
      <c r="AB25" s="188"/>
      <c r="AC25" s="188"/>
      <c r="AD25" s="189">
        <f t="shared" si="5"/>
        <v>4</v>
      </c>
      <c r="AE25" s="186">
        <f t="shared" si="6"/>
        <v>766.05</v>
      </c>
      <c r="AF25" s="186">
        <f t="shared" si="7"/>
        <v>3064.2</v>
      </c>
    </row>
    <row r="26" spans="1:101" s="190" customFormat="1" ht="13.5" customHeight="1" x14ac:dyDescent="0.25">
      <c r="A26" s="50"/>
      <c r="B26" s="50"/>
      <c r="C26" s="184"/>
      <c r="D26" s="50"/>
      <c r="E26" s="50"/>
      <c r="F26" s="183" t="s">
        <v>284</v>
      </c>
      <c r="G26" s="191"/>
      <c r="H26" s="50"/>
      <c r="I26" s="50"/>
      <c r="J26" s="194"/>
      <c r="K26" s="51"/>
      <c r="L26" s="186"/>
      <c r="M26" s="187"/>
      <c r="N26" s="51"/>
      <c r="O26" s="186"/>
      <c r="P26" s="186"/>
      <c r="Q26" s="186"/>
      <c r="R26" s="51"/>
      <c r="S26" s="186"/>
      <c r="T26" s="186"/>
      <c r="U26" s="50"/>
      <c r="V26" s="186"/>
      <c r="W26" s="186"/>
      <c r="X26" s="51"/>
      <c r="Y26" s="188"/>
      <c r="Z26" s="188"/>
      <c r="AA26" s="189"/>
      <c r="AB26" s="188"/>
      <c r="AC26" s="188"/>
      <c r="AD26" s="189"/>
      <c r="AE26" s="186"/>
      <c r="AF26" s="186"/>
    </row>
    <row r="27" spans="1:101" s="190" customFormat="1" ht="18.75" customHeight="1" x14ac:dyDescent="0.25">
      <c r="A27" s="50"/>
      <c r="B27" s="50"/>
      <c r="C27" s="184"/>
      <c r="D27" s="50"/>
      <c r="E27" s="50">
        <v>20</v>
      </c>
      <c r="F27" s="196" t="s">
        <v>285</v>
      </c>
      <c r="G27" s="191" t="s">
        <v>20</v>
      </c>
      <c r="H27" s="50" t="s">
        <v>286</v>
      </c>
      <c r="I27" s="50">
        <v>2411617</v>
      </c>
      <c r="J27" s="194">
        <v>46718</v>
      </c>
      <c r="K27" s="51">
        <v>244</v>
      </c>
      <c r="L27" s="186">
        <v>51</v>
      </c>
      <c r="M27" s="187">
        <v>12444</v>
      </c>
      <c r="N27" s="51"/>
      <c r="O27" s="186"/>
      <c r="P27" s="186"/>
      <c r="Q27" s="186"/>
      <c r="R27" s="51">
        <f>N27+K27</f>
        <v>244</v>
      </c>
      <c r="S27" s="186">
        <f>L27+O27</f>
        <v>51</v>
      </c>
      <c r="T27" s="186">
        <f t="shared" si="2"/>
        <v>12444</v>
      </c>
      <c r="U27" s="50"/>
      <c r="V27" s="186">
        <f t="shared" si="3"/>
        <v>51</v>
      </c>
      <c r="W27" s="186">
        <f t="shared" si="4"/>
        <v>0</v>
      </c>
      <c r="X27" s="51"/>
      <c r="Y27" s="188"/>
      <c r="Z27" s="188"/>
      <c r="AA27" s="189"/>
      <c r="AB27" s="188"/>
      <c r="AC27" s="188"/>
      <c r="AD27" s="189">
        <f t="shared" si="5"/>
        <v>244</v>
      </c>
      <c r="AE27" s="186">
        <f t="shared" si="6"/>
        <v>51</v>
      </c>
      <c r="AF27" s="186">
        <f t="shared" si="7"/>
        <v>12444</v>
      </c>
    </row>
    <row r="28" spans="1:101" s="190" customFormat="1" ht="18.75" customHeight="1" x14ac:dyDescent="0.25">
      <c r="A28" s="50"/>
      <c r="B28" s="50"/>
      <c r="C28" s="184"/>
      <c r="D28" s="50"/>
      <c r="E28" s="50">
        <v>21</v>
      </c>
      <c r="F28" s="196" t="s">
        <v>289</v>
      </c>
      <c r="G28" s="191" t="s">
        <v>27</v>
      </c>
      <c r="H28" s="50" t="s">
        <v>173</v>
      </c>
      <c r="I28" s="50">
        <v>679230901</v>
      </c>
      <c r="J28" s="194">
        <v>46291</v>
      </c>
      <c r="K28" s="51">
        <v>100</v>
      </c>
      <c r="L28" s="186">
        <v>29</v>
      </c>
      <c r="M28" s="187">
        <v>2900</v>
      </c>
      <c r="N28" s="51"/>
      <c r="O28" s="186"/>
      <c r="P28" s="186"/>
      <c r="Q28" s="186"/>
      <c r="R28" s="51">
        <f>N28+K28</f>
        <v>100</v>
      </c>
      <c r="S28" s="186">
        <f>L28+O28</f>
        <v>29</v>
      </c>
      <c r="T28" s="186">
        <f t="shared" si="2"/>
        <v>2900</v>
      </c>
      <c r="U28" s="50"/>
      <c r="V28" s="186">
        <f t="shared" si="3"/>
        <v>29</v>
      </c>
      <c r="W28" s="186">
        <f t="shared" si="4"/>
        <v>0</v>
      </c>
      <c r="X28" s="51"/>
      <c r="Y28" s="188"/>
      <c r="Z28" s="188"/>
      <c r="AA28" s="189"/>
      <c r="AB28" s="188"/>
      <c r="AC28" s="188"/>
      <c r="AD28" s="189">
        <f t="shared" si="5"/>
        <v>100</v>
      </c>
      <c r="AE28" s="186">
        <f t="shared" si="6"/>
        <v>29</v>
      </c>
      <c r="AF28" s="186">
        <f t="shared" si="7"/>
        <v>2900</v>
      </c>
    </row>
    <row r="29" spans="1:101" s="190" customFormat="1" ht="23.25" customHeight="1" x14ac:dyDescent="0.25">
      <c r="A29" s="50"/>
      <c r="B29" s="50"/>
      <c r="C29" s="184"/>
      <c r="D29" s="50"/>
      <c r="E29" s="50">
        <v>22</v>
      </c>
      <c r="F29" s="196" t="s">
        <v>305</v>
      </c>
      <c r="G29" s="191" t="s">
        <v>30</v>
      </c>
      <c r="H29" s="50" t="s">
        <v>306</v>
      </c>
      <c r="I29" s="50" t="s">
        <v>307</v>
      </c>
      <c r="J29" s="194">
        <v>46871</v>
      </c>
      <c r="K29" s="51">
        <v>4900</v>
      </c>
      <c r="L29" s="186">
        <v>0.89</v>
      </c>
      <c r="M29" s="187">
        <v>4361</v>
      </c>
      <c r="N29" s="51"/>
      <c r="O29" s="186"/>
      <c r="P29" s="186"/>
      <c r="Q29" s="186"/>
      <c r="R29" s="51">
        <f>N29+K29</f>
        <v>4900</v>
      </c>
      <c r="S29" s="186">
        <f>L29+O29</f>
        <v>0.89</v>
      </c>
      <c r="T29" s="186">
        <f t="shared" si="2"/>
        <v>4361</v>
      </c>
      <c r="U29" s="50"/>
      <c r="V29" s="186">
        <f t="shared" si="3"/>
        <v>0.89</v>
      </c>
      <c r="W29" s="186">
        <f t="shared" si="4"/>
        <v>0</v>
      </c>
      <c r="X29" s="51"/>
      <c r="Y29" s="188"/>
      <c r="Z29" s="188"/>
      <c r="AA29" s="189"/>
      <c r="AB29" s="188"/>
      <c r="AC29" s="188"/>
      <c r="AD29" s="189">
        <f t="shared" si="5"/>
        <v>4900</v>
      </c>
      <c r="AE29" s="186">
        <f t="shared" si="6"/>
        <v>0.89</v>
      </c>
      <c r="AF29" s="186">
        <f t="shared" si="7"/>
        <v>4361</v>
      </c>
    </row>
    <row r="30" spans="1:101" s="162" customFormat="1" ht="36.950000000000003" customHeight="1" x14ac:dyDescent="0.25">
      <c r="A30" s="152"/>
      <c r="B30" s="152"/>
      <c r="C30" s="152"/>
      <c r="D30" s="15"/>
      <c r="E30" s="15"/>
      <c r="F30" s="442" t="s">
        <v>583</v>
      </c>
      <c r="G30" s="443"/>
      <c r="H30" s="443"/>
      <c r="I30" s="443"/>
      <c r="J30" s="16"/>
      <c r="K30" s="441" t="s">
        <v>584</v>
      </c>
      <c r="L30" s="442"/>
      <c r="M30" s="442"/>
      <c r="N30" s="444" t="s">
        <v>2</v>
      </c>
      <c r="O30" s="442"/>
      <c r="P30" s="442"/>
      <c r="Q30" s="17"/>
      <c r="R30" s="445" t="s">
        <v>3</v>
      </c>
      <c r="S30" s="440"/>
      <c r="T30" s="440"/>
      <c r="U30" s="446" t="s">
        <v>4</v>
      </c>
      <c r="V30" s="440"/>
      <c r="W30" s="440"/>
      <c r="X30" s="447" t="s">
        <v>5</v>
      </c>
      <c r="Y30" s="447"/>
      <c r="Z30" s="447"/>
      <c r="AA30" s="439" t="s">
        <v>6</v>
      </c>
      <c r="AB30" s="440"/>
      <c r="AC30" s="440"/>
      <c r="AD30" s="441" t="s">
        <v>585</v>
      </c>
      <c r="AE30" s="442"/>
      <c r="AF30" s="442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</row>
    <row r="31" spans="1:101" s="167" customFormat="1" ht="21" customHeight="1" x14ac:dyDescent="0.25">
      <c r="A31" s="164"/>
      <c r="B31" s="164"/>
      <c r="C31" s="164"/>
      <c r="D31" s="20"/>
      <c r="E31" s="20"/>
      <c r="F31" s="21" t="s">
        <v>7</v>
      </c>
      <c r="G31" s="144" t="s">
        <v>8</v>
      </c>
      <c r="H31" s="23" t="s">
        <v>9</v>
      </c>
      <c r="I31" s="20" t="s">
        <v>10</v>
      </c>
      <c r="J31" s="24" t="s">
        <v>11</v>
      </c>
      <c r="K31" s="20" t="s">
        <v>12</v>
      </c>
      <c r="L31" s="25" t="s">
        <v>13</v>
      </c>
      <c r="M31" s="169" t="s">
        <v>14</v>
      </c>
      <c r="N31" s="20" t="s">
        <v>12</v>
      </c>
      <c r="O31" s="25" t="s">
        <v>13</v>
      </c>
      <c r="P31" s="25" t="s">
        <v>14</v>
      </c>
      <c r="Q31" s="25"/>
      <c r="R31" s="29" t="s">
        <v>12</v>
      </c>
      <c r="S31" s="30" t="s">
        <v>13</v>
      </c>
      <c r="T31" s="30" t="s">
        <v>14</v>
      </c>
      <c r="U31" s="29" t="s">
        <v>12</v>
      </c>
      <c r="V31" s="30" t="s">
        <v>13</v>
      </c>
      <c r="W31" s="30" t="s">
        <v>14</v>
      </c>
      <c r="X31" s="31" t="s">
        <v>12</v>
      </c>
      <c r="Y31" s="31" t="s">
        <v>13</v>
      </c>
      <c r="Z31" s="31" t="s">
        <v>14</v>
      </c>
      <c r="AA31" s="32" t="s">
        <v>12</v>
      </c>
      <c r="AB31" s="31" t="s">
        <v>13</v>
      </c>
      <c r="AC31" s="31" t="s">
        <v>14</v>
      </c>
      <c r="AD31" s="29" t="s">
        <v>12</v>
      </c>
      <c r="AE31" s="30" t="s">
        <v>13</v>
      </c>
      <c r="AF31" s="30" t="s">
        <v>14</v>
      </c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</row>
    <row r="32" spans="1:101" s="190" customFormat="1" ht="13.5" customHeight="1" x14ac:dyDescent="0.25">
      <c r="A32" s="50"/>
      <c r="B32" s="50"/>
      <c r="C32" s="184"/>
      <c r="D32" s="50"/>
      <c r="E32" s="50"/>
      <c r="F32" s="183" t="s">
        <v>284</v>
      </c>
      <c r="G32" s="191"/>
      <c r="H32" s="50"/>
      <c r="I32" s="50"/>
      <c r="J32" s="194"/>
      <c r="K32" s="51"/>
      <c r="L32" s="186"/>
      <c r="M32" s="187"/>
      <c r="N32" s="51"/>
      <c r="O32" s="186"/>
      <c r="P32" s="186"/>
      <c r="Q32" s="186"/>
      <c r="R32" s="51"/>
      <c r="S32" s="186"/>
      <c r="T32" s="186"/>
      <c r="U32" s="50"/>
      <c r="V32" s="186"/>
      <c r="W32" s="186"/>
      <c r="X32" s="51"/>
      <c r="Y32" s="188"/>
      <c r="Z32" s="188"/>
      <c r="AA32" s="189"/>
      <c r="AB32" s="188"/>
      <c r="AC32" s="188"/>
      <c r="AD32" s="189"/>
      <c r="AE32" s="186"/>
      <c r="AF32" s="186"/>
    </row>
    <row r="33" spans="1:32" s="190" customFormat="1" ht="18.75" customHeight="1" x14ac:dyDescent="0.25">
      <c r="A33" s="50"/>
      <c r="B33" s="50"/>
      <c r="C33" s="184"/>
      <c r="D33" s="50"/>
      <c r="E33" s="50">
        <v>23</v>
      </c>
      <c r="F33" s="196" t="s">
        <v>192</v>
      </c>
      <c r="G33" s="191" t="s">
        <v>24</v>
      </c>
      <c r="H33" s="50" t="s">
        <v>317</v>
      </c>
      <c r="I33" s="50" t="s">
        <v>318</v>
      </c>
      <c r="J33" s="194">
        <v>46748</v>
      </c>
      <c r="K33" s="51">
        <v>130</v>
      </c>
      <c r="L33" s="186">
        <v>43</v>
      </c>
      <c r="M33" s="187">
        <v>5590</v>
      </c>
      <c r="N33" s="51"/>
      <c r="O33" s="186"/>
      <c r="P33" s="186"/>
      <c r="Q33" s="186"/>
      <c r="R33" s="51">
        <f>N33+K33</f>
        <v>130</v>
      </c>
      <c r="S33" s="186">
        <f>L33+O33</f>
        <v>43</v>
      </c>
      <c r="T33" s="186">
        <f t="shared" si="2"/>
        <v>5590</v>
      </c>
      <c r="U33" s="50"/>
      <c r="V33" s="186">
        <f t="shared" si="3"/>
        <v>43</v>
      </c>
      <c r="W33" s="186">
        <f t="shared" si="4"/>
        <v>0</v>
      </c>
      <c r="X33" s="51"/>
      <c r="Y33" s="188"/>
      <c r="Z33" s="188"/>
      <c r="AA33" s="189"/>
      <c r="AB33" s="188"/>
      <c r="AC33" s="188"/>
      <c r="AD33" s="189">
        <f t="shared" si="5"/>
        <v>130</v>
      </c>
      <c r="AE33" s="186">
        <f t="shared" si="6"/>
        <v>43</v>
      </c>
      <c r="AF33" s="186">
        <f t="shared" si="7"/>
        <v>5590</v>
      </c>
    </row>
    <row r="34" spans="1:32" s="190" customFormat="1" ht="18.75" customHeight="1" x14ac:dyDescent="0.25">
      <c r="A34" s="50"/>
      <c r="B34" s="50"/>
      <c r="C34" s="184"/>
      <c r="D34" s="50"/>
      <c r="E34" s="50">
        <v>24</v>
      </c>
      <c r="F34" s="196" t="s">
        <v>65</v>
      </c>
      <c r="G34" s="197" t="s">
        <v>27</v>
      </c>
      <c r="H34" s="50" t="s">
        <v>321</v>
      </c>
      <c r="I34" s="50" t="s">
        <v>322</v>
      </c>
      <c r="J34" s="194">
        <v>46565</v>
      </c>
      <c r="K34" s="51">
        <v>22</v>
      </c>
      <c r="L34" s="186">
        <v>232.5</v>
      </c>
      <c r="M34" s="187">
        <v>5115</v>
      </c>
      <c r="N34" s="51"/>
      <c r="O34" s="186"/>
      <c r="P34" s="186"/>
      <c r="Q34" s="186"/>
      <c r="R34" s="51">
        <f>N34+K34</f>
        <v>22</v>
      </c>
      <c r="S34" s="186">
        <f>L34+O34</f>
        <v>232.5</v>
      </c>
      <c r="T34" s="186">
        <f t="shared" si="2"/>
        <v>5115</v>
      </c>
      <c r="U34" s="50">
        <v>20</v>
      </c>
      <c r="V34" s="186">
        <f t="shared" si="3"/>
        <v>232.5</v>
      </c>
      <c r="W34" s="186">
        <f t="shared" si="4"/>
        <v>4650</v>
      </c>
      <c r="X34" s="51"/>
      <c r="Y34" s="188"/>
      <c r="Z34" s="188"/>
      <c r="AA34" s="189"/>
      <c r="AB34" s="188"/>
      <c r="AC34" s="188"/>
      <c r="AD34" s="189">
        <f t="shared" si="5"/>
        <v>2</v>
      </c>
      <c r="AE34" s="186">
        <f t="shared" si="6"/>
        <v>232.5</v>
      </c>
      <c r="AF34" s="186">
        <f t="shared" si="7"/>
        <v>465</v>
      </c>
    </row>
    <row r="35" spans="1:32" s="190" customFormat="1" ht="15" customHeight="1" x14ac:dyDescent="0.25">
      <c r="A35" s="50"/>
      <c r="B35" s="50"/>
      <c r="C35" s="184"/>
      <c r="D35" s="50"/>
      <c r="E35" s="50"/>
      <c r="F35" s="183" t="s">
        <v>351</v>
      </c>
      <c r="G35" s="191"/>
      <c r="H35" s="50"/>
      <c r="I35" s="50"/>
      <c r="J35" s="194"/>
      <c r="K35" s="51"/>
      <c r="L35" s="186"/>
      <c r="M35" s="187"/>
      <c r="N35" s="51"/>
      <c r="O35" s="186"/>
      <c r="P35" s="186"/>
      <c r="Q35" s="186"/>
      <c r="R35" s="51"/>
      <c r="S35" s="186"/>
      <c r="T35" s="186"/>
      <c r="U35" s="50"/>
      <c r="V35" s="186"/>
      <c r="W35" s="186"/>
      <c r="X35" s="51"/>
      <c r="Y35" s="188"/>
      <c r="Z35" s="188"/>
      <c r="AA35" s="189"/>
      <c r="AB35" s="188"/>
      <c r="AC35" s="188"/>
      <c r="AD35" s="189"/>
      <c r="AE35" s="186"/>
      <c r="AF35" s="186"/>
    </row>
    <row r="36" spans="1:32" s="190" customFormat="1" ht="22.5" customHeight="1" x14ac:dyDescent="0.25">
      <c r="A36" s="50"/>
      <c r="B36" s="50"/>
      <c r="C36" s="184"/>
      <c r="D36" s="50"/>
      <c r="E36" s="50">
        <v>25</v>
      </c>
      <c r="F36" s="196" t="s">
        <v>356</v>
      </c>
      <c r="G36" s="191" t="s">
        <v>57</v>
      </c>
      <c r="H36" s="50" t="s">
        <v>357</v>
      </c>
      <c r="I36" s="50" t="s">
        <v>358</v>
      </c>
      <c r="J36" s="194">
        <v>45776</v>
      </c>
      <c r="K36" s="51">
        <v>31</v>
      </c>
      <c r="L36" s="186">
        <v>44</v>
      </c>
      <c r="M36" s="187">
        <v>1364</v>
      </c>
      <c r="N36" s="51"/>
      <c r="O36" s="186"/>
      <c r="P36" s="186"/>
      <c r="Q36" s="186"/>
      <c r="R36" s="51">
        <f t="shared" ref="R36:R57" si="10">N36+K36</f>
        <v>31</v>
      </c>
      <c r="S36" s="186">
        <f t="shared" ref="S36:S57" si="11">L36+O36</f>
        <v>44</v>
      </c>
      <c r="T36" s="186">
        <f t="shared" si="2"/>
        <v>1364</v>
      </c>
      <c r="U36" s="50">
        <v>31</v>
      </c>
      <c r="V36" s="186">
        <f t="shared" si="3"/>
        <v>44</v>
      </c>
      <c r="W36" s="186">
        <f t="shared" si="4"/>
        <v>1364</v>
      </c>
      <c r="X36" s="51"/>
      <c r="Y36" s="188"/>
      <c r="Z36" s="188"/>
      <c r="AA36" s="189"/>
      <c r="AB36" s="188"/>
      <c r="AC36" s="188"/>
      <c r="AD36" s="189">
        <f t="shared" si="5"/>
        <v>0</v>
      </c>
      <c r="AE36" s="186">
        <f t="shared" si="6"/>
        <v>44</v>
      </c>
      <c r="AF36" s="186">
        <f t="shared" si="7"/>
        <v>0</v>
      </c>
    </row>
    <row r="37" spans="1:32" s="190" customFormat="1" ht="22.5" customHeight="1" x14ac:dyDescent="0.25">
      <c r="A37" s="50"/>
      <c r="B37" s="50"/>
      <c r="C37" s="184"/>
      <c r="D37" s="50"/>
      <c r="E37" s="50">
        <v>26</v>
      </c>
      <c r="F37" s="196" t="s">
        <v>359</v>
      </c>
      <c r="G37" s="191" t="s">
        <v>57</v>
      </c>
      <c r="H37" s="50" t="s">
        <v>360</v>
      </c>
      <c r="I37" s="50">
        <v>756250402</v>
      </c>
      <c r="J37" s="194">
        <v>45775</v>
      </c>
      <c r="K37" s="51">
        <v>349</v>
      </c>
      <c r="L37" s="186">
        <v>42</v>
      </c>
      <c r="M37" s="187">
        <v>14658</v>
      </c>
      <c r="N37" s="51"/>
      <c r="O37" s="186"/>
      <c r="P37" s="186"/>
      <c r="Q37" s="186"/>
      <c r="R37" s="51">
        <f t="shared" si="10"/>
        <v>349</v>
      </c>
      <c r="S37" s="186">
        <f t="shared" si="11"/>
        <v>42</v>
      </c>
      <c r="T37" s="186">
        <f t="shared" si="2"/>
        <v>14658</v>
      </c>
      <c r="U37" s="50">
        <v>349</v>
      </c>
      <c r="V37" s="186">
        <f t="shared" si="3"/>
        <v>42</v>
      </c>
      <c r="W37" s="186">
        <f t="shared" si="4"/>
        <v>14658</v>
      </c>
      <c r="X37" s="51"/>
      <c r="Y37" s="188"/>
      <c r="Z37" s="188"/>
      <c r="AA37" s="189"/>
      <c r="AB37" s="188"/>
      <c r="AC37" s="188"/>
      <c r="AD37" s="189">
        <f t="shared" si="5"/>
        <v>0</v>
      </c>
      <c r="AE37" s="186">
        <f t="shared" si="6"/>
        <v>42</v>
      </c>
      <c r="AF37" s="186">
        <f t="shared" si="7"/>
        <v>0</v>
      </c>
    </row>
    <row r="38" spans="1:32" s="190" customFormat="1" ht="22.5" customHeight="1" x14ac:dyDescent="0.25">
      <c r="A38" s="50"/>
      <c r="B38" s="50"/>
      <c r="C38" s="184"/>
      <c r="D38" s="50"/>
      <c r="E38" s="50">
        <v>27</v>
      </c>
      <c r="F38" s="196" t="s">
        <v>361</v>
      </c>
      <c r="G38" s="191" t="s">
        <v>362</v>
      </c>
      <c r="H38" s="50" t="s">
        <v>173</v>
      </c>
      <c r="I38" s="50">
        <v>679240201</v>
      </c>
      <c r="J38" s="194">
        <v>45715</v>
      </c>
      <c r="K38" s="51">
        <v>150</v>
      </c>
      <c r="L38" s="186">
        <v>29</v>
      </c>
      <c r="M38" s="187">
        <v>4350</v>
      </c>
      <c r="N38" s="51"/>
      <c r="O38" s="186"/>
      <c r="P38" s="186"/>
      <c r="Q38" s="186"/>
      <c r="R38" s="51">
        <f t="shared" si="10"/>
        <v>150</v>
      </c>
      <c r="S38" s="186">
        <f t="shared" si="11"/>
        <v>29</v>
      </c>
      <c r="T38" s="186">
        <f t="shared" si="2"/>
        <v>4350</v>
      </c>
      <c r="U38" s="50"/>
      <c r="V38" s="186">
        <f t="shared" si="3"/>
        <v>29</v>
      </c>
      <c r="W38" s="186">
        <f t="shared" si="4"/>
        <v>0</v>
      </c>
      <c r="X38" s="51"/>
      <c r="Y38" s="188"/>
      <c r="Z38" s="188"/>
      <c r="AA38" s="189"/>
      <c r="AB38" s="188"/>
      <c r="AC38" s="188"/>
      <c r="AD38" s="189">
        <f t="shared" si="5"/>
        <v>150</v>
      </c>
      <c r="AE38" s="186">
        <f t="shared" si="6"/>
        <v>29</v>
      </c>
      <c r="AF38" s="186">
        <f t="shared" si="7"/>
        <v>4350</v>
      </c>
    </row>
    <row r="39" spans="1:32" s="190" customFormat="1" ht="18" customHeight="1" x14ac:dyDescent="0.25">
      <c r="A39" s="50"/>
      <c r="B39" s="50"/>
      <c r="C39" s="184"/>
      <c r="D39" s="50"/>
      <c r="E39" s="50">
        <v>28</v>
      </c>
      <c r="F39" s="196" t="s">
        <v>366</v>
      </c>
      <c r="G39" s="191" t="s">
        <v>57</v>
      </c>
      <c r="H39" s="50" t="s">
        <v>367</v>
      </c>
      <c r="I39" s="50" t="s">
        <v>368</v>
      </c>
      <c r="J39" s="194">
        <v>45835</v>
      </c>
      <c r="K39" s="51">
        <v>49</v>
      </c>
      <c r="L39" s="186">
        <v>310</v>
      </c>
      <c r="M39" s="187">
        <v>15190</v>
      </c>
      <c r="N39" s="51"/>
      <c r="O39" s="186"/>
      <c r="P39" s="186"/>
      <c r="Q39" s="186"/>
      <c r="R39" s="51">
        <f t="shared" si="10"/>
        <v>49</v>
      </c>
      <c r="S39" s="186">
        <f t="shared" si="11"/>
        <v>310</v>
      </c>
      <c r="T39" s="186">
        <f t="shared" si="2"/>
        <v>15190</v>
      </c>
      <c r="U39" s="50"/>
      <c r="V39" s="186">
        <f t="shared" si="3"/>
        <v>310</v>
      </c>
      <c r="W39" s="186">
        <f t="shared" si="4"/>
        <v>0</v>
      </c>
      <c r="X39" s="51"/>
      <c r="Y39" s="188"/>
      <c r="Z39" s="188"/>
      <c r="AA39" s="189"/>
      <c r="AB39" s="188"/>
      <c r="AC39" s="188"/>
      <c r="AD39" s="189">
        <f t="shared" si="5"/>
        <v>49</v>
      </c>
      <c r="AE39" s="186">
        <f t="shared" si="6"/>
        <v>310</v>
      </c>
      <c r="AF39" s="186">
        <f t="shared" si="7"/>
        <v>15190</v>
      </c>
    </row>
    <row r="40" spans="1:32" s="190" customFormat="1" ht="18" customHeight="1" x14ac:dyDescent="0.25">
      <c r="A40" s="50"/>
      <c r="B40" s="50"/>
      <c r="C40" s="184"/>
      <c r="D40" s="50"/>
      <c r="E40" s="50">
        <v>29</v>
      </c>
      <c r="F40" s="196" t="s">
        <v>375</v>
      </c>
      <c r="G40" s="191" t="s">
        <v>57</v>
      </c>
      <c r="H40" s="50" t="s">
        <v>376</v>
      </c>
      <c r="I40" s="50" t="s">
        <v>377</v>
      </c>
      <c r="J40" s="194">
        <v>45803</v>
      </c>
      <c r="K40" s="51">
        <v>30</v>
      </c>
      <c r="L40" s="186">
        <v>210</v>
      </c>
      <c r="M40" s="187">
        <v>6300</v>
      </c>
      <c r="N40" s="51"/>
      <c r="O40" s="186"/>
      <c r="P40" s="186"/>
      <c r="Q40" s="186"/>
      <c r="R40" s="51">
        <f t="shared" si="10"/>
        <v>30</v>
      </c>
      <c r="S40" s="186">
        <f t="shared" si="11"/>
        <v>210</v>
      </c>
      <c r="T40" s="186">
        <f t="shared" si="2"/>
        <v>6300</v>
      </c>
      <c r="U40" s="50">
        <v>10</v>
      </c>
      <c r="V40" s="186">
        <f t="shared" si="3"/>
        <v>210</v>
      </c>
      <c r="W40" s="186">
        <f t="shared" si="4"/>
        <v>2100</v>
      </c>
      <c r="X40" s="51"/>
      <c r="Y40" s="188"/>
      <c r="Z40" s="188"/>
      <c r="AA40" s="189"/>
      <c r="AB40" s="188"/>
      <c r="AC40" s="188"/>
      <c r="AD40" s="189">
        <f t="shared" si="5"/>
        <v>20</v>
      </c>
      <c r="AE40" s="186">
        <f t="shared" si="6"/>
        <v>210</v>
      </c>
      <c r="AF40" s="186">
        <f t="shared" si="7"/>
        <v>4200</v>
      </c>
    </row>
    <row r="41" spans="1:32" s="190" customFormat="1" ht="18" customHeight="1" x14ac:dyDescent="0.25">
      <c r="A41" s="50"/>
      <c r="B41" s="50"/>
      <c r="C41" s="184"/>
      <c r="D41" s="50"/>
      <c r="E41" s="50">
        <v>30</v>
      </c>
      <c r="F41" s="196" t="s">
        <v>380</v>
      </c>
      <c r="G41" s="191" t="s">
        <v>57</v>
      </c>
      <c r="H41" s="50" t="s">
        <v>381</v>
      </c>
      <c r="I41" s="50">
        <v>240713</v>
      </c>
      <c r="J41" s="194">
        <v>45865</v>
      </c>
      <c r="K41" s="51">
        <v>71</v>
      </c>
      <c r="L41" s="186">
        <v>52</v>
      </c>
      <c r="M41" s="187">
        <v>3692</v>
      </c>
      <c r="N41" s="51"/>
      <c r="O41" s="186"/>
      <c r="P41" s="186"/>
      <c r="Q41" s="186"/>
      <c r="R41" s="51">
        <f t="shared" si="10"/>
        <v>71</v>
      </c>
      <c r="S41" s="186">
        <f t="shared" si="11"/>
        <v>52</v>
      </c>
      <c r="T41" s="186">
        <f t="shared" si="2"/>
        <v>3692</v>
      </c>
      <c r="U41" s="50">
        <v>71</v>
      </c>
      <c r="V41" s="186">
        <f t="shared" si="3"/>
        <v>52</v>
      </c>
      <c r="W41" s="186">
        <f t="shared" si="4"/>
        <v>3692</v>
      </c>
      <c r="X41" s="51"/>
      <c r="Y41" s="188"/>
      <c r="Z41" s="188"/>
      <c r="AA41" s="189"/>
      <c r="AB41" s="188"/>
      <c r="AC41" s="188"/>
      <c r="AD41" s="189">
        <f t="shared" si="5"/>
        <v>0</v>
      </c>
      <c r="AE41" s="186">
        <f t="shared" si="6"/>
        <v>52</v>
      </c>
      <c r="AF41" s="186">
        <f t="shared" si="7"/>
        <v>0</v>
      </c>
    </row>
    <row r="42" spans="1:32" s="190" customFormat="1" ht="22.5" customHeight="1" x14ac:dyDescent="0.25">
      <c r="A42" s="50"/>
      <c r="B42" s="50"/>
      <c r="C42" s="184"/>
      <c r="D42" s="50"/>
      <c r="E42" s="50">
        <v>31</v>
      </c>
      <c r="F42" s="196" t="s">
        <v>387</v>
      </c>
      <c r="G42" s="191" t="s">
        <v>362</v>
      </c>
      <c r="H42" s="50" t="s">
        <v>91</v>
      </c>
      <c r="I42" s="50" t="s">
        <v>388</v>
      </c>
      <c r="J42" s="194">
        <v>46748</v>
      </c>
      <c r="K42" s="51">
        <v>50</v>
      </c>
      <c r="L42" s="186">
        <v>78</v>
      </c>
      <c r="M42" s="187">
        <v>3900</v>
      </c>
      <c r="N42" s="51"/>
      <c r="O42" s="186"/>
      <c r="P42" s="186"/>
      <c r="Q42" s="186"/>
      <c r="R42" s="51">
        <f t="shared" si="10"/>
        <v>50</v>
      </c>
      <c r="S42" s="186">
        <f t="shared" si="11"/>
        <v>78</v>
      </c>
      <c r="T42" s="186">
        <f t="shared" si="2"/>
        <v>3900</v>
      </c>
      <c r="U42" s="50"/>
      <c r="V42" s="186">
        <f t="shared" si="3"/>
        <v>78</v>
      </c>
      <c r="W42" s="186">
        <f t="shared" si="4"/>
        <v>0</v>
      </c>
      <c r="X42" s="51"/>
      <c r="Y42" s="188"/>
      <c r="Z42" s="188"/>
      <c r="AA42" s="189"/>
      <c r="AB42" s="188"/>
      <c r="AC42" s="188"/>
      <c r="AD42" s="189">
        <f t="shared" si="5"/>
        <v>50</v>
      </c>
      <c r="AE42" s="186">
        <f t="shared" si="6"/>
        <v>78</v>
      </c>
      <c r="AF42" s="186">
        <f t="shared" si="7"/>
        <v>3900</v>
      </c>
    </row>
    <row r="43" spans="1:32" s="190" customFormat="1" ht="22.5" customHeight="1" x14ac:dyDescent="0.25">
      <c r="A43" s="50"/>
      <c r="B43" s="50"/>
      <c r="C43" s="184"/>
      <c r="D43" s="50"/>
      <c r="E43" s="50">
        <v>32</v>
      </c>
      <c r="F43" s="196" t="s">
        <v>389</v>
      </c>
      <c r="G43" s="191" t="s">
        <v>362</v>
      </c>
      <c r="H43" s="50" t="s">
        <v>390</v>
      </c>
      <c r="I43" s="50" t="s">
        <v>391</v>
      </c>
      <c r="J43" s="194">
        <v>46382</v>
      </c>
      <c r="K43" s="51">
        <v>30</v>
      </c>
      <c r="L43" s="186">
        <v>450</v>
      </c>
      <c r="M43" s="187">
        <v>13500</v>
      </c>
      <c r="N43" s="51"/>
      <c r="O43" s="186"/>
      <c r="P43" s="186"/>
      <c r="Q43" s="186"/>
      <c r="R43" s="51">
        <f t="shared" si="10"/>
        <v>30</v>
      </c>
      <c r="S43" s="186">
        <f t="shared" si="11"/>
        <v>450</v>
      </c>
      <c r="T43" s="186">
        <f t="shared" si="2"/>
        <v>13500</v>
      </c>
      <c r="U43" s="50"/>
      <c r="V43" s="186">
        <f t="shared" si="3"/>
        <v>450</v>
      </c>
      <c r="W43" s="186">
        <f t="shared" si="4"/>
        <v>0</v>
      </c>
      <c r="X43" s="51"/>
      <c r="Y43" s="188"/>
      <c r="Z43" s="188"/>
      <c r="AA43" s="189"/>
      <c r="AB43" s="188"/>
      <c r="AC43" s="188"/>
      <c r="AD43" s="189">
        <f t="shared" si="5"/>
        <v>30</v>
      </c>
      <c r="AE43" s="186">
        <f t="shared" si="6"/>
        <v>450</v>
      </c>
      <c r="AF43" s="186">
        <f t="shared" si="7"/>
        <v>13500</v>
      </c>
    </row>
    <row r="44" spans="1:32" s="190" customFormat="1" ht="22.5" customHeight="1" x14ac:dyDescent="0.25">
      <c r="A44" s="50"/>
      <c r="B44" s="50"/>
      <c r="C44" s="184"/>
      <c r="D44" s="50"/>
      <c r="E44" s="50">
        <v>33</v>
      </c>
      <c r="F44" s="196" t="s">
        <v>392</v>
      </c>
      <c r="G44" s="191" t="s">
        <v>362</v>
      </c>
      <c r="H44" s="50" t="s">
        <v>393</v>
      </c>
      <c r="I44" s="50" t="s">
        <v>394</v>
      </c>
      <c r="J44" s="194">
        <v>46780</v>
      </c>
      <c r="K44" s="51">
        <v>10</v>
      </c>
      <c r="L44" s="186">
        <v>244</v>
      </c>
      <c r="M44" s="187">
        <v>2440</v>
      </c>
      <c r="N44" s="51"/>
      <c r="O44" s="186"/>
      <c r="P44" s="186"/>
      <c r="Q44" s="186"/>
      <c r="R44" s="51">
        <f t="shared" si="10"/>
        <v>10</v>
      </c>
      <c r="S44" s="186">
        <f t="shared" si="11"/>
        <v>244</v>
      </c>
      <c r="T44" s="186">
        <f t="shared" si="2"/>
        <v>2440</v>
      </c>
      <c r="U44" s="50"/>
      <c r="V44" s="186">
        <f t="shared" si="3"/>
        <v>244</v>
      </c>
      <c r="W44" s="186">
        <f t="shared" si="4"/>
        <v>0</v>
      </c>
      <c r="X44" s="51"/>
      <c r="Y44" s="188"/>
      <c r="Z44" s="188"/>
      <c r="AA44" s="189"/>
      <c r="AB44" s="188"/>
      <c r="AC44" s="188"/>
      <c r="AD44" s="189">
        <f t="shared" si="5"/>
        <v>10</v>
      </c>
      <c r="AE44" s="186">
        <f t="shared" si="6"/>
        <v>244</v>
      </c>
      <c r="AF44" s="186">
        <f t="shared" si="7"/>
        <v>2440</v>
      </c>
    </row>
    <row r="45" spans="1:32" s="190" customFormat="1" ht="15.75" customHeight="1" x14ac:dyDescent="0.25">
      <c r="A45" s="184"/>
      <c r="B45" s="184">
        <f>SUM(B4:B7)</f>
        <v>1185</v>
      </c>
      <c r="C45" s="184"/>
      <c r="D45" s="50"/>
      <c r="E45" s="50">
        <v>34</v>
      </c>
      <c r="F45" s="185" t="s">
        <v>395</v>
      </c>
      <c r="G45" s="50" t="s">
        <v>396</v>
      </c>
      <c r="H45" s="50" t="s">
        <v>397</v>
      </c>
      <c r="I45" s="51" t="s">
        <v>398</v>
      </c>
      <c r="J45" s="198">
        <v>46784</v>
      </c>
      <c r="K45" s="51">
        <v>175</v>
      </c>
      <c r="L45" s="186">
        <v>18</v>
      </c>
      <c r="M45" s="187">
        <v>3150</v>
      </c>
      <c r="N45" s="188"/>
      <c r="O45" s="186"/>
      <c r="P45" s="186"/>
      <c r="Q45" s="186"/>
      <c r="R45" s="51">
        <f t="shared" si="10"/>
        <v>175</v>
      </c>
      <c r="S45" s="186">
        <f t="shared" si="11"/>
        <v>18</v>
      </c>
      <c r="T45" s="186">
        <f t="shared" si="2"/>
        <v>3150</v>
      </c>
      <c r="U45" s="51">
        <v>23</v>
      </c>
      <c r="V45" s="186">
        <f t="shared" si="3"/>
        <v>18</v>
      </c>
      <c r="W45" s="186">
        <f t="shared" si="4"/>
        <v>414</v>
      </c>
      <c r="X45" s="188"/>
      <c r="Y45" s="188"/>
      <c r="Z45" s="188"/>
      <c r="AA45" s="188"/>
      <c r="AB45" s="188"/>
      <c r="AC45" s="188"/>
      <c r="AD45" s="189">
        <f t="shared" si="5"/>
        <v>152</v>
      </c>
      <c r="AE45" s="186">
        <f t="shared" si="6"/>
        <v>18</v>
      </c>
      <c r="AF45" s="186">
        <f t="shared" si="7"/>
        <v>2736</v>
      </c>
    </row>
    <row r="46" spans="1:32" s="190" customFormat="1" ht="15.75" customHeight="1" x14ac:dyDescent="0.25">
      <c r="A46" s="184"/>
      <c r="B46" s="184"/>
      <c r="C46" s="184"/>
      <c r="D46" s="50"/>
      <c r="E46" s="50">
        <v>35</v>
      </c>
      <c r="F46" s="185" t="s">
        <v>399</v>
      </c>
      <c r="G46" s="50" t="s">
        <v>362</v>
      </c>
      <c r="H46" s="50" t="s">
        <v>400</v>
      </c>
      <c r="I46" s="51" t="s">
        <v>401</v>
      </c>
      <c r="J46" s="198">
        <v>46844</v>
      </c>
      <c r="K46" s="51">
        <v>30</v>
      </c>
      <c r="L46" s="186">
        <v>310</v>
      </c>
      <c r="M46" s="187">
        <v>9300</v>
      </c>
      <c r="N46" s="188"/>
      <c r="O46" s="186"/>
      <c r="P46" s="186"/>
      <c r="Q46" s="186"/>
      <c r="R46" s="51">
        <f t="shared" si="10"/>
        <v>30</v>
      </c>
      <c r="S46" s="186">
        <f t="shared" si="11"/>
        <v>310</v>
      </c>
      <c r="T46" s="186">
        <f t="shared" si="2"/>
        <v>9300</v>
      </c>
      <c r="U46" s="51">
        <v>19</v>
      </c>
      <c r="V46" s="186">
        <f t="shared" si="3"/>
        <v>310</v>
      </c>
      <c r="W46" s="186">
        <f t="shared" si="4"/>
        <v>5890</v>
      </c>
      <c r="X46" s="188"/>
      <c r="Y46" s="188"/>
      <c r="Z46" s="188"/>
      <c r="AA46" s="188"/>
      <c r="AB46" s="188"/>
      <c r="AC46" s="188"/>
      <c r="AD46" s="189">
        <f t="shared" si="5"/>
        <v>11</v>
      </c>
      <c r="AE46" s="186">
        <f t="shared" si="6"/>
        <v>310</v>
      </c>
      <c r="AF46" s="186">
        <f t="shared" si="7"/>
        <v>3410</v>
      </c>
    </row>
    <row r="47" spans="1:32" s="190" customFormat="1" ht="15.75" customHeight="1" x14ac:dyDescent="0.25">
      <c r="A47" s="184"/>
      <c r="B47" s="184"/>
      <c r="C47" s="184"/>
      <c r="D47" s="51"/>
      <c r="E47" s="50">
        <v>36</v>
      </c>
      <c r="F47" s="185" t="s">
        <v>402</v>
      </c>
      <c r="G47" s="51" t="s">
        <v>362</v>
      </c>
      <c r="H47" s="50" t="s">
        <v>403</v>
      </c>
      <c r="I47" s="51" t="s">
        <v>404</v>
      </c>
      <c r="J47" s="199">
        <v>46692</v>
      </c>
      <c r="K47" s="51">
        <v>852</v>
      </c>
      <c r="L47" s="186">
        <v>24</v>
      </c>
      <c r="M47" s="187">
        <v>20448</v>
      </c>
      <c r="N47" s="51"/>
      <c r="O47" s="186"/>
      <c r="P47" s="186"/>
      <c r="Q47" s="186"/>
      <c r="R47" s="51">
        <f t="shared" si="10"/>
        <v>852</v>
      </c>
      <c r="S47" s="186">
        <f t="shared" si="11"/>
        <v>24</v>
      </c>
      <c r="T47" s="186">
        <f t="shared" si="2"/>
        <v>20448</v>
      </c>
      <c r="U47" s="51">
        <v>360</v>
      </c>
      <c r="V47" s="186">
        <f t="shared" si="3"/>
        <v>24</v>
      </c>
      <c r="W47" s="186">
        <f t="shared" si="4"/>
        <v>8640</v>
      </c>
      <c r="X47" s="188"/>
      <c r="Y47" s="188"/>
      <c r="Z47" s="188"/>
      <c r="AA47" s="188"/>
      <c r="AB47" s="188"/>
      <c r="AC47" s="188"/>
      <c r="AD47" s="189">
        <f t="shared" si="5"/>
        <v>492</v>
      </c>
      <c r="AE47" s="186">
        <f t="shared" si="6"/>
        <v>24</v>
      </c>
      <c r="AF47" s="186">
        <f t="shared" si="7"/>
        <v>11808</v>
      </c>
    </row>
    <row r="48" spans="1:32" s="190" customFormat="1" ht="15.75" customHeight="1" x14ac:dyDescent="0.25">
      <c r="A48" s="184"/>
      <c r="B48" s="184"/>
      <c r="C48" s="184"/>
      <c r="D48" s="51"/>
      <c r="E48" s="50">
        <v>37</v>
      </c>
      <c r="F48" s="185" t="s">
        <v>405</v>
      </c>
      <c r="G48" s="51" t="s">
        <v>362</v>
      </c>
      <c r="H48" s="50" t="s">
        <v>406</v>
      </c>
      <c r="I48" s="51">
        <v>230710</v>
      </c>
      <c r="J48" s="199">
        <v>46204</v>
      </c>
      <c r="K48" s="51">
        <v>80</v>
      </c>
      <c r="L48" s="186">
        <v>94</v>
      </c>
      <c r="M48" s="187">
        <v>7520</v>
      </c>
      <c r="N48" s="51"/>
      <c r="O48" s="186"/>
      <c r="P48" s="186"/>
      <c r="Q48" s="186"/>
      <c r="R48" s="51">
        <f t="shared" si="10"/>
        <v>80</v>
      </c>
      <c r="S48" s="186">
        <f t="shared" si="11"/>
        <v>94</v>
      </c>
      <c r="T48" s="186">
        <f t="shared" si="2"/>
        <v>7520</v>
      </c>
      <c r="U48" s="51">
        <v>40</v>
      </c>
      <c r="V48" s="186">
        <f t="shared" si="3"/>
        <v>94</v>
      </c>
      <c r="W48" s="186">
        <f t="shared" si="4"/>
        <v>3760</v>
      </c>
      <c r="X48" s="188"/>
      <c r="Y48" s="188"/>
      <c r="Z48" s="188"/>
      <c r="AA48" s="188"/>
      <c r="AB48" s="188"/>
      <c r="AC48" s="188"/>
      <c r="AD48" s="189">
        <f t="shared" si="5"/>
        <v>40</v>
      </c>
      <c r="AE48" s="186">
        <f t="shared" si="6"/>
        <v>94</v>
      </c>
      <c r="AF48" s="186">
        <f t="shared" si="7"/>
        <v>3760</v>
      </c>
    </row>
    <row r="49" spans="1:101" s="190" customFormat="1" ht="15.75" customHeight="1" x14ac:dyDescent="0.25">
      <c r="A49" s="184"/>
      <c r="B49" s="184"/>
      <c r="C49" s="184"/>
      <c r="D49" s="51"/>
      <c r="E49" s="50">
        <v>38</v>
      </c>
      <c r="F49" s="185" t="s">
        <v>407</v>
      </c>
      <c r="G49" s="51" t="s">
        <v>408</v>
      </c>
      <c r="H49" s="50" t="s">
        <v>409</v>
      </c>
      <c r="I49" s="51">
        <v>241023</v>
      </c>
      <c r="J49" s="199">
        <v>46113</v>
      </c>
      <c r="K49" s="51">
        <v>893</v>
      </c>
      <c r="L49" s="186">
        <v>9</v>
      </c>
      <c r="M49" s="187">
        <v>8037</v>
      </c>
      <c r="N49" s="51"/>
      <c r="O49" s="186"/>
      <c r="P49" s="186"/>
      <c r="Q49" s="186"/>
      <c r="R49" s="51">
        <f t="shared" si="10"/>
        <v>893</v>
      </c>
      <c r="S49" s="186">
        <f t="shared" si="11"/>
        <v>9</v>
      </c>
      <c r="T49" s="186">
        <f t="shared" si="2"/>
        <v>8037</v>
      </c>
      <c r="U49" s="51">
        <v>889</v>
      </c>
      <c r="V49" s="186">
        <f t="shared" si="3"/>
        <v>9</v>
      </c>
      <c r="W49" s="186">
        <f t="shared" si="4"/>
        <v>8001</v>
      </c>
      <c r="X49" s="188"/>
      <c r="Y49" s="188"/>
      <c r="Z49" s="188"/>
      <c r="AA49" s="188"/>
      <c r="AB49" s="188"/>
      <c r="AC49" s="188"/>
      <c r="AD49" s="189">
        <f t="shared" si="5"/>
        <v>4</v>
      </c>
      <c r="AE49" s="186">
        <f t="shared" si="6"/>
        <v>9</v>
      </c>
      <c r="AF49" s="186">
        <f t="shared" si="7"/>
        <v>36</v>
      </c>
    </row>
    <row r="50" spans="1:101" s="190" customFormat="1" ht="15.75" customHeight="1" x14ac:dyDescent="0.25">
      <c r="A50" s="184"/>
      <c r="B50" s="184"/>
      <c r="C50" s="184"/>
      <c r="D50" s="51"/>
      <c r="E50" s="50">
        <v>39</v>
      </c>
      <c r="F50" s="185" t="s">
        <v>410</v>
      </c>
      <c r="G50" s="51" t="s">
        <v>408</v>
      </c>
      <c r="H50" s="50" t="s">
        <v>315</v>
      </c>
      <c r="I50" s="51" t="s">
        <v>411</v>
      </c>
      <c r="J50" s="199">
        <v>46692</v>
      </c>
      <c r="K50" s="51">
        <v>776</v>
      </c>
      <c r="L50" s="186">
        <v>22</v>
      </c>
      <c r="M50" s="187">
        <v>17072</v>
      </c>
      <c r="N50" s="51"/>
      <c r="O50" s="186"/>
      <c r="P50" s="186"/>
      <c r="Q50" s="186"/>
      <c r="R50" s="51">
        <f t="shared" si="10"/>
        <v>776</v>
      </c>
      <c r="S50" s="186">
        <f t="shared" si="11"/>
        <v>22</v>
      </c>
      <c r="T50" s="186">
        <f t="shared" si="2"/>
        <v>17072</v>
      </c>
      <c r="U50" s="51">
        <v>624</v>
      </c>
      <c r="V50" s="186">
        <f t="shared" si="3"/>
        <v>22</v>
      </c>
      <c r="W50" s="186">
        <f t="shared" si="4"/>
        <v>13728</v>
      </c>
      <c r="X50" s="188"/>
      <c r="Y50" s="188"/>
      <c r="Z50" s="188"/>
      <c r="AA50" s="188"/>
      <c r="AB50" s="188"/>
      <c r="AC50" s="188"/>
      <c r="AD50" s="189">
        <f t="shared" si="5"/>
        <v>152</v>
      </c>
      <c r="AE50" s="186">
        <f t="shared" si="6"/>
        <v>22</v>
      </c>
      <c r="AF50" s="186">
        <f t="shared" si="7"/>
        <v>3344</v>
      </c>
    </row>
    <row r="51" spans="1:101" s="190" customFormat="1" ht="15.75" customHeight="1" x14ac:dyDescent="0.25">
      <c r="A51" s="184"/>
      <c r="B51" s="184"/>
      <c r="C51" s="184"/>
      <c r="D51" s="51"/>
      <c r="E51" s="50">
        <v>40</v>
      </c>
      <c r="F51" s="185" t="s">
        <v>414</v>
      </c>
      <c r="G51" s="51" t="s">
        <v>408</v>
      </c>
      <c r="H51" s="50" t="s">
        <v>270</v>
      </c>
      <c r="I51" s="51">
        <v>30457</v>
      </c>
      <c r="J51" s="199">
        <v>46419</v>
      </c>
      <c r="K51" s="51">
        <v>200</v>
      </c>
      <c r="L51" s="186">
        <v>280</v>
      </c>
      <c r="M51" s="187">
        <v>56000</v>
      </c>
      <c r="N51" s="51"/>
      <c r="O51" s="186"/>
      <c r="P51" s="186"/>
      <c r="Q51" s="186"/>
      <c r="R51" s="51">
        <f t="shared" si="10"/>
        <v>200</v>
      </c>
      <c r="S51" s="186">
        <f t="shared" si="11"/>
        <v>280</v>
      </c>
      <c r="T51" s="186">
        <f t="shared" si="2"/>
        <v>56000</v>
      </c>
      <c r="U51" s="51"/>
      <c r="V51" s="186">
        <f t="shared" si="3"/>
        <v>280</v>
      </c>
      <c r="W51" s="186">
        <f t="shared" si="4"/>
        <v>0</v>
      </c>
      <c r="X51" s="188"/>
      <c r="Y51" s="188"/>
      <c r="Z51" s="188"/>
      <c r="AA51" s="188"/>
      <c r="AB51" s="188"/>
      <c r="AC51" s="188"/>
      <c r="AD51" s="189">
        <f t="shared" si="5"/>
        <v>200</v>
      </c>
      <c r="AE51" s="186">
        <f t="shared" si="6"/>
        <v>280</v>
      </c>
      <c r="AF51" s="186">
        <f t="shared" si="7"/>
        <v>56000</v>
      </c>
    </row>
    <row r="52" spans="1:101" s="190" customFormat="1" ht="22.5" customHeight="1" x14ac:dyDescent="0.25">
      <c r="A52" s="184"/>
      <c r="B52" s="184"/>
      <c r="C52" s="184"/>
      <c r="D52" s="51"/>
      <c r="E52" s="50">
        <v>41</v>
      </c>
      <c r="F52" s="185" t="s">
        <v>422</v>
      </c>
      <c r="G52" s="51" t="s">
        <v>362</v>
      </c>
      <c r="H52" s="50" t="s">
        <v>423</v>
      </c>
      <c r="I52" s="51">
        <v>2410147</v>
      </c>
      <c r="J52" s="199">
        <v>46661</v>
      </c>
      <c r="K52" s="51">
        <v>150</v>
      </c>
      <c r="L52" s="186">
        <v>42</v>
      </c>
      <c r="M52" s="187">
        <v>6300</v>
      </c>
      <c r="N52" s="51"/>
      <c r="O52" s="186"/>
      <c r="P52" s="186"/>
      <c r="Q52" s="186"/>
      <c r="R52" s="51">
        <f t="shared" si="10"/>
        <v>150</v>
      </c>
      <c r="S52" s="186">
        <f t="shared" si="11"/>
        <v>42</v>
      </c>
      <c r="T52" s="186">
        <f t="shared" si="2"/>
        <v>6300</v>
      </c>
      <c r="U52" s="51"/>
      <c r="V52" s="186">
        <f t="shared" si="3"/>
        <v>42</v>
      </c>
      <c r="W52" s="186">
        <f t="shared" si="4"/>
        <v>0</v>
      </c>
      <c r="X52" s="188"/>
      <c r="Y52" s="188"/>
      <c r="Z52" s="188"/>
      <c r="AA52" s="188"/>
      <c r="AB52" s="188"/>
      <c r="AC52" s="188"/>
      <c r="AD52" s="189">
        <f t="shared" si="5"/>
        <v>150</v>
      </c>
      <c r="AE52" s="186">
        <f t="shared" si="6"/>
        <v>42</v>
      </c>
      <c r="AF52" s="186">
        <f t="shared" si="7"/>
        <v>6300</v>
      </c>
    </row>
    <row r="53" spans="1:101" s="190" customFormat="1" ht="15.75" customHeight="1" x14ac:dyDescent="0.25">
      <c r="A53" s="184"/>
      <c r="B53" s="184"/>
      <c r="C53" s="184"/>
      <c r="D53" s="51"/>
      <c r="E53" s="50">
        <v>42</v>
      </c>
      <c r="F53" s="185" t="s">
        <v>281</v>
      </c>
      <c r="G53" s="51" t="s">
        <v>432</v>
      </c>
      <c r="H53" s="50" t="s">
        <v>306</v>
      </c>
      <c r="I53" s="51" t="s">
        <v>433</v>
      </c>
      <c r="J53" s="199">
        <v>46905</v>
      </c>
      <c r="K53" s="51">
        <v>9973</v>
      </c>
      <c r="L53" s="186">
        <v>0.8</v>
      </c>
      <c r="M53" s="187">
        <v>7978.4000000000005</v>
      </c>
      <c r="N53" s="51"/>
      <c r="O53" s="186"/>
      <c r="P53" s="186"/>
      <c r="Q53" s="186"/>
      <c r="R53" s="51">
        <f t="shared" si="10"/>
        <v>9973</v>
      </c>
      <c r="S53" s="186">
        <f t="shared" si="11"/>
        <v>0.8</v>
      </c>
      <c r="T53" s="186">
        <f t="shared" si="2"/>
        <v>7978.4000000000005</v>
      </c>
      <c r="U53" s="51"/>
      <c r="V53" s="186">
        <f t="shared" si="3"/>
        <v>0.8</v>
      </c>
      <c r="W53" s="186">
        <f t="shared" si="4"/>
        <v>0</v>
      </c>
      <c r="X53" s="188"/>
      <c r="Y53" s="188"/>
      <c r="Z53" s="188"/>
      <c r="AA53" s="188"/>
      <c r="AB53" s="188"/>
      <c r="AC53" s="188"/>
      <c r="AD53" s="189">
        <f t="shared" si="5"/>
        <v>9973</v>
      </c>
      <c r="AE53" s="186">
        <f t="shared" si="6"/>
        <v>0.8</v>
      </c>
      <c r="AF53" s="186">
        <f t="shared" si="7"/>
        <v>7978.4000000000005</v>
      </c>
    </row>
    <row r="54" spans="1:101" s="190" customFormat="1" ht="15.75" customHeight="1" x14ac:dyDescent="0.25">
      <c r="A54" s="184"/>
      <c r="B54" s="184"/>
      <c r="C54" s="184"/>
      <c r="D54" s="51"/>
      <c r="E54" s="50">
        <v>43</v>
      </c>
      <c r="F54" s="185" t="s">
        <v>436</v>
      </c>
      <c r="G54" s="51" t="s">
        <v>362</v>
      </c>
      <c r="H54" s="50" t="s">
        <v>50</v>
      </c>
      <c r="I54" s="51">
        <v>240146</v>
      </c>
      <c r="J54" s="199">
        <v>46388</v>
      </c>
      <c r="K54" s="51">
        <v>50</v>
      </c>
      <c r="L54" s="186">
        <v>125</v>
      </c>
      <c r="M54" s="187">
        <v>6250</v>
      </c>
      <c r="N54" s="51"/>
      <c r="O54" s="186"/>
      <c r="P54" s="186"/>
      <c r="Q54" s="186"/>
      <c r="R54" s="51">
        <f t="shared" si="10"/>
        <v>50</v>
      </c>
      <c r="S54" s="186">
        <f t="shared" si="11"/>
        <v>125</v>
      </c>
      <c r="T54" s="186">
        <f t="shared" si="2"/>
        <v>6250</v>
      </c>
      <c r="U54" s="51"/>
      <c r="V54" s="186">
        <f t="shared" si="3"/>
        <v>125</v>
      </c>
      <c r="W54" s="186">
        <f t="shared" si="4"/>
        <v>0</v>
      </c>
      <c r="X54" s="188"/>
      <c r="Y54" s="188"/>
      <c r="Z54" s="188"/>
      <c r="AA54" s="188"/>
      <c r="AB54" s="188"/>
      <c r="AC54" s="188"/>
      <c r="AD54" s="189">
        <f t="shared" si="5"/>
        <v>50</v>
      </c>
      <c r="AE54" s="186">
        <f t="shared" si="6"/>
        <v>125</v>
      </c>
      <c r="AF54" s="186">
        <f t="shared" si="7"/>
        <v>6250</v>
      </c>
    </row>
    <row r="55" spans="1:101" s="190" customFormat="1" ht="15.75" customHeight="1" x14ac:dyDescent="0.25">
      <c r="A55" s="184"/>
      <c r="B55" s="184"/>
      <c r="C55" s="184"/>
      <c r="D55" s="51"/>
      <c r="E55" s="50">
        <v>44</v>
      </c>
      <c r="F55" s="185" t="s">
        <v>437</v>
      </c>
      <c r="G55" s="51" t="s">
        <v>438</v>
      </c>
      <c r="H55" s="50" t="s">
        <v>81</v>
      </c>
      <c r="I55" s="51" t="s">
        <v>439</v>
      </c>
      <c r="J55" s="199">
        <v>46844</v>
      </c>
      <c r="K55" s="51">
        <v>30</v>
      </c>
      <c r="L55" s="186">
        <v>165</v>
      </c>
      <c r="M55" s="187">
        <v>4950</v>
      </c>
      <c r="N55" s="51"/>
      <c r="O55" s="186"/>
      <c r="P55" s="186"/>
      <c r="Q55" s="186"/>
      <c r="R55" s="51">
        <f t="shared" si="10"/>
        <v>30</v>
      </c>
      <c r="S55" s="186">
        <f t="shared" si="11"/>
        <v>165</v>
      </c>
      <c r="T55" s="186">
        <f t="shared" si="2"/>
        <v>4950</v>
      </c>
      <c r="U55" s="51"/>
      <c r="V55" s="186">
        <f t="shared" si="3"/>
        <v>165</v>
      </c>
      <c r="W55" s="186">
        <f t="shared" si="4"/>
        <v>0</v>
      </c>
      <c r="X55" s="188"/>
      <c r="Y55" s="188"/>
      <c r="Z55" s="188"/>
      <c r="AA55" s="188"/>
      <c r="AB55" s="188"/>
      <c r="AC55" s="188"/>
      <c r="AD55" s="189">
        <f t="shared" si="5"/>
        <v>30</v>
      </c>
      <c r="AE55" s="186">
        <f t="shared" si="6"/>
        <v>165</v>
      </c>
      <c r="AF55" s="186">
        <f t="shared" si="7"/>
        <v>4950</v>
      </c>
    </row>
    <row r="56" spans="1:101" s="190" customFormat="1" ht="15.75" customHeight="1" x14ac:dyDescent="0.25">
      <c r="A56" s="184"/>
      <c r="B56" s="184"/>
      <c r="C56" s="184"/>
      <c r="D56" s="51"/>
      <c r="E56" s="50">
        <v>45</v>
      </c>
      <c r="F56" s="185" t="s">
        <v>440</v>
      </c>
      <c r="G56" s="51" t="s">
        <v>441</v>
      </c>
      <c r="H56" s="50" t="s">
        <v>442</v>
      </c>
      <c r="I56" s="51" t="s">
        <v>443</v>
      </c>
      <c r="J56" s="200">
        <v>46018</v>
      </c>
      <c r="K56" s="51">
        <v>5</v>
      </c>
      <c r="L56" s="186">
        <v>760</v>
      </c>
      <c r="M56" s="187">
        <v>3800</v>
      </c>
      <c r="N56" s="51"/>
      <c r="O56" s="186"/>
      <c r="P56" s="186"/>
      <c r="Q56" s="186"/>
      <c r="R56" s="51">
        <f t="shared" si="10"/>
        <v>5</v>
      </c>
      <c r="S56" s="186">
        <f t="shared" si="11"/>
        <v>760</v>
      </c>
      <c r="T56" s="186">
        <f t="shared" si="2"/>
        <v>3800</v>
      </c>
      <c r="U56" s="51"/>
      <c r="V56" s="186">
        <f t="shared" si="3"/>
        <v>760</v>
      </c>
      <c r="W56" s="186">
        <f t="shared" si="4"/>
        <v>0</v>
      </c>
      <c r="X56" s="188"/>
      <c r="Y56" s="188"/>
      <c r="Z56" s="188"/>
      <c r="AA56" s="188"/>
      <c r="AB56" s="188"/>
      <c r="AC56" s="188"/>
      <c r="AD56" s="189">
        <f t="shared" si="5"/>
        <v>5</v>
      </c>
      <c r="AE56" s="186">
        <f t="shared" si="6"/>
        <v>760</v>
      </c>
      <c r="AF56" s="186">
        <f t="shared" si="7"/>
        <v>3800</v>
      </c>
    </row>
    <row r="57" spans="1:101" s="190" customFormat="1" ht="15.75" customHeight="1" x14ac:dyDescent="0.25">
      <c r="A57" s="184"/>
      <c r="B57" s="184"/>
      <c r="C57" s="184"/>
      <c r="D57" s="51"/>
      <c r="E57" s="50">
        <v>46</v>
      </c>
      <c r="F57" s="185" t="s">
        <v>444</v>
      </c>
      <c r="G57" s="51" t="s">
        <v>441</v>
      </c>
      <c r="H57" s="50" t="s">
        <v>445</v>
      </c>
      <c r="I57" s="51" t="s">
        <v>446</v>
      </c>
      <c r="J57" s="199">
        <v>46753</v>
      </c>
      <c r="K57" s="51">
        <v>19</v>
      </c>
      <c r="L57" s="186">
        <v>58</v>
      </c>
      <c r="M57" s="187">
        <v>1102</v>
      </c>
      <c r="N57" s="51"/>
      <c r="O57" s="186"/>
      <c r="P57" s="186"/>
      <c r="Q57" s="186"/>
      <c r="R57" s="51">
        <f t="shared" si="10"/>
        <v>19</v>
      </c>
      <c r="S57" s="186">
        <f t="shared" si="11"/>
        <v>58</v>
      </c>
      <c r="T57" s="186">
        <f t="shared" si="2"/>
        <v>1102</v>
      </c>
      <c r="U57" s="51"/>
      <c r="V57" s="186">
        <f t="shared" si="3"/>
        <v>58</v>
      </c>
      <c r="W57" s="186">
        <f t="shared" si="4"/>
        <v>0</v>
      </c>
      <c r="X57" s="188"/>
      <c r="Y57" s="188"/>
      <c r="Z57" s="188"/>
      <c r="AA57" s="188"/>
      <c r="AB57" s="188"/>
      <c r="AC57" s="188"/>
      <c r="AD57" s="189">
        <f t="shared" si="5"/>
        <v>19</v>
      </c>
      <c r="AE57" s="186">
        <f t="shared" si="6"/>
        <v>58</v>
      </c>
      <c r="AF57" s="186">
        <f t="shared" si="7"/>
        <v>1102</v>
      </c>
    </row>
    <row r="58" spans="1:101" s="190" customFormat="1" ht="16.5" customHeight="1" x14ac:dyDescent="0.25">
      <c r="A58" s="50"/>
      <c r="B58" s="50"/>
      <c r="C58" s="184"/>
      <c r="D58" s="50"/>
      <c r="E58" s="50"/>
      <c r="F58" s="183" t="s">
        <v>449</v>
      </c>
      <c r="G58" s="191"/>
      <c r="H58" s="50"/>
      <c r="I58" s="50"/>
      <c r="J58" s="194"/>
      <c r="K58" s="51"/>
      <c r="L58" s="186"/>
      <c r="M58" s="187"/>
      <c r="N58" s="51"/>
      <c r="O58" s="186"/>
      <c r="P58" s="186"/>
      <c r="Q58" s="186"/>
      <c r="R58" s="51"/>
      <c r="S58" s="186"/>
      <c r="T58" s="186"/>
      <c r="U58" s="50"/>
      <c r="V58" s="186"/>
      <c r="W58" s="186"/>
      <c r="X58" s="51"/>
      <c r="Y58" s="188"/>
      <c r="Z58" s="188"/>
      <c r="AA58" s="189"/>
      <c r="AB58" s="188"/>
      <c r="AC58" s="188"/>
      <c r="AD58" s="189"/>
      <c r="AE58" s="186"/>
      <c r="AF58" s="186"/>
    </row>
    <row r="59" spans="1:101" s="190" customFormat="1" ht="22.5" customHeight="1" x14ac:dyDescent="0.25">
      <c r="A59" s="184"/>
      <c r="B59" s="184"/>
      <c r="C59" s="184"/>
      <c r="D59" s="51"/>
      <c r="E59" s="51">
        <v>47</v>
      </c>
      <c r="F59" s="185" t="s">
        <v>153</v>
      </c>
      <c r="G59" s="50" t="s">
        <v>27</v>
      </c>
      <c r="H59" s="50" t="s">
        <v>450</v>
      </c>
      <c r="I59" s="51"/>
      <c r="J59" s="194">
        <v>45835</v>
      </c>
      <c r="K59" s="51">
        <v>505</v>
      </c>
      <c r="L59" s="186">
        <v>98</v>
      </c>
      <c r="M59" s="187">
        <v>49490</v>
      </c>
      <c r="N59" s="51"/>
      <c r="O59" s="186"/>
      <c r="P59" s="186"/>
      <c r="Q59" s="186"/>
      <c r="R59" s="51">
        <f>N59+K59</f>
        <v>505</v>
      </c>
      <c r="S59" s="186">
        <f>L59+O59</f>
        <v>98</v>
      </c>
      <c r="T59" s="186">
        <f t="shared" si="2"/>
        <v>49490</v>
      </c>
      <c r="U59" s="51"/>
      <c r="V59" s="186">
        <f t="shared" si="3"/>
        <v>98</v>
      </c>
      <c r="W59" s="186">
        <f t="shared" si="4"/>
        <v>0</v>
      </c>
      <c r="X59" s="188"/>
      <c r="Y59" s="188"/>
      <c r="Z59" s="188"/>
      <c r="AA59" s="188"/>
      <c r="AB59" s="188"/>
      <c r="AC59" s="188"/>
      <c r="AD59" s="189">
        <f t="shared" si="5"/>
        <v>505</v>
      </c>
      <c r="AE59" s="186">
        <f t="shared" si="6"/>
        <v>98</v>
      </c>
      <c r="AF59" s="186">
        <f t="shared" si="7"/>
        <v>49490</v>
      </c>
    </row>
    <row r="60" spans="1:101" s="190" customFormat="1" ht="22.5" customHeight="1" x14ac:dyDescent="0.25">
      <c r="A60" s="184"/>
      <c r="B60" s="184"/>
      <c r="C60" s="184"/>
      <c r="D60" s="51"/>
      <c r="E60" s="51">
        <v>48</v>
      </c>
      <c r="F60" s="185" t="s">
        <v>451</v>
      </c>
      <c r="G60" s="50" t="s">
        <v>263</v>
      </c>
      <c r="H60" s="50" t="s">
        <v>259</v>
      </c>
      <c r="I60" s="50" t="s">
        <v>452</v>
      </c>
      <c r="J60" s="194">
        <v>45927</v>
      </c>
      <c r="K60" s="51">
        <v>176</v>
      </c>
      <c r="L60" s="186">
        <v>1595</v>
      </c>
      <c r="M60" s="187">
        <v>280720</v>
      </c>
      <c r="N60" s="51"/>
      <c r="O60" s="186"/>
      <c r="P60" s="186"/>
      <c r="Q60" s="186"/>
      <c r="R60" s="51">
        <f>N60+K60</f>
        <v>176</v>
      </c>
      <c r="S60" s="186">
        <f>L60+O60</f>
        <v>1595</v>
      </c>
      <c r="T60" s="186">
        <f t="shared" si="2"/>
        <v>280720</v>
      </c>
      <c r="U60" s="51">
        <v>33</v>
      </c>
      <c r="V60" s="186">
        <f t="shared" si="3"/>
        <v>1595</v>
      </c>
      <c r="W60" s="186">
        <f t="shared" si="4"/>
        <v>52635</v>
      </c>
      <c r="X60" s="188"/>
      <c r="Y60" s="188"/>
      <c r="Z60" s="188"/>
      <c r="AA60" s="188"/>
      <c r="AB60" s="188"/>
      <c r="AC60" s="188"/>
      <c r="AD60" s="189">
        <f t="shared" si="5"/>
        <v>143</v>
      </c>
      <c r="AE60" s="186">
        <f t="shared" si="6"/>
        <v>1595</v>
      </c>
      <c r="AF60" s="186">
        <f t="shared" si="7"/>
        <v>228085</v>
      </c>
    </row>
    <row r="61" spans="1:101" s="162" customFormat="1" ht="36.950000000000003" customHeight="1" x14ac:dyDescent="0.25">
      <c r="A61" s="152"/>
      <c r="B61" s="152"/>
      <c r="C61" s="152"/>
      <c r="D61" s="15"/>
      <c r="E61" s="15"/>
      <c r="F61" s="442" t="s">
        <v>583</v>
      </c>
      <c r="G61" s="443"/>
      <c r="H61" s="443"/>
      <c r="I61" s="443"/>
      <c r="J61" s="16"/>
      <c r="K61" s="441" t="s">
        <v>584</v>
      </c>
      <c r="L61" s="442"/>
      <c r="M61" s="442"/>
      <c r="N61" s="444" t="s">
        <v>2</v>
      </c>
      <c r="O61" s="442"/>
      <c r="P61" s="442"/>
      <c r="Q61" s="17"/>
      <c r="R61" s="445" t="s">
        <v>3</v>
      </c>
      <c r="S61" s="440"/>
      <c r="T61" s="440"/>
      <c r="U61" s="446" t="s">
        <v>4</v>
      </c>
      <c r="V61" s="440"/>
      <c r="W61" s="440"/>
      <c r="X61" s="447" t="s">
        <v>5</v>
      </c>
      <c r="Y61" s="447"/>
      <c r="Z61" s="447"/>
      <c r="AA61" s="439" t="s">
        <v>6</v>
      </c>
      <c r="AB61" s="440"/>
      <c r="AC61" s="440"/>
      <c r="AD61" s="441" t="s">
        <v>585</v>
      </c>
      <c r="AE61" s="442"/>
      <c r="AF61" s="442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</row>
    <row r="62" spans="1:101" s="167" customFormat="1" ht="21" customHeight="1" x14ac:dyDescent="0.25">
      <c r="A62" s="164"/>
      <c r="B62" s="164"/>
      <c r="C62" s="164"/>
      <c r="D62" s="20"/>
      <c r="E62" s="20"/>
      <c r="F62" s="21" t="s">
        <v>7</v>
      </c>
      <c r="G62" s="144" t="s">
        <v>8</v>
      </c>
      <c r="H62" s="23" t="s">
        <v>9</v>
      </c>
      <c r="I62" s="20" t="s">
        <v>10</v>
      </c>
      <c r="J62" s="24" t="s">
        <v>11</v>
      </c>
      <c r="K62" s="20" t="s">
        <v>12</v>
      </c>
      <c r="L62" s="25" t="s">
        <v>13</v>
      </c>
      <c r="M62" s="169" t="s">
        <v>14</v>
      </c>
      <c r="N62" s="20" t="s">
        <v>12</v>
      </c>
      <c r="O62" s="25" t="s">
        <v>13</v>
      </c>
      <c r="P62" s="25" t="s">
        <v>14</v>
      </c>
      <c r="Q62" s="25"/>
      <c r="R62" s="29" t="s">
        <v>12</v>
      </c>
      <c r="S62" s="30" t="s">
        <v>13</v>
      </c>
      <c r="T62" s="30" t="s">
        <v>14</v>
      </c>
      <c r="U62" s="29" t="s">
        <v>12</v>
      </c>
      <c r="V62" s="30" t="s">
        <v>13</v>
      </c>
      <c r="W62" s="30" t="s">
        <v>14</v>
      </c>
      <c r="X62" s="31" t="s">
        <v>12</v>
      </c>
      <c r="Y62" s="31" t="s">
        <v>13</v>
      </c>
      <c r="Z62" s="31" t="s">
        <v>14</v>
      </c>
      <c r="AA62" s="32" t="s">
        <v>12</v>
      </c>
      <c r="AB62" s="31" t="s">
        <v>13</v>
      </c>
      <c r="AC62" s="31" t="s">
        <v>14</v>
      </c>
      <c r="AD62" s="29" t="s">
        <v>12</v>
      </c>
      <c r="AE62" s="30" t="s">
        <v>13</v>
      </c>
      <c r="AF62" s="30" t="s">
        <v>14</v>
      </c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</row>
    <row r="63" spans="1:101" s="190" customFormat="1" ht="15" customHeight="1" x14ac:dyDescent="0.25">
      <c r="A63" s="50"/>
      <c r="B63" s="50"/>
      <c r="C63" s="184"/>
      <c r="D63" s="50"/>
      <c r="F63" s="183" t="s">
        <v>453</v>
      </c>
      <c r="G63" s="191"/>
      <c r="H63" s="50"/>
      <c r="I63" s="50"/>
      <c r="J63" s="194"/>
      <c r="K63" s="51"/>
      <c r="L63" s="186"/>
      <c r="M63" s="187"/>
      <c r="N63" s="51"/>
      <c r="O63" s="186"/>
      <c r="P63" s="186"/>
      <c r="Q63" s="186"/>
      <c r="R63" s="51"/>
      <c r="S63" s="186"/>
      <c r="T63" s="186"/>
      <c r="U63" s="50"/>
      <c r="V63" s="186"/>
      <c r="W63" s="186"/>
      <c r="X63" s="51"/>
      <c r="Y63" s="188"/>
      <c r="Z63" s="188"/>
      <c r="AA63" s="189"/>
      <c r="AB63" s="188"/>
      <c r="AC63" s="188"/>
      <c r="AD63" s="189"/>
      <c r="AE63" s="186"/>
      <c r="AF63" s="186"/>
    </row>
    <row r="64" spans="1:101" s="190" customFormat="1" ht="22.5" customHeight="1" x14ac:dyDescent="0.25">
      <c r="A64" s="184"/>
      <c r="B64" s="184"/>
      <c r="C64" s="184"/>
      <c r="D64" s="51"/>
      <c r="E64" s="50">
        <v>49</v>
      </c>
      <c r="F64" s="185" t="s">
        <v>454</v>
      </c>
      <c r="G64" s="50" t="s">
        <v>448</v>
      </c>
      <c r="H64" s="50" t="s">
        <v>50</v>
      </c>
      <c r="I64" s="50">
        <v>182128</v>
      </c>
      <c r="J64" s="194">
        <v>47147</v>
      </c>
      <c r="K64" s="51">
        <v>333</v>
      </c>
      <c r="L64" s="186">
        <v>150</v>
      </c>
      <c r="M64" s="187">
        <v>49950</v>
      </c>
      <c r="N64" s="50"/>
      <c r="O64" s="186"/>
      <c r="P64" s="186"/>
      <c r="Q64" s="186"/>
      <c r="R64" s="51">
        <f>N64+K64</f>
        <v>333</v>
      </c>
      <c r="S64" s="186">
        <f>L64+O64</f>
        <v>150</v>
      </c>
      <c r="T64" s="186">
        <f t="shared" si="2"/>
        <v>49950</v>
      </c>
      <c r="U64" s="51">
        <v>7</v>
      </c>
      <c r="V64" s="186">
        <f t="shared" si="3"/>
        <v>150</v>
      </c>
      <c r="W64" s="186">
        <f t="shared" si="4"/>
        <v>1050</v>
      </c>
      <c r="X64" s="188"/>
      <c r="Y64" s="188"/>
      <c r="Z64" s="188"/>
      <c r="AA64" s="188"/>
      <c r="AB64" s="188"/>
      <c r="AC64" s="188"/>
      <c r="AD64" s="189">
        <f t="shared" si="5"/>
        <v>326</v>
      </c>
      <c r="AE64" s="186">
        <f t="shared" si="6"/>
        <v>150</v>
      </c>
      <c r="AF64" s="186">
        <f t="shared" si="7"/>
        <v>48900</v>
      </c>
    </row>
    <row r="65" spans="1:32" s="190" customFormat="1" ht="12.75" customHeight="1" x14ac:dyDescent="0.25">
      <c r="A65" s="50"/>
      <c r="B65" s="50"/>
      <c r="C65" s="184"/>
      <c r="D65" s="50"/>
      <c r="E65" s="50"/>
      <c r="F65" s="183" t="s">
        <v>465</v>
      </c>
      <c r="G65" s="191"/>
      <c r="H65" s="50"/>
      <c r="I65" s="50"/>
      <c r="J65" s="194"/>
      <c r="K65" s="51"/>
      <c r="L65" s="186"/>
      <c r="M65" s="187"/>
      <c r="N65" s="51"/>
      <c r="O65" s="186"/>
      <c r="P65" s="186"/>
      <c r="Q65" s="186"/>
      <c r="R65" s="51"/>
      <c r="S65" s="186"/>
      <c r="T65" s="186"/>
      <c r="U65" s="50"/>
      <c r="V65" s="186"/>
      <c r="W65" s="186"/>
      <c r="X65" s="51"/>
      <c r="Y65" s="188"/>
      <c r="Z65" s="188"/>
      <c r="AA65" s="189"/>
      <c r="AB65" s="188"/>
      <c r="AC65" s="188"/>
      <c r="AD65" s="189"/>
      <c r="AE65" s="186"/>
      <c r="AF65" s="186"/>
    </row>
    <row r="66" spans="1:32" s="190" customFormat="1" ht="18" customHeight="1" x14ac:dyDescent="0.25">
      <c r="A66" s="184"/>
      <c r="B66" s="184"/>
      <c r="C66" s="184"/>
      <c r="D66" s="51"/>
      <c r="E66" s="50">
        <v>50</v>
      </c>
      <c r="F66" s="185" t="s">
        <v>104</v>
      </c>
      <c r="G66" s="50" t="s">
        <v>27</v>
      </c>
      <c r="H66" s="50" t="s">
        <v>458</v>
      </c>
      <c r="I66" s="50" t="s">
        <v>459</v>
      </c>
      <c r="J66" s="201">
        <v>46718</v>
      </c>
      <c r="K66" s="51">
        <v>15</v>
      </c>
      <c r="L66" s="186">
        <v>13.6</v>
      </c>
      <c r="M66" s="187">
        <v>204</v>
      </c>
      <c r="N66" s="51"/>
      <c r="O66" s="186"/>
      <c r="P66" s="186"/>
      <c r="Q66" s="186"/>
      <c r="R66" s="51">
        <f t="shared" ref="R66:R72" si="12">N66+K66</f>
        <v>15</v>
      </c>
      <c r="S66" s="186">
        <f t="shared" ref="S66:S72" si="13">L66+O66</f>
        <v>13.6</v>
      </c>
      <c r="T66" s="186">
        <f t="shared" ref="T66:T132" si="14">S66*R66</f>
        <v>204</v>
      </c>
      <c r="U66" s="51">
        <v>10</v>
      </c>
      <c r="V66" s="186">
        <f t="shared" si="3"/>
        <v>13.6</v>
      </c>
      <c r="W66" s="186">
        <f t="shared" si="4"/>
        <v>136</v>
      </c>
      <c r="X66" s="188"/>
      <c r="Y66" s="188"/>
      <c r="Z66" s="188"/>
      <c r="AA66" s="188"/>
      <c r="AB66" s="188"/>
      <c r="AC66" s="188"/>
      <c r="AD66" s="189">
        <f t="shared" si="5"/>
        <v>5</v>
      </c>
      <c r="AE66" s="186">
        <f t="shared" si="6"/>
        <v>13.6</v>
      </c>
      <c r="AF66" s="186">
        <f t="shared" si="7"/>
        <v>68</v>
      </c>
    </row>
    <row r="67" spans="1:32" s="190" customFormat="1" ht="15.75" customHeight="1" x14ac:dyDescent="0.25">
      <c r="A67" s="50"/>
      <c r="B67" s="50"/>
      <c r="C67" s="184"/>
      <c r="D67" s="50"/>
      <c r="E67" s="50"/>
      <c r="F67" s="183" t="s">
        <v>470</v>
      </c>
      <c r="G67" s="191"/>
      <c r="H67" s="50"/>
      <c r="I67" s="50"/>
      <c r="J67" s="194"/>
      <c r="K67" s="51">
        <v>0</v>
      </c>
      <c r="L67" s="186">
        <v>0</v>
      </c>
      <c r="M67" s="187">
        <v>0</v>
      </c>
      <c r="N67" s="51"/>
      <c r="O67" s="186"/>
      <c r="P67" s="186"/>
      <c r="Q67" s="186"/>
      <c r="R67" s="51">
        <f t="shared" si="12"/>
        <v>0</v>
      </c>
      <c r="S67" s="186">
        <f t="shared" si="13"/>
        <v>0</v>
      </c>
      <c r="T67" s="186">
        <f t="shared" si="14"/>
        <v>0</v>
      </c>
      <c r="U67" s="50"/>
      <c r="V67" s="186">
        <f t="shared" si="3"/>
        <v>0</v>
      </c>
      <c r="W67" s="186">
        <f t="shared" si="4"/>
        <v>0</v>
      </c>
      <c r="X67" s="51"/>
      <c r="Y67" s="188"/>
      <c r="Z67" s="188"/>
      <c r="AA67" s="189"/>
      <c r="AB67" s="188"/>
      <c r="AC67" s="188"/>
      <c r="AD67" s="189">
        <f t="shared" si="5"/>
        <v>0</v>
      </c>
      <c r="AE67" s="186">
        <f t="shared" si="6"/>
        <v>0</v>
      </c>
      <c r="AF67" s="186">
        <f t="shared" si="7"/>
        <v>0</v>
      </c>
    </row>
    <row r="68" spans="1:32" s="190" customFormat="1" ht="17.25" customHeight="1" x14ac:dyDescent="0.25">
      <c r="A68" s="50"/>
      <c r="B68" s="50"/>
      <c r="C68" s="184"/>
      <c r="D68" s="50"/>
      <c r="E68" s="50">
        <v>51</v>
      </c>
      <c r="F68" s="196" t="s">
        <v>222</v>
      </c>
      <c r="G68" s="191" t="s">
        <v>24</v>
      </c>
      <c r="H68" s="50" t="s">
        <v>472</v>
      </c>
      <c r="I68" s="50" t="s">
        <v>473</v>
      </c>
      <c r="J68" s="194">
        <v>45743</v>
      </c>
      <c r="K68" s="51">
        <v>6</v>
      </c>
      <c r="L68" s="186">
        <v>745</v>
      </c>
      <c r="M68" s="187">
        <v>4470</v>
      </c>
      <c r="N68" s="51"/>
      <c r="O68" s="186"/>
      <c r="P68" s="186"/>
      <c r="Q68" s="186"/>
      <c r="R68" s="51">
        <f t="shared" si="12"/>
        <v>6</v>
      </c>
      <c r="S68" s="186">
        <f t="shared" si="13"/>
        <v>745</v>
      </c>
      <c r="T68" s="186">
        <f t="shared" si="14"/>
        <v>4470</v>
      </c>
      <c r="U68" s="50"/>
      <c r="V68" s="186">
        <f t="shared" si="3"/>
        <v>745</v>
      </c>
      <c r="W68" s="186">
        <f t="shared" si="4"/>
        <v>0</v>
      </c>
      <c r="X68" s="51"/>
      <c r="Y68" s="188"/>
      <c r="Z68" s="188"/>
      <c r="AA68" s="189"/>
      <c r="AB68" s="188"/>
      <c r="AC68" s="188"/>
      <c r="AD68" s="189">
        <f t="shared" si="5"/>
        <v>6</v>
      </c>
      <c r="AE68" s="186">
        <f t="shared" si="6"/>
        <v>745</v>
      </c>
      <c r="AF68" s="186">
        <f t="shared" si="7"/>
        <v>4470</v>
      </c>
    </row>
    <row r="69" spans="1:32" s="190" customFormat="1" ht="17.25" customHeight="1" x14ac:dyDescent="0.25">
      <c r="A69" s="50"/>
      <c r="B69" s="50"/>
      <c r="C69" s="184"/>
      <c r="D69" s="50"/>
      <c r="E69" s="50"/>
      <c r="F69" s="183" t="s">
        <v>474</v>
      </c>
      <c r="G69" s="191"/>
      <c r="H69" s="50"/>
      <c r="I69" s="50"/>
      <c r="J69" s="194"/>
      <c r="K69" s="51">
        <v>0</v>
      </c>
      <c r="L69" s="186">
        <v>0</v>
      </c>
      <c r="M69" s="187">
        <v>0</v>
      </c>
      <c r="N69" s="51"/>
      <c r="O69" s="186"/>
      <c r="P69" s="186"/>
      <c r="Q69" s="186"/>
      <c r="R69" s="51">
        <f t="shared" si="12"/>
        <v>0</v>
      </c>
      <c r="S69" s="186">
        <f t="shared" si="13"/>
        <v>0</v>
      </c>
      <c r="T69" s="186">
        <f t="shared" si="14"/>
        <v>0</v>
      </c>
      <c r="U69" s="50"/>
      <c r="V69" s="186">
        <f t="shared" si="3"/>
        <v>0</v>
      </c>
      <c r="W69" s="186">
        <f t="shared" si="4"/>
        <v>0</v>
      </c>
      <c r="X69" s="51"/>
      <c r="Y69" s="188"/>
      <c r="Z69" s="188"/>
      <c r="AA69" s="189"/>
      <c r="AB69" s="188"/>
      <c r="AC69" s="188"/>
      <c r="AD69" s="189">
        <f t="shared" si="5"/>
        <v>0</v>
      </c>
      <c r="AE69" s="186">
        <f t="shared" si="6"/>
        <v>0</v>
      </c>
      <c r="AF69" s="186">
        <f t="shared" si="7"/>
        <v>0</v>
      </c>
    </row>
    <row r="70" spans="1:32" s="190" customFormat="1" ht="22.5" customHeight="1" x14ac:dyDescent="0.25">
      <c r="A70" s="50"/>
      <c r="B70" s="50"/>
      <c r="C70" s="184"/>
      <c r="D70" s="50"/>
      <c r="E70" s="50">
        <v>52</v>
      </c>
      <c r="F70" s="196" t="s">
        <v>207</v>
      </c>
      <c r="G70" s="191" t="s">
        <v>20</v>
      </c>
      <c r="H70" s="50" t="s">
        <v>475</v>
      </c>
      <c r="I70" s="50">
        <v>240269</v>
      </c>
      <c r="J70" s="194">
        <v>45715</v>
      </c>
      <c r="K70" s="51">
        <v>64</v>
      </c>
      <c r="L70" s="186">
        <v>275</v>
      </c>
      <c r="M70" s="187">
        <v>17600</v>
      </c>
      <c r="N70" s="51"/>
      <c r="O70" s="186"/>
      <c r="P70" s="186"/>
      <c r="Q70" s="186"/>
      <c r="R70" s="51">
        <f t="shared" si="12"/>
        <v>64</v>
      </c>
      <c r="S70" s="186">
        <f t="shared" si="13"/>
        <v>275</v>
      </c>
      <c r="T70" s="186">
        <f t="shared" si="14"/>
        <v>17600</v>
      </c>
      <c r="U70" s="50">
        <v>6</v>
      </c>
      <c r="V70" s="186">
        <f t="shared" si="3"/>
        <v>275</v>
      </c>
      <c r="W70" s="186">
        <f t="shared" si="4"/>
        <v>1650</v>
      </c>
      <c r="X70" s="51"/>
      <c r="Y70" s="188"/>
      <c r="Z70" s="188"/>
      <c r="AA70" s="189"/>
      <c r="AB70" s="188"/>
      <c r="AC70" s="188"/>
      <c r="AD70" s="189">
        <f t="shared" si="5"/>
        <v>58</v>
      </c>
      <c r="AE70" s="186">
        <f t="shared" si="6"/>
        <v>275</v>
      </c>
      <c r="AF70" s="186">
        <f t="shared" si="7"/>
        <v>15950</v>
      </c>
    </row>
    <row r="71" spans="1:32" s="190" customFormat="1" ht="18" customHeight="1" x14ac:dyDescent="0.25">
      <c r="A71" s="184"/>
      <c r="B71" s="184"/>
      <c r="C71" s="184"/>
      <c r="D71" s="51"/>
      <c r="E71" s="50">
        <v>53</v>
      </c>
      <c r="F71" s="185" t="s">
        <v>239</v>
      </c>
      <c r="G71" s="50" t="s">
        <v>299</v>
      </c>
      <c r="H71" s="50" t="s">
        <v>479</v>
      </c>
      <c r="I71" s="50" t="s">
        <v>480</v>
      </c>
      <c r="J71" s="194">
        <v>45715</v>
      </c>
      <c r="K71" s="51">
        <v>6</v>
      </c>
      <c r="L71" s="186">
        <v>26</v>
      </c>
      <c r="M71" s="187">
        <v>156</v>
      </c>
      <c r="N71" s="51"/>
      <c r="O71" s="186"/>
      <c r="P71" s="186"/>
      <c r="Q71" s="186"/>
      <c r="R71" s="51">
        <f t="shared" si="12"/>
        <v>6</v>
      </c>
      <c r="S71" s="186">
        <f t="shared" si="13"/>
        <v>26</v>
      </c>
      <c r="T71" s="186">
        <f t="shared" si="14"/>
        <v>156</v>
      </c>
      <c r="U71" s="51"/>
      <c r="V71" s="186">
        <f t="shared" si="3"/>
        <v>26</v>
      </c>
      <c r="W71" s="186">
        <f t="shared" si="4"/>
        <v>0</v>
      </c>
      <c r="X71" s="188"/>
      <c r="Y71" s="188"/>
      <c r="Z71" s="188"/>
      <c r="AA71" s="188"/>
      <c r="AB71" s="188"/>
      <c r="AC71" s="188"/>
      <c r="AD71" s="189">
        <f t="shared" si="5"/>
        <v>6</v>
      </c>
      <c r="AE71" s="186">
        <f t="shared" si="6"/>
        <v>26</v>
      </c>
      <c r="AF71" s="186">
        <f t="shared" si="7"/>
        <v>156</v>
      </c>
    </row>
    <row r="72" spans="1:32" s="190" customFormat="1" ht="18" customHeight="1" x14ac:dyDescent="0.25">
      <c r="A72" s="184"/>
      <c r="B72" s="184"/>
      <c r="C72" s="184"/>
      <c r="D72" s="51"/>
      <c r="E72" s="50">
        <v>54</v>
      </c>
      <c r="F72" s="185" t="s">
        <v>481</v>
      </c>
      <c r="G72" s="50" t="s">
        <v>20</v>
      </c>
      <c r="H72" s="50" t="s">
        <v>482</v>
      </c>
      <c r="I72" s="50" t="s">
        <v>483</v>
      </c>
      <c r="J72" s="194">
        <v>45744</v>
      </c>
      <c r="K72" s="51">
        <v>2</v>
      </c>
      <c r="L72" s="186">
        <v>53</v>
      </c>
      <c r="M72" s="187">
        <v>106</v>
      </c>
      <c r="N72" s="51"/>
      <c r="O72" s="186"/>
      <c r="P72" s="186"/>
      <c r="Q72" s="186"/>
      <c r="R72" s="51">
        <f t="shared" si="12"/>
        <v>2</v>
      </c>
      <c r="S72" s="186">
        <f t="shared" si="13"/>
        <v>53</v>
      </c>
      <c r="T72" s="186">
        <f t="shared" si="14"/>
        <v>106</v>
      </c>
      <c r="U72" s="51"/>
      <c r="V72" s="186">
        <f t="shared" si="3"/>
        <v>53</v>
      </c>
      <c r="W72" s="186">
        <f t="shared" si="4"/>
        <v>0</v>
      </c>
      <c r="X72" s="188"/>
      <c r="Y72" s="188"/>
      <c r="Z72" s="188"/>
      <c r="AA72" s="188"/>
      <c r="AB72" s="188"/>
      <c r="AC72" s="188"/>
      <c r="AD72" s="189">
        <f t="shared" si="5"/>
        <v>2</v>
      </c>
      <c r="AE72" s="186">
        <f t="shared" si="6"/>
        <v>53</v>
      </c>
      <c r="AF72" s="186">
        <f t="shared" si="7"/>
        <v>106</v>
      </c>
    </row>
    <row r="73" spans="1:32" s="190" customFormat="1" ht="12.75" customHeight="1" x14ac:dyDescent="0.25">
      <c r="A73" s="184"/>
      <c r="B73" s="184"/>
      <c r="C73" s="184"/>
      <c r="D73" s="51"/>
      <c r="E73" s="51"/>
      <c r="F73" s="183" t="s">
        <v>351</v>
      </c>
      <c r="G73" s="51"/>
      <c r="H73" s="50"/>
      <c r="I73" s="51"/>
      <c r="J73" s="51"/>
      <c r="K73" s="51"/>
      <c r="L73" s="186"/>
      <c r="M73" s="187"/>
      <c r="N73" s="51"/>
      <c r="O73" s="186"/>
      <c r="P73" s="186"/>
      <c r="Q73" s="186"/>
      <c r="R73" s="51"/>
      <c r="S73" s="186"/>
      <c r="T73" s="186"/>
      <c r="U73" s="51"/>
      <c r="V73" s="186"/>
      <c r="W73" s="186"/>
      <c r="X73" s="188"/>
      <c r="Y73" s="188"/>
      <c r="Z73" s="188"/>
      <c r="AA73" s="188"/>
      <c r="AB73" s="188"/>
      <c r="AC73" s="188"/>
      <c r="AD73" s="189"/>
      <c r="AE73" s="186"/>
      <c r="AF73" s="186"/>
    </row>
    <row r="74" spans="1:32" s="190" customFormat="1" ht="18.75" customHeight="1" x14ac:dyDescent="0.25">
      <c r="A74" s="184"/>
      <c r="B74" s="184"/>
      <c r="C74" s="184"/>
      <c r="D74" s="51"/>
      <c r="E74" s="51">
        <v>55</v>
      </c>
      <c r="F74" s="185" t="s">
        <v>167</v>
      </c>
      <c r="G74" s="51" t="s">
        <v>57</v>
      </c>
      <c r="H74" s="50" t="s">
        <v>485</v>
      </c>
      <c r="I74" s="50">
        <v>2408011</v>
      </c>
      <c r="J74" s="201">
        <v>46600</v>
      </c>
      <c r="K74" s="51">
        <v>310</v>
      </c>
      <c r="L74" s="186">
        <v>49</v>
      </c>
      <c r="M74" s="187">
        <v>15190</v>
      </c>
      <c r="N74" s="51"/>
      <c r="O74" s="186"/>
      <c r="P74" s="186"/>
      <c r="Q74" s="186"/>
      <c r="R74" s="51">
        <f t="shared" ref="R74:R89" si="15">N74+K74</f>
        <v>310</v>
      </c>
      <c r="S74" s="186">
        <f t="shared" ref="S74:S89" si="16">L74+O74</f>
        <v>49</v>
      </c>
      <c r="T74" s="186">
        <f t="shared" si="14"/>
        <v>15190</v>
      </c>
      <c r="U74" s="51">
        <v>116</v>
      </c>
      <c r="V74" s="186">
        <f t="shared" ref="V74:V132" si="17">S74</f>
        <v>49</v>
      </c>
      <c r="W74" s="186">
        <f t="shared" ref="W74:W132" si="18">V74*U74</f>
        <v>5684</v>
      </c>
      <c r="X74" s="188"/>
      <c r="Y74" s="188"/>
      <c r="Z74" s="188"/>
      <c r="AA74" s="188"/>
      <c r="AB74" s="51"/>
      <c r="AC74" s="51"/>
      <c r="AD74" s="189">
        <f t="shared" ref="AD74:AD132" si="19">R74-(U74+X74+AA74)</f>
        <v>194</v>
      </c>
      <c r="AE74" s="186">
        <f t="shared" ref="AE74:AE132" si="20">S74</f>
        <v>49</v>
      </c>
      <c r="AF74" s="186">
        <f t="shared" ref="AF74:AF132" si="21">AE74*AD74</f>
        <v>9506</v>
      </c>
    </row>
    <row r="75" spans="1:32" s="190" customFormat="1" ht="18.75" customHeight="1" x14ac:dyDescent="0.25">
      <c r="A75" s="184"/>
      <c r="B75" s="184"/>
      <c r="C75" s="184"/>
      <c r="D75" s="51"/>
      <c r="E75" s="51">
        <v>56</v>
      </c>
      <c r="F75" s="185" t="s">
        <v>486</v>
      </c>
      <c r="G75" s="51" t="s">
        <v>20</v>
      </c>
      <c r="H75" s="50" t="s">
        <v>355</v>
      </c>
      <c r="I75" s="50" t="s">
        <v>487</v>
      </c>
      <c r="J75" s="194">
        <v>45774</v>
      </c>
      <c r="K75" s="51">
        <v>923</v>
      </c>
      <c r="L75" s="186">
        <v>34</v>
      </c>
      <c r="M75" s="187">
        <v>31382</v>
      </c>
      <c r="N75" s="51"/>
      <c r="O75" s="186"/>
      <c r="P75" s="186"/>
      <c r="Q75" s="186"/>
      <c r="R75" s="51">
        <f t="shared" si="15"/>
        <v>923</v>
      </c>
      <c r="S75" s="186">
        <f t="shared" si="16"/>
        <v>34</v>
      </c>
      <c r="T75" s="186">
        <f t="shared" si="14"/>
        <v>31382</v>
      </c>
      <c r="U75" s="51">
        <v>22</v>
      </c>
      <c r="V75" s="186">
        <f t="shared" si="17"/>
        <v>34</v>
      </c>
      <c r="W75" s="186">
        <f t="shared" si="18"/>
        <v>748</v>
      </c>
      <c r="X75" s="51"/>
      <c r="Y75" s="51"/>
      <c r="Z75" s="51"/>
      <c r="AA75" s="188"/>
      <c r="AB75" s="51"/>
      <c r="AC75" s="51"/>
      <c r="AD75" s="189">
        <f t="shared" si="19"/>
        <v>901</v>
      </c>
      <c r="AE75" s="186">
        <f t="shared" si="20"/>
        <v>34</v>
      </c>
      <c r="AF75" s="186">
        <f t="shared" si="21"/>
        <v>30634</v>
      </c>
    </row>
    <row r="76" spans="1:32" s="190" customFormat="1" ht="18.75" customHeight="1" x14ac:dyDescent="0.25">
      <c r="A76" s="184"/>
      <c r="B76" s="184"/>
      <c r="C76" s="184"/>
      <c r="D76" s="51"/>
      <c r="E76" s="51">
        <v>57</v>
      </c>
      <c r="F76" s="185" t="s">
        <v>54</v>
      </c>
      <c r="G76" s="51" t="s">
        <v>20</v>
      </c>
      <c r="H76" s="50" t="s">
        <v>488</v>
      </c>
      <c r="I76" s="50">
        <v>241020</v>
      </c>
      <c r="J76" s="194">
        <v>45957</v>
      </c>
      <c r="K76" s="51">
        <v>1805</v>
      </c>
      <c r="L76" s="186">
        <v>44</v>
      </c>
      <c r="M76" s="187">
        <v>79420</v>
      </c>
      <c r="N76" s="51"/>
      <c r="O76" s="186"/>
      <c r="P76" s="186"/>
      <c r="Q76" s="186"/>
      <c r="R76" s="51">
        <f t="shared" si="15"/>
        <v>1805</v>
      </c>
      <c r="S76" s="186">
        <f t="shared" si="16"/>
        <v>44</v>
      </c>
      <c r="T76" s="186">
        <f t="shared" si="14"/>
        <v>79420</v>
      </c>
      <c r="U76" s="51">
        <v>408</v>
      </c>
      <c r="V76" s="186">
        <f t="shared" si="17"/>
        <v>44</v>
      </c>
      <c r="W76" s="186">
        <f t="shared" si="18"/>
        <v>17952</v>
      </c>
      <c r="X76" s="51"/>
      <c r="Y76" s="51"/>
      <c r="Z76" s="51"/>
      <c r="AA76" s="188"/>
      <c r="AB76" s="51"/>
      <c r="AC76" s="51"/>
      <c r="AD76" s="189">
        <f t="shared" si="19"/>
        <v>1397</v>
      </c>
      <c r="AE76" s="186">
        <f t="shared" si="20"/>
        <v>44</v>
      </c>
      <c r="AF76" s="186">
        <f t="shared" si="21"/>
        <v>61468</v>
      </c>
    </row>
    <row r="77" spans="1:32" s="190" customFormat="1" ht="18.75" customHeight="1" x14ac:dyDescent="0.25">
      <c r="A77" s="184"/>
      <c r="B77" s="184"/>
      <c r="C77" s="184"/>
      <c r="D77" s="51"/>
      <c r="E77" s="51">
        <v>58</v>
      </c>
      <c r="F77" s="185" t="s">
        <v>489</v>
      </c>
      <c r="G77" s="51" t="s">
        <v>20</v>
      </c>
      <c r="H77" s="50" t="s">
        <v>360</v>
      </c>
      <c r="I77" s="50">
        <v>756250402</v>
      </c>
      <c r="J77" s="50" t="s">
        <v>490</v>
      </c>
      <c r="K77" s="51">
        <v>2696</v>
      </c>
      <c r="L77" s="186">
        <v>42</v>
      </c>
      <c r="M77" s="187">
        <v>113232</v>
      </c>
      <c r="N77" s="51"/>
      <c r="O77" s="186"/>
      <c r="P77" s="186"/>
      <c r="Q77" s="186"/>
      <c r="R77" s="51">
        <f t="shared" si="15"/>
        <v>2696</v>
      </c>
      <c r="S77" s="186">
        <f t="shared" si="16"/>
        <v>42</v>
      </c>
      <c r="T77" s="186">
        <f t="shared" si="14"/>
        <v>113232</v>
      </c>
      <c r="U77" s="51">
        <v>15</v>
      </c>
      <c r="V77" s="186">
        <f t="shared" si="17"/>
        <v>42</v>
      </c>
      <c r="W77" s="186">
        <f t="shared" si="18"/>
        <v>630</v>
      </c>
      <c r="X77" s="51"/>
      <c r="Y77" s="51"/>
      <c r="Z77" s="51"/>
      <c r="AA77" s="188"/>
      <c r="AB77" s="51"/>
      <c r="AC77" s="51"/>
      <c r="AD77" s="189">
        <f t="shared" si="19"/>
        <v>2681</v>
      </c>
      <c r="AE77" s="186">
        <f t="shared" si="20"/>
        <v>42</v>
      </c>
      <c r="AF77" s="186">
        <f t="shared" si="21"/>
        <v>112602</v>
      </c>
    </row>
    <row r="78" spans="1:32" s="190" customFormat="1" ht="22.5" customHeight="1" x14ac:dyDescent="0.25">
      <c r="A78" s="184"/>
      <c r="B78" s="184"/>
      <c r="C78" s="184"/>
      <c r="D78" s="51"/>
      <c r="E78" s="51">
        <v>59</v>
      </c>
      <c r="F78" s="185" t="s">
        <v>207</v>
      </c>
      <c r="G78" s="51" t="s">
        <v>491</v>
      </c>
      <c r="H78" s="50" t="s">
        <v>475</v>
      </c>
      <c r="I78" s="50">
        <v>240269</v>
      </c>
      <c r="J78" s="194">
        <v>45715</v>
      </c>
      <c r="K78" s="51">
        <v>300</v>
      </c>
      <c r="L78" s="186">
        <v>280</v>
      </c>
      <c r="M78" s="187">
        <v>84000</v>
      </c>
      <c r="N78" s="51"/>
      <c r="O78" s="186"/>
      <c r="P78" s="186"/>
      <c r="Q78" s="186"/>
      <c r="R78" s="51">
        <f t="shared" si="15"/>
        <v>300</v>
      </c>
      <c r="S78" s="186">
        <f t="shared" si="16"/>
        <v>280</v>
      </c>
      <c r="T78" s="186">
        <f t="shared" si="14"/>
        <v>84000</v>
      </c>
      <c r="U78" s="51"/>
      <c r="V78" s="186">
        <f t="shared" si="17"/>
        <v>280</v>
      </c>
      <c r="W78" s="186">
        <f t="shared" si="18"/>
        <v>0</v>
      </c>
      <c r="X78" s="51"/>
      <c r="Y78" s="51"/>
      <c r="Z78" s="51"/>
      <c r="AA78" s="188"/>
      <c r="AB78" s="51"/>
      <c r="AC78" s="51"/>
      <c r="AD78" s="189">
        <f t="shared" si="19"/>
        <v>300</v>
      </c>
      <c r="AE78" s="186">
        <f t="shared" si="20"/>
        <v>280</v>
      </c>
      <c r="AF78" s="186">
        <f t="shared" si="21"/>
        <v>84000</v>
      </c>
    </row>
    <row r="79" spans="1:32" s="190" customFormat="1" ht="22.5" customHeight="1" x14ac:dyDescent="0.25">
      <c r="A79" s="184"/>
      <c r="B79" s="184"/>
      <c r="C79" s="184"/>
      <c r="D79" s="51"/>
      <c r="E79" s="51">
        <v>60</v>
      </c>
      <c r="F79" s="185" t="s">
        <v>172</v>
      </c>
      <c r="G79" s="51" t="s">
        <v>20</v>
      </c>
      <c r="H79" s="50" t="s">
        <v>492</v>
      </c>
      <c r="I79" s="50" t="s">
        <v>493</v>
      </c>
      <c r="J79" s="194">
        <v>45804</v>
      </c>
      <c r="K79" s="51">
        <v>200</v>
      </c>
      <c r="L79" s="186">
        <v>29</v>
      </c>
      <c r="M79" s="187">
        <v>5800</v>
      </c>
      <c r="N79" s="51"/>
      <c r="O79" s="186"/>
      <c r="P79" s="186"/>
      <c r="Q79" s="186"/>
      <c r="R79" s="51">
        <f t="shared" si="15"/>
        <v>200</v>
      </c>
      <c r="S79" s="186">
        <f t="shared" si="16"/>
        <v>29</v>
      </c>
      <c r="T79" s="186">
        <f t="shared" si="14"/>
        <v>5800</v>
      </c>
      <c r="U79" s="51"/>
      <c r="V79" s="186">
        <f t="shared" si="17"/>
        <v>29</v>
      </c>
      <c r="W79" s="186">
        <f t="shared" si="18"/>
        <v>0</v>
      </c>
      <c r="X79" s="51"/>
      <c r="Y79" s="51"/>
      <c r="Z79" s="51"/>
      <c r="AA79" s="188"/>
      <c r="AB79" s="51"/>
      <c r="AC79" s="51"/>
      <c r="AD79" s="189">
        <f t="shared" si="19"/>
        <v>200</v>
      </c>
      <c r="AE79" s="186">
        <f t="shared" si="20"/>
        <v>29</v>
      </c>
      <c r="AF79" s="186">
        <f t="shared" si="21"/>
        <v>5800</v>
      </c>
    </row>
    <row r="80" spans="1:32" s="190" customFormat="1" ht="22.5" customHeight="1" x14ac:dyDescent="0.25">
      <c r="A80" s="184"/>
      <c r="B80" s="184"/>
      <c r="C80" s="184"/>
      <c r="D80" s="51"/>
      <c r="E80" s="51">
        <v>61</v>
      </c>
      <c r="F80" s="185" t="s">
        <v>174</v>
      </c>
      <c r="G80" s="51" t="s">
        <v>456</v>
      </c>
      <c r="H80" s="50" t="s">
        <v>283</v>
      </c>
      <c r="I80" s="50">
        <v>2506132401</v>
      </c>
      <c r="J80" s="194">
        <v>45836</v>
      </c>
      <c r="K80" s="51">
        <v>340</v>
      </c>
      <c r="L80" s="186">
        <v>72</v>
      </c>
      <c r="M80" s="187">
        <v>24480</v>
      </c>
      <c r="N80" s="51"/>
      <c r="O80" s="186"/>
      <c r="P80" s="186"/>
      <c r="Q80" s="186"/>
      <c r="R80" s="51">
        <f t="shared" si="15"/>
        <v>340</v>
      </c>
      <c r="S80" s="186">
        <f t="shared" si="16"/>
        <v>72</v>
      </c>
      <c r="T80" s="186">
        <f t="shared" si="14"/>
        <v>24480</v>
      </c>
      <c r="U80" s="51">
        <v>78</v>
      </c>
      <c r="V80" s="186">
        <f t="shared" si="17"/>
        <v>72</v>
      </c>
      <c r="W80" s="186">
        <f t="shared" si="18"/>
        <v>5616</v>
      </c>
      <c r="X80" s="51"/>
      <c r="Y80" s="51"/>
      <c r="Z80" s="51"/>
      <c r="AA80" s="188"/>
      <c r="AB80" s="51"/>
      <c r="AC80" s="51"/>
      <c r="AD80" s="189">
        <f t="shared" si="19"/>
        <v>262</v>
      </c>
      <c r="AE80" s="186">
        <f t="shared" si="20"/>
        <v>72</v>
      </c>
      <c r="AF80" s="186">
        <f t="shared" si="21"/>
        <v>18864</v>
      </c>
    </row>
    <row r="81" spans="1:101" s="190" customFormat="1" ht="22.5" customHeight="1" x14ac:dyDescent="0.25">
      <c r="A81" s="184"/>
      <c r="B81" s="184"/>
      <c r="C81" s="184"/>
      <c r="D81" s="51"/>
      <c r="E81" s="51">
        <v>62</v>
      </c>
      <c r="F81" s="185" t="s">
        <v>291</v>
      </c>
      <c r="G81" s="51" t="s">
        <v>20</v>
      </c>
      <c r="H81" s="50" t="s">
        <v>367</v>
      </c>
      <c r="I81" s="50" t="s">
        <v>368</v>
      </c>
      <c r="J81" s="194">
        <v>45835</v>
      </c>
      <c r="K81" s="51">
        <v>725</v>
      </c>
      <c r="L81" s="186">
        <v>310</v>
      </c>
      <c r="M81" s="187">
        <v>224750</v>
      </c>
      <c r="N81" s="51"/>
      <c r="O81" s="186"/>
      <c r="P81" s="186"/>
      <c r="Q81" s="186"/>
      <c r="R81" s="51">
        <f t="shared" si="15"/>
        <v>725</v>
      </c>
      <c r="S81" s="186">
        <f t="shared" si="16"/>
        <v>310</v>
      </c>
      <c r="T81" s="186">
        <f t="shared" si="14"/>
        <v>224750</v>
      </c>
      <c r="U81" s="51">
        <v>291</v>
      </c>
      <c r="V81" s="186">
        <f t="shared" si="17"/>
        <v>310</v>
      </c>
      <c r="W81" s="186">
        <f t="shared" si="18"/>
        <v>90210</v>
      </c>
      <c r="X81" s="51"/>
      <c r="Y81" s="51"/>
      <c r="Z81" s="51"/>
      <c r="AA81" s="188"/>
      <c r="AB81" s="51"/>
      <c r="AC81" s="51"/>
      <c r="AD81" s="189">
        <f t="shared" si="19"/>
        <v>434</v>
      </c>
      <c r="AE81" s="186">
        <f t="shared" si="20"/>
        <v>310</v>
      </c>
      <c r="AF81" s="186">
        <f t="shared" si="21"/>
        <v>134540</v>
      </c>
    </row>
    <row r="82" spans="1:101" s="190" customFormat="1" ht="22.5" customHeight="1" x14ac:dyDescent="0.25">
      <c r="A82" s="184"/>
      <c r="B82" s="184"/>
      <c r="C82" s="184"/>
      <c r="D82" s="51"/>
      <c r="E82" s="51">
        <v>63</v>
      </c>
      <c r="F82" s="185" t="s">
        <v>494</v>
      </c>
      <c r="G82" s="51" t="s">
        <v>27</v>
      </c>
      <c r="H82" s="50" t="s">
        <v>495</v>
      </c>
      <c r="I82" s="50">
        <v>250501</v>
      </c>
      <c r="J82" s="194">
        <v>45805</v>
      </c>
      <c r="K82" s="51">
        <v>92</v>
      </c>
      <c r="L82" s="186">
        <v>194</v>
      </c>
      <c r="M82" s="187">
        <v>17848</v>
      </c>
      <c r="N82" s="51"/>
      <c r="O82" s="186"/>
      <c r="P82" s="186"/>
      <c r="Q82" s="186"/>
      <c r="R82" s="51">
        <f t="shared" si="15"/>
        <v>92</v>
      </c>
      <c r="S82" s="186">
        <f t="shared" si="16"/>
        <v>194</v>
      </c>
      <c r="T82" s="186">
        <f t="shared" si="14"/>
        <v>17848</v>
      </c>
      <c r="U82" s="51">
        <v>92</v>
      </c>
      <c r="V82" s="186">
        <f t="shared" si="17"/>
        <v>194</v>
      </c>
      <c r="W82" s="186">
        <f t="shared" si="18"/>
        <v>17848</v>
      </c>
      <c r="X82" s="51"/>
      <c r="Y82" s="51"/>
      <c r="Z82" s="51"/>
      <c r="AA82" s="188"/>
      <c r="AB82" s="51"/>
      <c r="AC82" s="51"/>
      <c r="AD82" s="189">
        <f t="shared" si="19"/>
        <v>0</v>
      </c>
      <c r="AE82" s="186">
        <f t="shared" si="20"/>
        <v>194</v>
      </c>
      <c r="AF82" s="186">
        <f t="shared" si="21"/>
        <v>0</v>
      </c>
    </row>
    <row r="83" spans="1:101" s="190" customFormat="1" ht="22.5" customHeight="1" x14ac:dyDescent="0.25">
      <c r="A83" s="184"/>
      <c r="B83" s="184"/>
      <c r="C83" s="184"/>
      <c r="D83" s="51"/>
      <c r="E83" s="51">
        <v>64</v>
      </c>
      <c r="F83" s="185" t="s">
        <v>496</v>
      </c>
      <c r="G83" s="51" t="s">
        <v>27</v>
      </c>
      <c r="H83" s="50" t="s">
        <v>78</v>
      </c>
      <c r="I83" s="50">
        <v>231093</v>
      </c>
      <c r="J83" s="194">
        <v>45956</v>
      </c>
      <c r="K83" s="51">
        <v>127</v>
      </c>
      <c r="L83" s="186">
        <v>32</v>
      </c>
      <c r="M83" s="187">
        <v>4064</v>
      </c>
      <c r="N83" s="51"/>
      <c r="O83" s="186"/>
      <c r="P83" s="186"/>
      <c r="Q83" s="186"/>
      <c r="R83" s="51">
        <f t="shared" si="15"/>
        <v>127</v>
      </c>
      <c r="S83" s="186">
        <f t="shared" si="16"/>
        <v>32</v>
      </c>
      <c r="T83" s="186">
        <f t="shared" si="14"/>
        <v>4064</v>
      </c>
      <c r="U83" s="51">
        <v>60</v>
      </c>
      <c r="V83" s="186">
        <f t="shared" si="17"/>
        <v>32</v>
      </c>
      <c r="W83" s="186">
        <f t="shared" si="18"/>
        <v>1920</v>
      </c>
      <c r="X83" s="51"/>
      <c r="Y83" s="51"/>
      <c r="Z83" s="51"/>
      <c r="AA83" s="188"/>
      <c r="AB83" s="51"/>
      <c r="AC83" s="51"/>
      <c r="AD83" s="189">
        <f t="shared" si="19"/>
        <v>67</v>
      </c>
      <c r="AE83" s="186">
        <f t="shared" si="20"/>
        <v>32</v>
      </c>
      <c r="AF83" s="186">
        <f t="shared" si="21"/>
        <v>2144</v>
      </c>
    </row>
    <row r="84" spans="1:101" s="190" customFormat="1" ht="22.5" customHeight="1" x14ac:dyDescent="0.25">
      <c r="A84" s="184"/>
      <c r="B84" s="184"/>
      <c r="C84" s="184"/>
      <c r="D84" s="51"/>
      <c r="E84" s="51">
        <v>65</v>
      </c>
      <c r="F84" s="185" t="s">
        <v>471</v>
      </c>
      <c r="G84" s="51" t="s">
        <v>27</v>
      </c>
      <c r="H84" s="50" t="s">
        <v>467</v>
      </c>
      <c r="I84" s="50" t="s">
        <v>478</v>
      </c>
      <c r="J84" s="194">
        <v>45715</v>
      </c>
      <c r="K84" s="51">
        <v>100</v>
      </c>
      <c r="L84" s="186">
        <v>200</v>
      </c>
      <c r="M84" s="187">
        <v>20000</v>
      </c>
      <c r="N84" s="51"/>
      <c r="O84" s="186"/>
      <c r="P84" s="186"/>
      <c r="Q84" s="186"/>
      <c r="R84" s="51">
        <f t="shared" si="15"/>
        <v>100</v>
      </c>
      <c r="S84" s="186">
        <f t="shared" si="16"/>
        <v>200</v>
      </c>
      <c r="T84" s="186">
        <f t="shared" si="14"/>
        <v>20000</v>
      </c>
      <c r="U84" s="51"/>
      <c r="V84" s="186">
        <f t="shared" si="17"/>
        <v>200</v>
      </c>
      <c r="W84" s="186">
        <f t="shared" si="18"/>
        <v>0</v>
      </c>
      <c r="X84" s="51"/>
      <c r="Y84" s="51"/>
      <c r="Z84" s="51"/>
      <c r="AA84" s="188"/>
      <c r="AB84" s="51"/>
      <c r="AC84" s="51"/>
      <c r="AD84" s="189">
        <f t="shared" si="19"/>
        <v>100</v>
      </c>
      <c r="AE84" s="186">
        <f t="shared" si="20"/>
        <v>200</v>
      </c>
      <c r="AF84" s="186">
        <f t="shared" si="21"/>
        <v>20000</v>
      </c>
    </row>
    <row r="85" spans="1:101" s="190" customFormat="1" ht="22.5" customHeight="1" x14ac:dyDescent="0.25">
      <c r="A85" s="184"/>
      <c r="B85" s="184"/>
      <c r="C85" s="184"/>
      <c r="D85" s="51"/>
      <c r="E85" s="51">
        <v>66</v>
      </c>
      <c r="F85" s="185" t="s">
        <v>497</v>
      </c>
      <c r="G85" s="51" t="s">
        <v>498</v>
      </c>
      <c r="H85" s="50" t="s">
        <v>499</v>
      </c>
      <c r="I85" s="50" t="s">
        <v>500</v>
      </c>
      <c r="J85" s="194">
        <v>45805</v>
      </c>
      <c r="K85" s="51">
        <v>20</v>
      </c>
      <c r="L85" s="186">
        <v>210</v>
      </c>
      <c r="M85" s="187">
        <v>4200</v>
      </c>
      <c r="N85" s="51"/>
      <c r="O85" s="186"/>
      <c r="P85" s="186"/>
      <c r="Q85" s="186"/>
      <c r="R85" s="51">
        <f t="shared" si="15"/>
        <v>20</v>
      </c>
      <c r="S85" s="186">
        <f t="shared" si="16"/>
        <v>210</v>
      </c>
      <c r="T85" s="186">
        <f t="shared" si="14"/>
        <v>4200</v>
      </c>
      <c r="U85" s="51"/>
      <c r="V85" s="186">
        <f t="shared" si="17"/>
        <v>210</v>
      </c>
      <c r="W85" s="186">
        <f t="shared" si="18"/>
        <v>0</v>
      </c>
      <c r="X85" s="51"/>
      <c r="Y85" s="51"/>
      <c r="Z85" s="51"/>
      <c r="AA85" s="188"/>
      <c r="AB85" s="51"/>
      <c r="AC85" s="51"/>
      <c r="AD85" s="189">
        <f t="shared" si="19"/>
        <v>20</v>
      </c>
      <c r="AE85" s="186">
        <f t="shared" si="20"/>
        <v>210</v>
      </c>
      <c r="AF85" s="186">
        <f t="shared" si="21"/>
        <v>4200</v>
      </c>
    </row>
    <row r="86" spans="1:101" s="190" customFormat="1" ht="22.5" customHeight="1" x14ac:dyDescent="0.25">
      <c r="A86" s="184"/>
      <c r="B86" s="184"/>
      <c r="C86" s="184"/>
      <c r="D86" s="51"/>
      <c r="E86" s="51">
        <v>67</v>
      </c>
      <c r="F86" s="185" t="s">
        <v>501</v>
      </c>
      <c r="G86" s="51" t="s">
        <v>27</v>
      </c>
      <c r="H86" s="50" t="s">
        <v>349</v>
      </c>
      <c r="I86" s="50" t="s">
        <v>379</v>
      </c>
      <c r="J86" s="194">
        <v>45684</v>
      </c>
      <c r="K86" s="51">
        <v>85</v>
      </c>
      <c r="L86" s="186">
        <v>14.73</v>
      </c>
      <c r="M86" s="187">
        <v>1252.05</v>
      </c>
      <c r="N86" s="51"/>
      <c r="O86" s="186"/>
      <c r="P86" s="186"/>
      <c r="Q86" s="186"/>
      <c r="R86" s="51">
        <f t="shared" si="15"/>
        <v>85</v>
      </c>
      <c r="S86" s="186">
        <f t="shared" si="16"/>
        <v>14.73</v>
      </c>
      <c r="T86" s="186">
        <f t="shared" si="14"/>
        <v>1252.05</v>
      </c>
      <c r="U86" s="51">
        <v>80</v>
      </c>
      <c r="V86" s="186">
        <f t="shared" si="17"/>
        <v>14.73</v>
      </c>
      <c r="W86" s="186">
        <f t="shared" si="18"/>
        <v>1178.4000000000001</v>
      </c>
      <c r="X86" s="51"/>
      <c r="Y86" s="51"/>
      <c r="Z86" s="51"/>
      <c r="AA86" s="188"/>
      <c r="AB86" s="51"/>
      <c r="AC86" s="51"/>
      <c r="AD86" s="189">
        <f t="shared" si="19"/>
        <v>5</v>
      </c>
      <c r="AE86" s="186">
        <f t="shared" si="20"/>
        <v>14.73</v>
      </c>
      <c r="AF86" s="186">
        <f t="shared" si="21"/>
        <v>73.650000000000006</v>
      </c>
    </row>
    <row r="87" spans="1:101" s="190" customFormat="1" ht="22.5" customHeight="1" x14ac:dyDescent="0.25">
      <c r="A87" s="184"/>
      <c r="B87" s="184"/>
      <c r="C87" s="184"/>
      <c r="D87" s="51"/>
      <c r="E87" s="51">
        <v>68</v>
      </c>
      <c r="F87" s="185" t="s">
        <v>502</v>
      </c>
      <c r="G87" s="51" t="s">
        <v>20</v>
      </c>
      <c r="H87" s="50" t="s">
        <v>381</v>
      </c>
      <c r="I87" s="50">
        <v>240713</v>
      </c>
      <c r="J87" s="194">
        <v>45865</v>
      </c>
      <c r="K87" s="51">
        <v>1182</v>
      </c>
      <c r="L87" s="186">
        <v>52</v>
      </c>
      <c r="M87" s="187">
        <v>61464</v>
      </c>
      <c r="N87" s="51"/>
      <c r="O87" s="186"/>
      <c r="P87" s="186"/>
      <c r="Q87" s="186"/>
      <c r="R87" s="51">
        <f t="shared" si="15"/>
        <v>1182</v>
      </c>
      <c r="S87" s="186">
        <f t="shared" si="16"/>
        <v>52</v>
      </c>
      <c r="T87" s="186">
        <f t="shared" si="14"/>
        <v>61464</v>
      </c>
      <c r="U87" s="51">
        <f>398-71</f>
        <v>327</v>
      </c>
      <c r="V87" s="186">
        <f t="shared" si="17"/>
        <v>52</v>
      </c>
      <c r="W87" s="186">
        <f t="shared" si="18"/>
        <v>17004</v>
      </c>
      <c r="X87" s="51"/>
      <c r="Y87" s="51"/>
      <c r="Z87" s="51"/>
      <c r="AA87" s="188"/>
      <c r="AB87" s="51"/>
      <c r="AC87" s="51"/>
      <c r="AD87" s="189">
        <f t="shared" si="19"/>
        <v>855</v>
      </c>
      <c r="AE87" s="186">
        <f t="shared" si="20"/>
        <v>52</v>
      </c>
      <c r="AF87" s="186">
        <f t="shared" si="21"/>
        <v>44460</v>
      </c>
    </row>
    <row r="88" spans="1:101" s="190" customFormat="1" ht="22.5" customHeight="1" x14ac:dyDescent="0.25">
      <c r="A88" s="184"/>
      <c r="B88" s="184"/>
      <c r="C88" s="184"/>
      <c r="D88" s="51"/>
      <c r="E88" s="51">
        <v>69</v>
      </c>
      <c r="F88" s="185" t="s">
        <v>503</v>
      </c>
      <c r="G88" s="51" t="s">
        <v>27</v>
      </c>
      <c r="H88" s="50" t="s">
        <v>504</v>
      </c>
      <c r="I88" s="50" t="s">
        <v>505</v>
      </c>
      <c r="J88" s="194">
        <v>45927</v>
      </c>
      <c r="K88" s="51">
        <v>163</v>
      </c>
      <c r="L88" s="186">
        <v>25</v>
      </c>
      <c r="M88" s="187">
        <v>4075</v>
      </c>
      <c r="N88" s="51"/>
      <c r="O88" s="186"/>
      <c r="P88" s="186"/>
      <c r="Q88" s="186"/>
      <c r="R88" s="51">
        <f t="shared" si="15"/>
        <v>163</v>
      </c>
      <c r="S88" s="186">
        <f t="shared" si="16"/>
        <v>25</v>
      </c>
      <c r="T88" s="186">
        <f t="shared" si="14"/>
        <v>4075</v>
      </c>
      <c r="U88" s="51">
        <v>125</v>
      </c>
      <c r="V88" s="186">
        <f t="shared" si="17"/>
        <v>25</v>
      </c>
      <c r="W88" s="186">
        <f t="shared" si="18"/>
        <v>3125</v>
      </c>
      <c r="X88" s="51"/>
      <c r="Y88" s="51"/>
      <c r="Z88" s="51"/>
      <c r="AA88" s="188"/>
      <c r="AB88" s="51"/>
      <c r="AC88" s="51"/>
      <c r="AD88" s="189">
        <f t="shared" si="19"/>
        <v>38</v>
      </c>
      <c r="AE88" s="186">
        <f t="shared" si="20"/>
        <v>25</v>
      </c>
      <c r="AF88" s="186">
        <f t="shared" si="21"/>
        <v>950</v>
      </c>
    </row>
    <row r="89" spans="1:101" s="190" customFormat="1" ht="22.5" customHeight="1" x14ac:dyDescent="0.25">
      <c r="A89" s="184"/>
      <c r="B89" s="184"/>
      <c r="C89" s="184"/>
      <c r="D89" s="51"/>
      <c r="E89" s="51">
        <v>70</v>
      </c>
      <c r="F89" s="185" t="s">
        <v>460</v>
      </c>
      <c r="G89" s="51" t="s">
        <v>27</v>
      </c>
      <c r="H89" s="50" t="s">
        <v>506</v>
      </c>
      <c r="I89" s="50" t="s">
        <v>507</v>
      </c>
      <c r="J89" s="194">
        <v>45805</v>
      </c>
      <c r="K89" s="51">
        <v>11</v>
      </c>
      <c r="L89" s="186">
        <v>55</v>
      </c>
      <c r="M89" s="187">
        <v>605</v>
      </c>
      <c r="N89" s="51"/>
      <c r="O89" s="186"/>
      <c r="P89" s="186"/>
      <c r="Q89" s="186"/>
      <c r="R89" s="51">
        <f t="shared" si="15"/>
        <v>11</v>
      </c>
      <c r="S89" s="186">
        <f t="shared" si="16"/>
        <v>55</v>
      </c>
      <c r="T89" s="186">
        <f t="shared" si="14"/>
        <v>605</v>
      </c>
      <c r="U89" s="51"/>
      <c r="V89" s="186">
        <f t="shared" si="17"/>
        <v>55</v>
      </c>
      <c r="W89" s="186">
        <f t="shared" si="18"/>
        <v>0</v>
      </c>
      <c r="X89" s="51"/>
      <c r="Y89" s="51"/>
      <c r="Z89" s="51"/>
      <c r="AA89" s="188"/>
      <c r="AB89" s="51"/>
      <c r="AC89" s="51"/>
      <c r="AD89" s="189">
        <f t="shared" si="19"/>
        <v>11</v>
      </c>
      <c r="AE89" s="186">
        <f t="shared" si="20"/>
        <v>55</v>
      </c>
      <c r="AF89" s="186">
        <f t="shared" si="21"/>
        <v>605</v>
      </c>
    </row>
    <row r="90" spans="1:101" s="162" customFormat="1" ht="36.950000000000003" customHeight="1" x14ac:dyDescent="0.25">
      <c r="A90" s="152"/>
      <c r="B90" s="152"/>
      <c r="C90" s="152"/>
      <c r="D90" s="15"/>
      <c r="E90" s="15"/>
      <c r="F90" s="442" t="s">
        <v>583</v>
      </c>
      <c r="G90" s="443"/>
      <c r="H90" s="443"/>
      <c r="I90" s="443"/>
      <c r="J90" s="16"/>
      <c r="K90" s="441" t="s">
        <v>584</v>
      </c>
      <c r="L90" s="442"/>
      <c r="M90" s="442"/>
      <c r="N90" s="444" t="s">
        <v>2</v>
      </c>
      <c r="O90" s="442"/>
      <c r="P90" s="442"/>
      <c r="Q90" s="17"/>
      <c r="R90" s="445" t="s">
        <v>3</v>
      </c>
      <c r="S90" s="440"/>
      <c r="T90" s="440"/>
      <c r="U90" s="446" t="s">
        <v>4</v>
      </c>
      <c r="V90" s="440"/>
      <c r="W90" s="440"/>
      <c r="X90" s="447" t="s">
        <v>5</v>
      </c>
      <c r="Y90" s="447"/>
      <c r="Z90" s="447"/>
      <c r="AA90" s="439" t="s">
        <v>6</v>
      </c>
      <c r="AB90" s="440"/>
      <c r="AC90" s="440"/>
      <c r="AD90" s="441" t="s">
        <v>585</v>
      </c>
      <c r="AE90" s="442"/>
      <c r="AF90" s="442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</row>
    <row r="91" spans="1:101" s="167" customFormat="1" ht="21" customHeight="1" x14ac:dyDescent="0.25">
      <c r="A91" s="164"/>
      <c r="B91" s="164"/>
      <c r="C91" s="164"/>
      <c r="D91" s="20"/>
      <c r="E91" s="20"/>
      <c r="F91" s="21" t="s">
        <v>7</v>
      </c>
      <c r="G91" s="144" t="s">
        <v>8</v>
      </c>
      <c r="H91" s="23" t="s">
        <v>9</v>
      </c>
      <c r="I91" s="20" t="s">
        <v>10</v>
      </c>
      <c r="J91" s="24" t="s">
        <v>11</v>
      </c>
      <c r="K91" s="20" t="s">
        <v>12</v>
      </c>
      <c r="L91" s="25" t="s">
        <v>13</v>
      </c>
      <c r="M91" s="169" t="s">
        <v>14</v>
      </c>
      <c r="N91" s="20" t="s">
        <v>12</v>
      </c>
      <c r="O91" s="25" t="s">
        <v>13</v>
      </c>
      <c r="P91" s="25" t="s">
        <v>14</v>
      </c>
      <c r="Q91" s="25"/>
      <c r="R91" s="29" t="s">
        <v>12</v>
      </c>
      <c r="S91" s="30" t="s">
        <v>13</v>
      </c>
      <c r="T91" s="30" t="s">
        <v>14</v>
      </c>
      <c r="U91" s="29" t="s">
        <v>12</v>
      </c>
      <c r="V91" s="30" t="s">
        <v>13</v>
      </c>
      <c r="W91" s="30" t="s">
        <v>14</v>
      </c>
      <c r="X91" s="31" t="s">
        <v>12</v>
      </c>
      <c r="Y91" s="31" t="s">
        <v>13</v>
      </c>
      <c r="Z91" s="31" t="s">
        <v>14</v>
      </c>
      <c r="AA91" s="32" t="s">
        <v>12</v>
      </c>
      <c r="AB91" s="31" t="s">
        <v>13</v>
      </c>
      <c r="AC91" s="31" t="s">
        <v>14</v>
      </c>
      <c r="AD91" s="29" t="s">
        <v>12</v>
      </c>
      <c r="AE91" s="30" t="s">
        <v>13</v>
      </c>
      <c r="AF91" s="30" t="s">
        <v>14</v>
      </c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166"/>
      <c r="BM91" s="166"/>
      <c r="BN91" s="166"/>
      <c r="BO91" s="166"/>
      <c r="BP91" s="166"/>
      <c r="BQ91" s="166"/>
      <c r="BR91" s="166"/>
      <c r="BS91" s="166"/>
      <c r="BT91" s="166"/>
      <c r="BU91" s="166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166"/>
      <c r="CH91" s="166"/>
      <c r="CI91" s="166"/>
      <c r="CJ91" s="166"/>
      <c r="CK91" s="166"/>
      <c r="CL91" s="166"/>
      <c r="CM91" s="166"/>
      <c r="CN91" s="166"/>
      <c r="CO91" s="166"/>
      <c r="CP91" s="166"/>
      <c r="CQ91" s="166"/>
      <c r="CR91" s="166"/>
      <c r="CS91" s="166"/>
      <c r="CT91" s="166"/>
      <c r="CU91" s="166"/>
      <c r="CV91" s="166"/>
      <c r="CW91" s="166"/>
    </row>
    <row r="92" spans="1:101" s="190" customFormat="1" ht="18.75" customHeight="1" x14ac:dyDescent="0.25">
      <c r="A92" s="184"/>
      <c r="B92" s="184"/>
      <c r="C92" s="184"/>
      <c r="D92" s="51"/>
      <c r="E92" s="51">
        <v>71</v>
      </c>
      <c r="F92" s="185" t="s">
        <v>222</v>
      </c>
      <c r="G92" s="51" t="s">
        <v>362</v>
      </c>
      <c r="H92" s="50" t="s">
        <v>472</v>
      </c>
      <c r="I92" s="50" t="s">
        <v>508</v>
      </c>
      <c r="J92" s="194">
        <v>45836</v>
      </c>
      <c r="K92" s="51">
        <v>240</v>
      </c>
      <c r="L92" s="186">
        <v>220</v>
      </c>
      <c r="M92" s="187">
        <v>52800</v>
      </c>
      <c r="N92" s="51"/>
      <c r="O92" s="186"/>
      <c r="P92" s="186"/>
      <c r="Q92" s="186"/>
      <c r="R92" s="51">
        <f t="shared" ref="R92:R112" si="22">N92+K92</f>
        <v>240</v>
      </c>
      <c r="S92" s="186">
        <f t="shared" ref="S92:S112" si="23">L92+O92</f>
        <v>220</v>
      </c>
      <c r="T92" s="186">
        <f t="shared" si="14"/>
        <v>52800</v>
      </c>
      <c r="U92" s="51">
        <v>114</v>
      </c>
      <c r="V92" s="186">
        <f t="shared" si="17"/>
        <v>220</v>
      </c>
      <c r="W92" s="186">
        <f t="shared" si="18"/>
        <v>25080</v>
      </c>
      <c r="X92" s="51"/>
      <c r="Y92" s="51"/>
      <c r="Z92" s="51"/>
      <c r="AA92" s="188"/>
      <c r="AB92" s="51"/>
      <c r="AC92" s="51"/>
      <c r="AD92" s="189">
        <f t="shared" si="19"/>
        <v>126</v>
      </c>
      <c r="AE92" s="186">
        <f t="shared" si="20"/>
        <v>220</v>
      </c>
      <c r="AF92" s="186">
        <f t="shared" si="21"/>
        <v>27720</v>
      </c>
    </row>
    <row r="93" spans="1:101" s="190" customFormat="1" ht="18.75" customHeight="1" x14ac:dyDescent="0.25">
      <c r="A93" s="184"/>
      <c r="B93" s="184"/>
      <c r="C93" s="184"/>
      <c r="D93" s="51"/>
      <c r="E93" s="51">
        <v>72</v>
      </c>
      <c r="F93" s="185" t="s">
        <v>509</v>
      </c>
      <c r="G93" s="51" t="s">
        <v>27</v>
      </c>
      <c r="H93" s="50" t="s">
        <v>510</v>
      </c>
      <c r="I93" s="50" t="s">
        <v>473</v>
      </c>
      <c r="J93" s="194">
        <v>45743</v>
      </c>
      <c r="K93" s="51">
        <v>10</v>
      </c>
      <c r="L93" s="186">
        <v>450</v>
      </c>
      <c r="M93" s="187">
        <v>4500</v>
      </c>
      <c r="N93" s="51"/>
      <c r="O93" s="186"/>
      <c r="P93" s="186"/>
      <c r="Q93" s="186"/>
      <c r="R93" s="51">
        <f t="shared" si="22"/>
        <v>10</v>
      </c>
      <c r="S93" s="186">
        <f t="shared" si="23"/>
        <v>450</v>
      </c>
      <c r="T93" s="186">
        <f t="shared" si="14"/>
        <v>4500</v>
      </c>
      <c r="U93" s="51"/>
      <c r="V93" s="186">
        <f t="shared" si="17"/>
        <v>450</v>
      </c>
      <c r="W93" s="186">
        <f t="shared" si="18"/>
        <v>0</v>
      </c>
      <c r="X93" s="51"/>
      <c r="Y93" s="51"/>
      <c r="Z93" s="51"/>
      <c r="AA93" s="188"/>
      <c r="AB93" s="51"/>
      <c r="AC93" s="51"/>
      <c r="AD93" s="189">
        <f t="shared" si="19"/>
        <v>10</v>
      </c>
      <c r="AE93" s="186">
        <f t="shared" si="20"/>
        <v>450</v>
      </c>
      <c r="AF93" s="186">
        <f t="shared" si="21"/>
        <v>4500</v>
      </c>
    </row>
    <row r="94" spans="1:101" s="190" customFormat="1" ht="18.75" customHeight="1" x14ac:dyDescent="0.25">
      <c r="A94" s="184"/>
      <c r="B94" s="184"/>
      <c r="C94" s="184"/>
      <c r="D94" s="51"/>
      <c r="E94" s="51">
        <v>73</v>
      </c>
      <c r="F94" s="185" t="s">
        <v>19</v>
      </c>
      <c r="G94" s="51" t="s">
        <v>27</v>
      </c>
      <c r="H94" s="50" t="s">
        <v>393</v>
      </c>
      <c r="I94" s="50" t="s">
        <v>511</v>
      </c>
      <c r="J94" s="201">
        <v>46569</v>
      </c>
      <c r="K94" s="51">
        <v>10</v>
      </c>
      <c r="L94" s="186">
        <v>244</v>
      </c>
      <c r="M94" s="187">
        <v>2440</v>
      </c>
      <c r="N94" s="51"/>
      <c r="O94" s="186"/>
      <c r="P94" s="186"/>
      <c r="Q94" s="186"/>
      <c r="R94" s="51">
        <f t="shared" si="22"/>
        <v>10</v>
      </c>
      <c r="S94" s="186">
        <f t="shared" si="23"/>
        <v>244</v>
      </c>
      <c r="T94" s="186">
        <f t="shared" si="14"/>
        <v>2440</v>
      </c>
      <c r="U94" s="51"/>
      <c r="V94" s="186">
        <f t="shared" si="17"/>
        <v>244</v>
      </c>
      <c r="W94" s="186">
        <f t="shared" si="18"/>
        <v>0</v>
      </c>
      <c r="X94" s="51"/>
      <c r="Y94" s="51"/>
      <c r="Z94" s="51"/>
      <c r="AA94" s="188"/>
      <c r="AB94" s="51"/>
      <c r="AC94" s="51"/>
      <c r="AD94" s="189">
        <f t="shared" si="19"/>
        <v>10</v>
      </c>
      <c r="AE94" s="186">
        <f t="shared" si="20"/>
        <v>244</v>
      </c>
      <c r="AF94" s="186">
        <f t="shared" si="21"/>
        <v>2440</v>
      </c>
    </row>
    <row r="95" spans="1:101" s="190" customFormat="1" ht="18.75" customHeight="1" x14ac:dyDescent="0.25">
      <c r="A95" s="184"/>
      <c r="B95" s="184"/>
      <c r="C95" s="184"/>
      <c r="D95" s="51"/>
      <c r="E95" s="51">
        <v>74</v>
      </c>
      <c r="F95" s="185" t="s">
        <v>512</v>
      </c>
      <c r="G95" s="51" t="s">
        <v>27</v>
      </c>
      <c r="H95" s="50" t="s">
        <v>400</v>
      </c>
      <c r="I95" s="50" t="s">
        <v>394</v>
      </c>
      <c r="J95" s="201">
        <v>46753</v>
      </c>
      <c r="K95" s="51">
        <v>20</v>
      </c>
      <c r="L95" s="186">
        <v>198</v>
      </c>
      <c r="M95" s="187">
        <v>3960</v>
      </c>
      <c r="N95" s="51"/>
      <c r="O95" s="186"/>
      <c r="P95" s="186"/>
      <c r="Q95" s="186"/>
      <c r="R95" s="51">
        <f t="shared" si="22"/>
        <v>20</v>
      </c>
      <c r="S95" s="186">
        <f t="shared" si="23"/>
        <v>198</v>
      </c>
      <c r="T95" s="186">
        <f t="shared" si="14"/>
        <v>3960</v>
      </c>
      <c r="U95" s="51"/>
      <c r="V95" s="186">
        <f t="shared" si="17"/>
        <v>198</v>
      </c>
      <c r="W95" s="186">
        <f t="shared" si="18"/>
        <v>0</v>
      </c>
      <c r="X95" s="51"/>
      <c r="Y95" s="51"/>
      <c r="Z95" s="51"/>
      <c r="AA95" s="188"/>
      <c r="AB95" s="51"/>
      <c r="AC95" s="51"/>
      <c r="AD95" s="189">
        <f t="shared" si="19"/>
        <v>20</v>
      </c>
      <c r="AE95" s="186">
        <f t="shared" si="20"/>
        <v>198</v>
      </c>
      <c r="AF95" s="186">
        <f t="shared" si="21"/>
        <v>3960</v>
      </c>
    </row>
    <row r="96" spans="1:101" s="190" customFormat="1" ht="18.75" customHeight="1" x14ac:dyDescent="0.25">
      <c r="A96" s="184"/>
      <c r="B96" s="184"/>
      <c r="C96" s="184"/>
      <c r="D96" s="51"/>
      <c r="E96" s="51">
        <v>75</v>
      </c>
      <c r="F96" s="185" t="s">
        <v>513</v>
      </c>
      <c r="G96" s="51" t="s">
        <v>27</v>
      </c>
      <c r="H96" s="50" t="s">
        <v>514</v>
      </c>
      <c r="I96" s="50" t="s">
        <v>515</v>
      </c>
      <c r="J96" s="201">
        <v>46844</v>
      </c>
      <c r="K96" s="51">
        <v>2000</v>
      </c>
      <c r="L96" s="186">
        <v>12</v>
      </c>
      <c r="M96" s="187">
        <v>24000</v>
      </c>
      <c r="N96" s="51"/>
      <c r="O96" s="186"/>
      <c r="P96" s="186"/>
      <c r="Q96" s="186"/>
      <c r="R96" s="51">
        <f t="shared" si="22"/>
        <v>2000</v>
      </c>
      <c r="S96" s="186">
        <f t="shared" si="23"/>
        <v>12</v>
      </c>
      <c r="T96" s="186">
        <f t="shared" si="14"/>
        <v>24000</v>
      </c>
      <c r="U96" s="51"/>
      <c r="V96" s="186">
        <f t="shared" si="17"/>
        <v>12</v>
      </c>
      <c r="W96" s="186">
        <f t="shared" si="18"/>
        <v>0</v>
      </c>
      <c r="X96" s="51"/>
      <c r="Y96" s="51"/>
      <c r="Z96" s="51"/>
      <c r="AA96" s="188"/>
      <c r="AB96" s="51"/>
      <c r="AC96" s="51"/>
      <c r="AD96" s="189">
        <f t="shared" si="19"/>
        <v>2000</v>
      </c>
      <c r="AE96" s="186">
        <f t="shared" si="20"/>
        <v>12</v>
      </c>
      <c r="AF96" s="186">
        <f t="shared" si="21"/>
        <v>24000</v>
      </c>
    </row>
    <row r="97" spans="1:32" s="190" customFormat="1" ht="18.75" customHeight="1" x14ac:dyDescent="0.25">
      <c r="A97" s="184"/>
      <c r="B97" s="184"/>
      <c r="C97" s="184"/>
      <c r="D97" s="51"/>
      <c r="E97" s="51">
        <v>76</v>
      </c>
      <c r="F97" s="185" t="s">
        <v>516</v>
      </c>
      <c r="G97" s="51" t="s">
        <v>27</v>
      </c>
      <c r="H97" s="50" t="s">
        <v>517</v>
      </c>
      <c r="I97" s="50">
        <v>4026</v>
      </c>
      <c r="J97" s="201">
        <v>46357</v>
      </c>
      <c r="K97" s="51">
        <v>170</v>
      </c>
      <c r="L97" s="186">
        <v>13.78</v>
      </c>
      <c r="M97" s="187">
        <v>2342.6</v>
      </c>
      <c r="N97" s="51"/>
      <c r="O97" s="186"/>
      <c r="P97" s="186"/>
      <c r="Q97" s="186"/>
      <c r="R97" s="51">
        <f t="shared" si="22"/>
        <v>170</v>
      </c>
      <c r="S97" s="186">
        <f t="shared" si="23"/>
        <v>13.78</v>
      </c>
      <c r="T97" s="186">
        <f t="shared" si="14"/>
        <v>2342.6</v>
      </c>
      <c r="U97" s="51">
        <v>30</v>
      </c>
      <c r="V97" s="186">
        <f t="shared" si="17"/>
        <v>13.78</v>
      </c>
      <c r="W97" s="186">
        <f t="shared" si="18"/>
        <v>413.4</v>
      </c>
      <c r="X97" s="51"/>
      <c r="Y97" s="51"/>
      <c r="Z97" s="51"/>
      <c r="AA97" s="188"/>
      <c r="AB97" s="51"/>
      <c r="AC97" s="51"/>
      <c r="AD97" s="189">
        <f t="shared" si="19"/>
        <v>140</v>
      </c>
      <c r="AE97" s="186">
        <f t="shared" si="20"/>
        <v>13.78</v>
      </c>
      <c r="AF97" s="186">
        <f t="shared" si="21"/>
        <v>1929.1999999999998</v>
      </c>
    </row>
    <row r="98" spans="1:32" s="190" customFormat="1" ht="18.75" customHeight="1" x14ac:dyDescent="0.25">
      <c r="A98" s="184"/>
      <c r="B98" s="184"/>
      <c r="C98" s="184"/>
      <c r="D98" s="51"/>
      <c r="E98" s="51">
        <v>77</v>
      </c>
      <c r="F98" s="185" t="s">
        <v>518</v>
      </c>
      <c r="G98" s="51" t="s">
        <v>27</v>
      </c>
      <c r="H98" s="50" t="s">
        <v>151</v>
      </c>
      <c r="I98" s="50">
        <v>240805</v>
      </c>
      <c r="J98" s="201">
        <v>46600</v>
      </c>
      <c r="K98" s="51">
        <v>10</v>
      </c>
      <c r="L98" s="186">
        <v>8.98</v>
      </c>
      <c r="M98" s="187">
        <v>89.800000000000011</v>
      </c>
      <c r="N98" s="51"/>
      <c r="O98" s="186"/>
      <c r="P98" s="186"/>
      <c r="Q98" s="186"/>
      <c r="R98" s="51">
        <f t="shared" si="22"/>
        <v>10</v>
      </c>
      <c r="S98" s="186">
        <f t="shared" si="23"/>
        <v>8.98</v>
      </c>
      <c r="T98" s="186">
        <f t="shared" si="14"/>
        <v>89.800000000000011</v>
      </c>
      <c r="U98" s="51">
        <v>10</v>
      </c>
      <c r="V98" s="186">
        <f t="shared" si="17"/>
        <v>8.98</v>
      </c>
      <c r="W98" s="186">
        <f t="shared" si="18"/>
        <v>89.800000000000011</v>
      </c>
      <c r="X98" s="51"/>
      <c r="Y98" s="51"/>
      <c r="Z98" s="51"/>
      <c r="AA98" s="188"/>
      <c r="AB98" s="51"/>
      <c r="AC98" s="51"/>
      <c r="AD98" s="189">
        <f t="shared" si="19"/>
        <v>0</v>
      </c>
      <c r="AE98" s="186">
        <f t="shared" si="20"/>
        <v>8.98</v>
      </c>
      <c r="AF98" s="186">
        <f t="shared" si="21"/>
        <v>0</v>
      </c>
    </row>
    <row r="99" spans="1:32" s="190" customFormat="1" ht="18.75" customHeight="1" x14ac:dyDescent="0.25">
      <c r="A99" s="184"/>
      <c r="B99" s="184"/>
      <c r="C99" s="184"/>
      <c r="D99" s="51"/>
      <c r="E99" s="51">
        <v>78</v>
      </c>
      <c r="F99" s="185" t="s">
        <v>519</v>
      </c>
      <c r="G99" s="50" t="s">
        <v>27</v>
      </c>
      <c r="H99" s="50" t="s">
        <v>520</v>
      </c>
      <c r="I99" s="50" t="s">
        <v>521</v>
      </c>
      <c r="J99" s="201">
        <v>46230</v>
      </c>
      <c r="K99" s="51">
        <v>100</v>
      </c>
      <c r="L99" s="186">
        <v>94</v>
      </c>
      <c r="M99" s="187">
        <v>9400</v>
      </c>
      <c r="N99" s="51"/>
      <c r="O99" s="186"/>
      <c r="P99" s="186"/>
      <c r="Q99" s="186"/>
      <c r="R99" s="51">
        <f t="shared" si="22"/>
        <v>100</v>
      </c>
      <c r="S99" s="186">
        <f t="shared" si="23"/>
        <v>94</v>
      </c>
      <c r="T99" s="186">
        <f t="shared" si="14"/>
        <v>9400</v>
      </c>
      <c r="U99" s="51"/>
      <c r="V99" s="186">
        <f t="shared" si="17"/>
        <v>94</v>
      </c>
      <c r="W99" s="186">
        <f t="shared" si="18"/>
        <v>0</v>
      </c>
      <c r="X99" s="51"/>
      <c r="Y99" s="51"/>
      <c r="Z99" s="51"/>
      <c r="AA99" s="188"/>
      <c r="AB99" s="51"/>
      <c r="AC99" s="51"/>
      <c r="AD99" s="189">
        <f t="shared" si="19"/>
        <v>100</v>
      </c>
      <c r="AE99" s="186">
        <f t="shared" si="20"/>
        <v>94</v>
      </c>
      <c r="AF99" s="186">
        <f t="shared" si="21"/>
        <v>9400</v>
      </c>
    </row>
    <row r="100" spans="1:32" s="190" customFormat="1" ht="18.75" customHeight="1" x14ac:dyDescent="0.25">
      <c r="A100" s="184"/>
      <c r="B100" s="184"/>
      <c r="C100" s="184"/>
      <c r="D100" s="51"/>
      <c r="E100" s="51">
        <v>79</v>
      </c>
      <c r="F100" s="185" t="s">
        <v>522</v>
      </c>
      <c r="G100" s="50" t="s">
        <v>230</v>
      </c>
      <c r="H100" s="50" t="s">
        <v>313</v>
      </c>
      <c r="I100" s="50">
        <v>240705</v>
      </c>
      <c r="J100" s="201">
        <v>46569</v>
      </c>
      <c r="K100" s="51">
        <v>4970</v>
      </c>
      <c r="L100" s="186">
        <v>9</v>
      </c>
      <c r="M100" s="187">
        <v>44730</v>
      </c>
      <c r="N100" s="51"/>
      <c r="O100" s="186"/>
      <c r="P100" s="186"/>
      <c r="Q100" s="186"/>
      <c r="R100" s="51">
        <f t="shared" si="22"/>
        <v>4970</v>
      </c>
      <c r="S100" s="186">
        <f t="shared" si="23"/>
        <v>9</v>
      </c>
      <c r="T100" s="186">
        <f t="shared" si="14"/>
        <v>44730</v>
      </c>
      <c r="U100" s="51">
        <v>51</v>
      </c>
      <c r="V100" s="186">
        <f t="shared" si="17"/>
        <v>9</v>
      </c>
      <c r="W100" s="186">
        <f t="shared" si="18"/>
        <v>459</v>
      </c>
      <c r="X100" s="51"/>
      <c r="Y100" s="51"/>
      <c r="Z100" s="51"/>
      <c r="AA100" s="188"/>
      <c r="AB100" s="51"/>
      <c r="AC100" s="51"/>
      <c r="AD100" s="189">
        <f t="shared" si="19"/>
        <v>4919</v>
      </c>
      <c r="AE100" s="186">
        <f t="shared" si="20"/>
        <v>9</v>
      </c>
      <c r="AF100" s="186">
        <f t="shared" si="21"/>
        <v>44271</v>
      </c>
    </row>
    <row r="101" spans="1:32" s="190" customFormat="1" ht="18" customHeight="1" x14ac:dyDescent="0.25">
      <c r="A101" s="184"/>
      <c r="B101" s="184"/>
      <c r="C101" s="184"/>
      <c r="D101" s="51"/>
      <c r="E101" s="51">
        <v>80</v>
      </c>
      <c r="F101" s="185" t="s">
        <v>523</v>
      </c>
      <c r="G101" s="50" t="s">
        <v>230</v>
      </c>
      <c r="H101" s="50" t="s">
        <v>524</v>
      </c>
      <c r="I101" s="50" t="s">
        <v>525</v>
      </c>
      <c r="J101" s="201">
        <v>46844</v>
      </c>
      <c r="K101" s="51">
        <v>3000</v>
      </c>
      <c r="L101" s="186">
        <v>23</v>
      </c>
      <c r="M101" s="187">
        <v>69000</v>
      </c>
      <c r="N101" s="51"/>
      <c r="O101" s="186"/>
      <c r="P101" s="186"/>
      <c r="Q101" s="186"/>
      <c r="R101" s="51">
        <f t="shared" si="22"/>
        <v>3000</v>
      </c>
      <c r="S101" s="186">
        <f t="shared" si="23"/>
        <v>23</v>
      </c>
      <c r="T101" s="186">
        <f t="shared" si="14"/>
        <v>69000</v>
      </c>
      <c r="U101" s="51"/>
      <c r="V101" s="186">
        <f t="shared" si="17"/>
        <v>23</v>
      </c>
      <c r="W101" s="186">
        <f t="shared" si="18"/>
        <v>0</v>
      </c>
      <c r="X101" s="51"/>
      <c r="Y101" s="51"/>
      <c r="Z101" s="51"/>
      <c r="AA101" s="188"/>
      <c r="AB101" s="51"/>
      <c r="AC101" s="51"/>
      <c r="AD101" s="189">
        <f t="shared" si="19"/>
        <v>3000</v>
      </c>
      <c r="AE101" s="186">
        <f t="shared" si="20"/>
        <v>23</v>
      </c>
      <c r="AF101" s="186">
        <f t="shared" si="21"/>
        <v>69000</v>
      </c>
    </row>
    <row r="102" spans="1:32" s="190" customFormat="1" ht="18" customHeight="1" x14ac:dyDescent="0.25">
      <c r="A102" s="184"/>
      <c r="B102" s="184"/>
      <c r="C102" s="184"/>
      <c r="D102" s="51"/>
      <c r="E102" s="51">
        <v>81</v>
      </c>
      <c r="F102" s="185" t="s">
        <v>297</v>
      </c>
      <c r="G102" s="50" t="s">
        <v>230</v>
      </c>
      <c r="H102" s="50" t="s">
        <v>413</v>
      </c>
      <c r="I102" s="50" t="s">
        <v>526</v>
      </c>
      <c r="J102" s="201">
        <v>46813</v>
      </c>
      <c r="K102" s="51">
        <v>122</v>
      </c>
      <c r="L102" s="186">
        <v>32.049999999999997</v>
      </c>
      <c r="M102" s="187">
        <v>3910.0999999999995</v>
      </c>
      <c r="N102" s="51"/>
      <c r="O102" s="186"/>
      <c r="P102" s="186"/>
      <c r="Q102" s="186"/>
      <c r="R102" s="51">
        <f t="shared" si="22"/>
        <v>122</v>
      </c>
      <c r="S102" s="186">
        <f t="shared" si="23"/>
        <v>32.049999999999997</v>
      </c>
      <c r="T102" s="186">
        <f t="shared" si="14"/>
        <v>3910.0999999999995</v>
      </c>
      <c r="U102" s="51">
        <v>122</v>
      </c>
      <c r="V102" s="186">
        <f t="shared" si="17"/>
        <v>32.049999999999997</v>
      </c>
      <c r="W102" s="186">
        <f t="shared" si="18"/>
        <v>3910.0999999999995</v>
      </c>
      <c r="X102" s="51"/>
      <c r="Y102" s="51"/>
      <c r="Z102" s="51"/>
      <c r="AA102" s="188"/>
      <c r="AB102" s="51"/>
      <c r="AC102" s="51"/>
      <c r="AD102" s="189">
        <f t="shared" si="19"/>
        <v>0</v>
      </c>
      <c r="AE102" s="186">
        <f t="shared" si="20"/>
        <v>32.049999999999997</v>
      </c>
      <c r="AF102" s="186">
        <f t="shared" si="21"/>
        <v>0</v>
      </c>
    </row>
    <row r="103" spans="1:32" s="190" customFormat="1" ht="18" customHeight="1" x14ac:dyDescent="0.25">
      <c r="A103" s="184"/>
      <c r="B103" s="184"/>
      <c r="C103" s="184"/>
      <c r="D103" s="51"/>
      <c r="E103" s="51">
        <v>82</v>
      </c>
      <c r="F103" s="185" t="s">
        <v>527</v>
      </c>
      <c r="G103" s="50" t="s">
        <v>528</v>
      </c>
      <c r="H103" s="50" t="s">
        <v>529</v>
      </c>
      <c r="I103" s="50">
        <v>251044</v>
      </c>
      <c r="J103" s="201">
        <v>46447</v>
      </c>
      <c r="K103" s="51">
        <v>1881</v>
      </c>
      <c r="L103" s="186">
        <v>27</v>
      </c>
      <c r="M103" s="187">
        <v>50787</v>
      </c>
      <c r="N103" s="51"/>
      <c r="O103" s="186"/>
      <c r="P103" s="186"/>
      <c r="Q103" s="186"/>
      <c r="R103" s="51">
        <f t="shared" si="22"/>
        <v>1881</v>
      </c>
      <c r="S103" s="186">
        <f t="shared" si="23"/>
        <v>27</v>
      </c>
      <c r="T103" s="186">
        <f t="shared" si="14"/>
        <v>50787</v>
      </c>
      <c r="U103" s="51">
        <v>61</v>
      </c>
      <c r="V103" s="186">
        <f t="shared" si="17"/>
        <v>27</v>
      </c>
      <c r="W103" s="186">
        <f t="shared" si="18"/>
        <v>1647</v>
      </c>
      <c r="X103" s="51"/>
      <c r="Y103" s="51"/>
      <c r="Z103" s="51"/>
      <c r="AA103" s="188"/>
      <c r="AB103" s="51"/>
      <c r="AC103" s="51"/>
      <c r="AD103" s="189">
        <f t="shared" si="19"/>
        <v>1820</v>
      </c>
      <c r="AE103" s="186">
        <f t="shared" si="20"/>
        <v>27</v>
      </c>
      <c r="AF103" s="186">
        <f t="shared" si="21"/>
        <v>49140</v>
      </c>
    </row>
    <row r="104" spans="1:32" s="190" customFormat="1" ht="18" customHeight="1" x14ac:dyDescent="0.25">
      <c r="A104" s="184"/>
      <c r="B104" s="184"/>
      <c r="C104" s="184"/>
      <c r="D104" s="51"/>
      <c r="E104" s="51">
        <v>83</v>
      </c>
      <c r="F104" s="185" t="s">
        <v>481</v>
      </c>
      <c r="G104" s="50" t="s">
        <v>20</v>
      </c>
      <c r="H104" s="50" t="s">
        <v>532</v>
      </c>
      <c r="I104" s="50">
        <v>4246</v>
      </c>
      <c r="J104" s="201">
        <v>46631</v>
      </c>
      <c r="K104" s="51">
        <v>93</v>
      </c>
      <c r="L104" s="186">
        <v>55</v>
      </c>
      <c r="M104" s="187">
        <v>5115</v>
      </c>
      <c r="N104" s="51"/>
      <c r="O104" s="186"/>
      <c r="P104" s="186"/>
      <c r="Q104" s="186"/>
      <c r="R104" s="51">
        <f t="shared" si="22"/>
        <v>93</v>
      </c>
      <c r="S104" s="186">
        <f t="shared" si="23"/>
        <v>55</v>
      </c>
      <c r="T104" s="186">
        <f t="shared" si="14"/>
        <v>5115</v>
      </c>
      <c r="U104" s="51">
        <v>36</v>
      </c>
      <c r="V104" s="186">
        <f t="shared" si="17"/>
        <v>55</v>
      </c>
      <c r="W104" s="186">
        <f t="shared" si="18"/>
        <v>1980</v>
      </c>
      <c r="X104" s="50"/>
      <c r="Y104" s="201"/>
      <c r="Z104" s="51"/>
      <c r="AA104" s="188"/>
      <c r="AB104" s="51"/>
      <c r="AC104" s="51"/>
      <c r="AD104" s="189">
        <f t="shared" si="19"/>
        <v>57</v>
      </c>
      <c r="AE104" s="186">
        <f t="shared" si="20"/>
        <v>55</v>
      </c>
      <c r="AF104" s="186">
        <f t="shared" si="21"/>
        <v>3135</v>
      </c>
    </row>
    <row r="105" spans="1:32" s="190" customFormat="1" ht="18" customHeight="1" x14ac:dyDescent="0.25">
      <c r="A105" s="184"/>
      <c r="B105" s="184"/>
      <c r="C105" s="184"/>
      <c r="D105" s="51"/>
      <c r="E105" s="51">
        <v>84</v>
      </c>
      <c r="F105" s="185" t="s">
        <v>531</v>
      </c>
      <c r="G105" s="50" t="s">
        <v>20</v>
      </c>
      <c r="H105" s="50" t="s">
        <v>416</v>
      </c>
      <c r="I105" s="50" t="s">
        <v>530</v>
      </c>
      <c r="J105" s="201">
        <v>46508</v>
      </c>
      <c r="K105" s="51">
        <v>66</v>
      </c>
      <c r="L105" s="186">
        <v>198</v>
      </c>
      <c r="M105" s="187">
        <v>13068</v>
      </c>
      <c r="N105" s="51"/>
      <c r="O105" s="186"/>
      <c r="P105" s="186"/>
      <c r="Q105" s="186"/>
      <c r="R105" s="51">
        <f t="shared" si="22"/>
        <v>66</v>
      </c>
      <c r="S105" s="186">
        <f t="shared" si="23"/>
        <v>198</v>
      </c>
      <c r="T105" s="186">
        <f t="shared" si="14"/>
        <v>13068</v>
      </c>
      <c r="U105" s="51">
        <v>28</v>
      </c>
      <c r="V105" s="186">
        <f t="shared" si="17"/>
        <v>198</v>
      </c>
      <c r="W105" s="186">
        <f t="shared" si="18"/>
        <v>5544</v>
      </c>
      <c r="X105" s="50"/>
      <c r="Y105" s="201"/>
      <c r="Z105" s="51"/>
      <c r="AA105" s="188"/>
      <c r="AB105" s="51"/>
      <c r="AC105" s="51"/>
      <c r="AD105" s="189">
        <f t="shared" si="19"/>
        <v>38</v>
      </c>
      <c r="AE105" s="186">
        <f t="shared" si="20"/>
        <v>198</v>
      </c>
      <c r="AF105" s="186">
        <f t="shared" si="21"/>
        <v>7524</v>
      </c>
    </row>
    <row r="106" spans="1:32" s="190" customFormat="1" ht="18" customHeight="1" x14ac:dyDescent="0.25">
      <c r="A106" s="184"/>
      <c r="B106" s="184"/>
      <c r="C106" s="184"/>
      <c r="D106" s="51"/>
      <c r="E106" s="51">
        <v>85</v>
      </c>
      <c r="F106" s="185" t="s">
        <v>274</v>
      </c>
      <c r="G106" s="50" t="s">
        <v>27</v>
      </c>
      <c r="H106" s="50" t="s">
        <v>533</v>
      </c>
      <c r="I106" s="50">
        <v>2508339</v>
      </c>
      <c r="J106" s="201">
        <v>46966</v>
      </c>
      <c r="K106" s="51">
        <v>300</v>
      </c>
      <c r="L106" s="186">
        <v>33.43</v>
      </c>
      <c r="M106" s="187">
        <v>10029</v>
      </c>
      <c r="N106" s="51"/>
      <c r="O106" s="186"/>
      <c r="P106" s="186"/>
      <c r="Q106" s="186"/>
      <c r="R106" s="51">
        <f t="shared" si="22"/>
        <v>300</v>
      </c>
      <c r="S106" s="186">
        <f t="shared" si="23"/>
        <v>33.43</v>
      </c>
      <c r="T106" s="186">
        <f t="shared" si="14"/>
        <v>10029</v>
      </c>
      <c r="U106" s="51"/>
      <c r="V106" s="186">
        <f t="shared" si="17"/>
        <v>33.43</v>
      </c>
      <c r="W106" s="186">
        <f t="shared" si="18"/>
        <v>0</v>
      </c>
      <c r="X106" s="51"/>
      <c r="Y106" s="51"/>
      <c r="Z106" s="51"/>
      <c r="AA106" s="188"/>
      <c r="AB106" s="51"/>
      <c r="AC106" s="51"/>
      <c r="AD106" s="189">
        <f t="shared" si="19"/>
        <v>300</v>
      </c>
      <c r="AE106" s="186">
        <f t="shared" si="20"/>
        <v>33.43</v>
      </c>
      <c r="AF106" s="186">
        <f t="shared" si="21"/>
        <v>10029</v>
      </c>
    </row>
    <row r="107" spans="1:32" s="190" customFormat="1" ht="17.25" customHeight="1" x14ac:dyDescent="0.25">
      <c r="A107" s="184"/>
      <c r="B107" s="184"/>
      <c r="C107" s="184"/>
      <c r="D107" s="51"/>
      <c r="E107" s="51">
        <v>86</v>
      </c>
      <c r="F107" s="185" t="s">
        <v>130</v>
      </c>
      <c r="G107" s="50" t="s">
        <v>27</v>
      </c>
      <c r="H107" s="50" t="s">
        <v>534</v>
      </c>
      <c r="I107" s="50" t="s">
        <v>535</v>
      </c>
      <c r="J107" s="201">
        <v>46966</v>
      </c>
      <c r="K107" s="51">
        <v>161</v>
      </c>
      <c r="L107" s="186">
        <v>54.89</v>
      </c>
      <c r="M107" s="187">
        <v>8837.2900000000009</v>
      </c>
      <c r="N107" s="51"/>
      <c r="O107" s="186"/>
      <c r="P107" s="186"/>
      <c r="Q107" s="186"/>
      <c r="R107" s="51">
        <f t="shared" si="22"/>
        <v>161</v>
      </c>
      <c r="S107" s="186">
        <f t="shared" si="23"/>
        <v>54.89</v>
      </c>
      <c r="T107" s="186">
        <f t="shared" si="14"/>
        <v>8837.2900000000009</v>
      </c>
      <c r="U107" s="51">
        <v>38</v>
      </c>
      <c r="V107" s="186">
        <f t="shared" si="17"/>
        <v>54.89</v>
      </c>
      <c r="W107" s="186">
        <f t="shared" si="18"/>
        <v>2085.8200000000002</v>
      </c>
      <c r="X107" s="51"/>
      <c r="Y107" s="51"/>
      <c r="Z107" s="51"/>
      <c r="AA107" s="188"/>
      <c r="AB107" s="51"/>
      <c r="AC107" s="51"/>
      <c r="AD107" s="189">
        <f t="shared" si="19"/>
        <v>123</v>
      </c>
      <c r="AE107" s="186">
        <f t="shared" si="20"/>
        <v>54.89</v>
      </c>
      <c r="AF107" s="186">
        <f t="shared" si="21"/>
        <v>6751.47</v>
      </c>
    </row>
    <row r="108" spans="1:32" s="190" customFormat="1" ht="22.5" customHeight="1" x14ac:dyDescent="0.25">
      <c r="A108" s="184"/>
      <c r="B108" s="184"/>
      <c r="C108" s="184"/>
      <c r="D108" s="51"/>
      <c r="E108" s="51">
        <v>87</v>
      </c>
      <c r="F108" s="185" t="s">
        <v>536</v>
      </c>
      <c r="G108" s="50" t="s">
        <v>27</v>
      </c>
      <c r="H108" s="50" t="s">
        <v>420</v>
      </c>
      <c r="I108" s="50">
        <v>250915</v>
      </c>
      <c r="J108" s="201">
        <v>46997</v>
      </c>
      <c r="K108" s="51">
        <v>429</v>
      </c>
      <c r="L108" s="186">
        <v>55</v>
      </c>
      <c r="M108" s="187">
        <v>23595</v>
      </c>
      <c r="N108" s="51"/>
      <c r="O108" s="186"/>
      <c r="P108" s="186"/>
      <c r="Q108" s="186"/>
      <c r="R108" s="51">
        <f t="shared" si="22"/>
        <v>429</v>
      </c>
      <c r="S108" s="186">
        <f t="shared" si="23"/>
        <v>55</v>
      </c>
      <c r="T108" s="186">
        <f t="shared" si="14"/>
        <v>23595</v>
      </c>
      <c r="U108" s="51">
        <v>30</v>
      </c>
      <c r="V108" s="186">
        <f t="shared" si="17"/>
        <v>55</v>
      </c>
      <c r="W108" s="186">
        <f t="shared" si="18"/>
        <v>1650</v>
      </c>
      <c r="X108" s="51"/>
      <c r="Y108" s="51"/>
      <c r="Z108" s="51"/>
      <c r="AA108" s="188"/>
      <c r="AB108" s="51"/>
      <c r="AC108" s="51"/>
      <c r="AD108" s="189">
        <f t="shared" si="19"/>
        <v>399</v>
      </c>
      <c r="AE108" s="186">
        <f t="shared" si="20"/>
        <v>55</v>
      </c>
      <c r="AF108" s="186">
        <f t="shared" si="21"/>
        <v>21945</v>
      </c>
    </row>
    <row r="109" spans="1:32" s="190" customFormat="1" ht="18" customHeight="1" x14ac:dyDescent="0.25">
      <c r="A109" s="184"/>
      <c r="B109" s="184"/>
      <c r="C109" s="184"/>
      <c r="D109" s="51"/>
      <c r="E109" s="51">
        <v>88</v>
      </c>
      <c r="F109" s="185" t="s">
        <v>262</v>
      </c>
      <c r="G109" s="50" t="s">
        <v>425</v>
      </c>
      <c r="H109" s="50" t="s">
        <v>264</v>
      </c>
      <c r="I109" s="50" t="s">
        <v>537</v>
      </c>
      <c r="J109" s="201">
        <v>46447</v>
      </c>
      <c r="K109" s="51">
        <v>20</v>
      </c>
      <c r="L109" s="186">
        <v>550</v>
      </c>
      <c r="M109" s="187">
        <v>11000</v>
      </c>
      <c r="N109" s="51"/>
      <c r="O109" s="186"/>
      <c r="P109" s="186"/>
      <c r="Q109" s="186"/>
      <c r="R109" s="51">
        <f t="shared" si="22"/>
        <v>20</v>
      </c>
      <c r="S109" s="186">
        <f t="shared" si="23"/>
        <v>550</v>
      </c>
      <c r="T109" s="186">
        <f t="shared" si="14"/>
        <v>11000</v>
      </c>
      <c r="U109" s="51"/>
      <c r="V109" s="186">
        <f t="shared" si="17"/>
        <v>550</v>
      </c>
      <c r="W109" s="186">
        <f t="shared" si="18"/>
        <v>0</v>
      </c>
      <c r="X109" s="51"/>
      <c r="Y109" s="51"/>
      <c r="Z109" s="51"/>
      <c r="AA109" s="188"/>
      <c r="AB109" s="51"/>
      <c r="AC109" s="51"/>
      <c r="AD109" s="189">
        <f t="shared" si="19"/>
        <v>20</v>
      </c>
      <c r="AE109" s="186">
        <f t="shared" si="20"/>
        <v>550</v>
      </c>
      <c r="AF109" s="186">
        <f t="shared" si="21"/>
        <v>11000</v>
      </c>
    </row>
    <row r="110" spans="1:32" s="190" customFormat="1" ht="18" customHeight="1" x14ac:dyDescent="0.25">
      <c r="A110" s="184"/>
      <c r="B110" s="184"/>
      <c r="C110" s="184"/>
      <c r="D110" s="51"/>
      <c r="E110" s="51">
        <v>89</v>
      </c>
      <c r="F110" s="185" t="s">
        <v>266</v>
      </c>
      <c r="G110" s="50" t="s">
        <v>429</v>
      </c>
      <c r="H110" s="50" t="s">
        <v>430</v>
      </c>
      <c r="I110" s="50" t="s">
        <v>538</v>
      </c>
      <c r="J110" s="201">
        <v>46997</v>
      </c>
      <c r="K110" s="51">
        <v>17</v>
      </c>
      <c r="L110" s="186">
        <v>500</v>
      </c>
      <c r="M110" s="187">
        <v>8500</v>
      </c>
      <c r="N110" s="51"/>
      <c r="O110" s="186"/>
      <c r="P110" s="186"/>
      <c r="Q110" s="186"/>
      <c r="R110" s="51">
        <f t="shared" si="22"/>
        <v>17</v>
      </c>
      <c r="S110" s="186">
        <f t="shared" si="23"/>
        <v>500</v>
      </c>
      <c r="T110" s="186">
        <f t="shared" si="14"/>
        <v>8500</v>
      </c>
      <c r="U110" s="51">
        <v>3</v>
      </c>
      <c r="V110" s="186">
        <f t="shared" si="17"/>
        <v>500</v>
      </c>
      <c r="W110" s="186">
        <f t="shared" si="18"/>
        <v>1500</v>
      </c>
      <c r="X110" s="51"/>
      <c r="Y110" s="51"/>
      <c r="Z110" s="51"/>
      <c r="AA110" s="188"/>
      <c r="AB110" s="51"/>
      <c r="AC110" s="51"/>
      <c r="AD110" s="189">
        <f t="shared" si="19"/>
        <v>14</v>
      </c>
      <c r="AE110" s="186">
        <f t="shared" si="20"/>
        <v>500</v>
      </c>
      <c r="AF110" s="186">
        <f t="shared" si="21"/>
        <v>7000</v>
      </c>
    </row>
    <row r="111" spans="1:32" s="190" customFormat="1" ht="22.5" customHeight="1" x14ac:dyDescent="0.25">
      <c r="A111" s="184"/>
      <c r="B111" s="184"/>
      <c r="C111" s="184"/>
      <c r="D111" s="51"/>
      <c r="E111" s="51">
        <v>90</v>
      </c>
      <c r="F111" s="185" t="s">
        <v>539</v>
      </c>
      <c r="G111" s="50" t="s">
        <v>20</v>
      </c>
      <c r="H111" s="50" t="s">
        <v>442</v>
      </c>
      <c r="I111" s="50" t="s">
        <v>540</v>
      </c>
      <c r="J111" s="201">
        <v>46600</v>
      </c>
      <c r="K111" s="51">
        <v>10</v>
      </c>
      <c r="L111" s="186">
        <v>579</v>
      </c>
      <c r="M111" s="187">
        <v>5790</v>
      </c>
      <c r="N111" s="51"/>
      <c r="O111" s="186"/>
      <c r="P111" s="186"/>
      <c r="Q111" s="186"/>
      <c r="R111" s="51">
        <f t="shared" si="22"/>
        <v>10</v>
      </c>
      <c r="S111" s="186">
        <f t="shared" si="23"/>
        <v>579</v>
      </c>
      <c r="T111" s="186">
        <f t="shared" si="14"/>
        <v>5790</v>
      </c>
      <c r="U111" s="51"/>
      <c r="V111" s="186">
        <f t="shared" si="17"/>
        <v>579</v>
      </c>
      <c r="W111" s="186">
        <f t="shared" si="18"/>
        <v>0</v>
      </c>
      <c r="X111" s="51"/>
      <c r="Y111" s="51"/>
      <c r="Z111" s="51"/>
      <c r="AA111" s="188"/>
      <c r="AB111" s="51"/>
      <c r="AC111" s="51"/>
      <c r="AD111" s="189">
        <f t="shared" si="19"/>
        <v>10</v>
      </c>
      <c r="AE111" s="186">
        <f t="shared" si="20"/>
        <v>579</v>
      </c>
      <c r="AF111" s="186">
        <f t="shared" si="21"/>
        <v>5790</v>
      </c>
    </row>
    <row r="112" spans="1:32" s="190" customFormat="1" ht="16.5" customHeight="1" x14ac:dyDescent="0.25">
      <c r="A112" s="184"/>
      <c r="B112" s="184"/>
      <c r="C112" s="184"/>
      <c r="D112" s="51"/>
      <c r="E112" s="51">
        <v>91</v>
      </c>
      <c r="F112" s="185" t="s">
        <v>541</v>
      </c>
      <c r="G112" s="50" t="s">
        <v>20</v>
      </c>
      <c r="H112" s="50" t="s">
        <v>348</v>
      </c>
      <c r="I112" s="50" t="s">
        <v>443</v>
      </c>
      <c r="J112" s="201">
        <v>46722</v>
      </c>
      <c r="K112" s="51">
        <v>100</v>
      </c>
      <c r="L112" s="186">
        <v>60</v>
      </c>
      <c r="M112" s="187">
        <v>6000</v>
      </c>
      <c r="N112" s="51"/>
      <c r="O112" s="186"/>
      <c r="P112" s="186"/>
      <c r="Q112" s="186"/>
      <c r="R112" s="51">
        <f t="shared" si="22"/>
        <v>100</v>
      </c>
      <c r="S112" s="186">
        <f t="shared" si="23"/>
        <v>60</v>
      </c>
      <c r="T112" s="186">
        <f t="shared" si="14"/>
        <v>6000</v>
      </c>
      <c r="U112" s="51"/>
      <c r="V112" s="186">
        <f t="shared" si="17"/>
        <v>60</v>
      </c>
      <c r="W112" s="186">
        <f t="shared" si="18"/>
        <v>0</v>
      </c>
      <c r="X112" s="51">
        <v>100</v>
      </c>
      <c r="Y112" s="186">
        <f>V112</f>
        <v>60</v>
      </c>
      <c r="Z112" s="186">
        <f>Y112*X112</f>
        <v>6000</v>
      </c>
      <c r="AA112" s="188"/>
      <c r="AB112" s="51"/>
      <c r="AC112" s="51"/>
      <c r="AD112" s="189">
        <f t="shared" si="19"/>
        <v>0</v>
      </c>
      <c r="AE112" s="186">
        <f t="shared" si="20"/>
        <v>60</v>
      </c>
      <c r="AF112" s="186">
        <f t="shared" si="21"/>
        <v>0</v>
      </c>
    </row>
    <row r="113" spans="1:101" s="190" customFormat="1" ht="17.25" customHeight="1" x14ac:dyDescent="0.25">
      <c r="A113" s="184"/>
      <c r="B113" s="184"/>
      <c r="C113" s="184"/>
      <c r="D113" s="51"/>
      <c r="E113" s="51"/>
      <c r="F113" s="202" t="s">
        <v>542</v>
      </c>
      <c r="G113" s="51"/>
      <c r="H113" s="50"/>
      <c r="I113" s="50"/>
      <c r="J113" s="201"/>
      <c r="K113" s="51"/>
      <c r="L113" s="186"/>
      <c r="M113" s="187"/>
      <c r="N113" s="51"/>
      <c r="O113" s="186"/>
      <c r="P113" s="186"/>
      <c r="Q113" s="186"/>
      <c r="R113" s="51"/>
      <c r="S113" s="186"/>
      <c r="T113" s="186"/>
      <c r="U113" s="51"/>
      <c r="V113" s="186"/>
      <c r="W113" s="186"/>
      <c r="X113" s="51"/>
      <c r="Y113" s="51"/>
      <c r="Z113" s="51"/>
      <c r="AA113" s="188"/>
      <c r="AB113" s="51"/>
      <c r="AC113" s="51"/>
      <c r="AD113" s="189"/>
      <c r="AE113" s="186"/>
      <c r="AF113" s="186"/>
    </row>
    <row r="114" spans="1:101" s="190" customFormat="1" ht="15" customHeight="1" x14ac:dyDescent="0.25">
      <c r="A114" s="184"/>
      <c r="B114" s="184"/>
      <c r="C114" s="184"/>
      <c r="D114" s="51"/>
      <c r="E114" s="51">
        <v>92</v>
      </c>
      <c r="F114" s="185" t="s">
        <v>153</v>
      </c>
      <c r="G114" s="51" t="s">
        <v>20</v>
      </c>
      <c r="H114" s="50" t="s">
        <v>246</v>
      </c>
      <c r="I114" s="50" t="s">
        <v>543</v>
      </c>
      <c r="J114" s="201">
        <v>46844</v>
      </c>
      <c r="K114" s="51">
        <v>373</v>
      </c>
      <c r="L114" s="186">
        <v>98</v>
      </c>
      <c r="M114" s="187">
        <v>36554</v>
      </c>
      <c r="N114" s="51"/>
      <c r="O114" s="186"/>
      <c r="P114" s="186"/>
      <c r="Q114" s="186"/>
      <c r="R114" s="51">
        <f>N114+K114</f>
        <v>373</v>
      </c>
      <c r="S114" s="186">
        <f>L114+O114</f>
        <v>98</v>
      </c>
      <c r="T114" s="186">
        <f t="shared" si="14"/>
        <v>36554</v>
      </c>
      <c r="U114" s="51">
        <v>43</v>
      </c>
      <c r="V114" s="186">
        <f t="shared" si="17"/>
        <v>98</v>
      </c>
      <c r="W114" s="186">
        <f t="shared" si="18"/>
        <v>4214</v>
      </c>
      <c r="X114" s="51"/>
      <c r="Y114" s="51"/>
      <c r="Z114" s="51"/>
      <c r="AA114" s="188"/>
      <c r="AB114" s="51"/>
      <c r="AC114" s="51"/>
      <c r="AD114" s="189">
        <f t="shared" si="19"/>
        <v>330</v>
      </c>
      <c r="AE114" s="186">
        <f t="shared" si="20"/>
        <v>98</v>
      </c>
      <c r="AF114" s="186">
        <f t="shared" si="21"/>
        <v>32340</v>
      </c>
    </row>
    <row r="115" spans="1:101" s="190" customFormat="1" ht="15" customHeight="1" x14ac:dyDescent="0.25">
      <c r="A115" s="184"/>
      <c r="B115" s="184"/>
      <c r="C115" s="184"/>
      <c r="D115" s="51"/>
      <c r="E115" s="51">
        <v>93</v>
      </c>
      <c r="F115" s="185" t="s">
        <v>544</v>
      </c>
      <c r="G115" s="51" t="s">
        <v>263</v>
      </c>
      <c r="H115" s="50" t="s">
        <v>259</v>
      </c>
      <c r="I115" s="50" t="s">
        <v>545</v>
      </c>
      <c r="J115" s="201">
        <v>46600</v>
      </c>
      <c r="K115" s="51">
        <v>157</v>
      </c>
      <c r="L115" s="186">
        <v>1330</v>
      </c>
      <c r="M115" s="187">
        <v>208810</v>
      </c>
      <c r="N115" s="51"/>
      <c r="O115" s="186"/>
      <c r="P115" s="186"/>
      <c r="Q115" s="186"/>
      <c r="R115" s="51">
        <f>N115+K115</f>
        <v>157</v>
      </c>
      <c r="S115" s="186">
        <f>L115+O115</f>
        <v>1330</v>
      </c>
      <c r="T115" s="186">
        <f t="shared" si="14"/>
        <v>208810</v>
      </c>
      <c r="U115" s="51"/>
      <c r="V115" s="186">
        <f t="shared" si="17"/>
        <v>1330</v>
      </c>
      <c r="W115" s="186">
        <f t="shared" si="18"/>
        <v>0</v>
      </c>
      <c r="X115" s="51"/>
      <c r="Y115" s="51"/>
      <c r="Z115" s="51"/>
      <c r="AA115" s="188"/>
      <c r="AB115" s="51"/>
      <c r="AC115" s="51"/>
      <c r="AD115" s="189">
        <f t="shared" si="19"/>
        <v>157</v>
      </c>
      <c r="AE115" s="186">
        <f t="shared" si="20"/>
        <v>1330</v>
      </c>
      <c r="AF115" s="186">
        <f t="shared" si="21"/>
        <v>208810</v>
      </c>
    </row>
    <row r="116" spans="1:101" s="190" customFormat="1" ht="15.75" customHeight="1" x14ac:dyDescent="0.25">
      <c r="A116" s="184"/>
      <c r="B116" s="184"/>
      <c r="C116" s="184"/>
      <c r="D116" s="51"/>
      <c r="E116" s="51"/>
      <c r="F116" s="202" t="s">
        <v>546</v>
      </c>
      <c r="G116" s="51"/>
      <c r="H116" s="51"/>
      <c r="I116" s="51"/>
      <c r="J116" s="188"/>
      <c r="K116" s="51"/>
      <c r="L116" s="186"/>
      <c r="M116" s="187"/>
      <c r="N116" s="51"/>
      <c r="O116" s="186"/>
      <c r="P116" s="186"/>
      <c r="Q116" s="186"/>
      <c r="R116" s="51"/>
      <c r="S116" s="186"/>
      <c r="T116" s="186"/>
      <c r="U116" s="51"/>
      <c r="V116" s="186"/>
      <c r="W116" s="186"/>
      <c r="X116" s="51"/>
      <c r="Y116" s="51"/>
      <c r="Z116" s="51"/>
      <c r="AA116" s="188"/>
      <c r="AB116" s="51"/>
      <c r="AC116" s="51"/>
      <c r="AD116" s="189"/>
      <c r="AE116" s="186"/>
      <c r="AF116" s="186"/>
    </row>
    <row r="117" spans="1:101" s="190" customFormat="1" ht="16.5" customHeight="1" x14ac:dyDescent="0.25">
      <c r="A117" s="184"/>
      <c r="B117" s="184"/>
      <c r="C117" s="184"/>
      <c r="D117" s="51"/>
      <c r="E117" s="51">
        <v>94</v>
      </c>
      <c r="F117" s="185" t="s">
        <v>547</v>
      </c>
      <c r="G117" s="51" t="s">
        <v>362</v>
      </c>
      <c r="H117" s="51"/>
      <c r="I117" s="51"/>
      <c r="J117" s="188"/>
      <c r="K117" s="51">
        <v>100</v>
      </c>
      <c r="L117" s="186">
        <v>45.9</v>
      </c>
      <c r="M117" s="187">
        <v>4590</v>
      </c>
      <c r="N117" s="51"/>
      <c r="O117" s="186"/>
      <c r="P117" s="186"/>
      <c r="Q117" s="186"/>
      <c r="R117" s="51">
        <f>N117+K117</f>
        <v>100</v>
      </c>
      <c r="S117" s="186">
        <f>L117+O117</f>
        <v>45.9</v>
      </c>
      <c r="T117" s="186">
        <f t="shared" si="14"/>
        <v>4590</v>
      </c>
      <c r="U117" s="51"/>
      <c r="V117" s="186">
        <f t="shared" si="17"/>
        <v>45.9</v>
      </c>
      <c r="W117" s="186">
        <f t="shared" si="18"/>
        <v>0</v>
      </c>
      <c r="X117" s="51"/>
      <c r="Y117" s="51"/>
      <c r="Z117" s="51"/>
      <c r="AA117" s="188"/>
      <c r="AB117" s="51"/>
      <c r="AC117" s="51"/>
      <c r="AD117" s="189">
        <f t="shared" si="19"/>
        <v>100</v>
      </c>
      <c r="AE117" s="186">
        <f t="shared" si="20"/>
        <v>45.9</v>
      </c>
      <c r="AF117" s="186">
        <f t="shared" si="21"/>
        <v>4590</v>
      </c>
    </row>
    <row r="118" spans="1:101" s="190" customFormat="1" ht="16.5" customHeight="1" x14ac:dyDescent="0.25">
      <c r="A118" s="184"/>
      <c r="B118" s="184"/>
      <c r="C118" s="184"/>
      <c r="D118" s="51"/>
      <c r="E118" s="51">
        <v>95</v>
      </c>
      <c r="F118" s="185" t="s">
        <v>548</v>
      </c>
      <c r="G118" s="50" t="s">
        <v>549</v>
      </c>
      <c r="H118" s="50" t="s">
        <v>50</v>
      </c>
      <c r="I118" s="50">
        <v>338149</v>
      </c>
      <c r="J118" s="201">
        <v>47300</v>
      </c>
      <c r="K118" s="51">
        <v>300</v>
      </c>
      <c r="L118" s="186">
        <v>28</v>
      </c>
      <c r="M118" s="187">
        <v>8400</v>
      </c>
      <c r="N118" s="51"/>
      <c r="O118" s="186"/>
      <c r="P118" s="186"/>
      <c r="Q118" s="186"/>
      <c r="R118" s="51">
        <f>N118+K118</f>
        <v>300</v>
      </c>
      <c r="S118" s="186">
        <f>L118+O118</f>
        <v>28</v>
      </c>
      <c r="T118" s="186">
        <f t="shared" si="14"/>
        <v>8400</v>
      </c>
      <c r="U118" s="51"/>
      <c r="V118" s="186">
        <f t="shared" si="17"/>
        <v>28</v>
      </c>
      <c r="W118" s="186">
        <f t="shared" si="18"/>
        <v>0</v>
      </c>
      <c r="X118" s="51"/>
      <c r="Y118" s="51"/>
      <c r="Z118" s="51"/>
      <c r="AA118" s="188"/>
      <c r="AB118" s="51"/>
      <c r="AC118" s="51"/>
      <c r="AD118" s="189">
        <f t="shared" si="19"/>
        <v>300</v>
      </c>
      <c r="AE118" s="186">
        <f t="shared" si="20"/>
        <v>28</v>
      </c>
      <c r="AF118" s="186">
        <f t="shared" si="21"/>
        <v>8400</v>
      </c>
    </row>
    <row r="119" spans="1:101" s="190" customFormat="1" ht="13.5" customHeight="1" x14ac:dyDescent="0.25">
      <c r="A119" s="184"/>
      <c r="B119" s="184"/>
      <c r="C119" s="184"/>
      <c r="D119" s="51"/>
      <c r="E119" s="51">
        <v>96</v>
      </c>
      <c r="F119" s="185" t="s">
        <v>268</v>
      </c>
      <c r="G119" s="51" t="s">
        <v>362</v>
      </c>
      <c r="H119" s="50" t="s">
        <v>270</v>
      </c>
      <c r="I119" s="50">
        <v>50194</v>
      </c>
      <c r="J119" s="201">
        <v>46780</v>
      </c>
      <c r="K119" s="51">
        <v>350</v>
      </c>
      <c r="L119" s="186">
        <v>279.95</v>
      </c>
      <c r="M119" s="187">
        <v>97982.5</v>
      </c>
      <c r="N119" s="51"/>
      <c r="O119" s="186"/>
      <c r="P119" s="186"/>
      <c r="Q119" s="186"/>
      <c r="R119" s="51">
        <f>N119+K119</f>
        <v>350</v>
      </c>
      <c r="S119" s="186">
        <f>L119+O119</f>
        <v>279.95</v>
      </c>
      <c r="T119" s="186">
        <f t="shared" si="14"/>
        <v>97982.5</v>
      </c>
      <c r="U119" s="51">
        <v>100</v>
      </c>
      <c r="V119" s="186">
        <f t="shared" si="17"/>
        <v>279.95</v>
      </c>
      <c r="W119" s="186">
        <f t="shared" si="18"/>
        <v>27995</v>
      </c>
      <c r="X119" s="51"/>
      <c r="Y119" s="51"/>
      <c r="Z119" s="51"/>
      <c r="AA119" s="188"/>
      <c r="AB119" s="51"/>
      <c r="AC119" s="51"/>
      <c r="AD119" s="189">
        <f t="shared" si="19"/>
        <v>250</v>
      </c>
      <c r="AE119" s="186">
        <f t="shared" si="20"/>
        <v>279.95</v>
      </c>
      <c r="AF119" s="186">
        <f t="shared" si="21"/>
        <v>69987.5</v>
      </c>
    </row>
    <row r="120" spans="1:101" s="190" customFormat="1" ht="13.5" customHeight="1" x14ac:dyDescent="0.25">
      <c r="A120" s="184"/>
      <c r="B120" s="184"/>
      <c r="C120" s="184"/>
      <c r="D120" s="51"/>
      <c r="E120" s="51">
        <v>97</v>
      </c>
      <c r="F120" s="185" t="s">
        <v>550</v>
      </c>
      <c r="G120" s="51" t="s">
        <v>432</v>
      </c>
      <c r="H120" s="50" t="s">
        <v>551</v>
      </c>
      <c r="I120" s="50">
        <v>2505102</v>
      </c>
      <c r="J120" s="201">
        <v>46874</v>
      </c>
      <c r="K120" s="51">
        <v>10000</v>
      </c>
      <c r="L120" s="186">
        <v>0.65</v>
      </c>
      <c r="M120" s="187">
        <v>6500</v>
      </c>
      <c r="N120" s="51"/>
      <c r="O120" s="186"/>
      <c r="P120" s="186"/>
      <c r="Q120" s="186"/>
      <c r="R120" s="51">
        <f>N120+K120</f>
        <v>10000</v>
      </c>
      <c r="S120" s="186">
        <f>L120+O120</f>
        <v>0.65</v>
      </c>
      <c r="T120" s="186">
        <f t="shared" si="14"/>
        <v>6500</v>
      </c>
      <c r="U120" s="51"/>
      <c r="V120" s="186">
        <f t="shared" si="17"/>
        <v>0.65</v>
      </c>
      <c r="W120" s="186">
        <f t="shared" si="18"/>
        <v>0</v>
      </c>
      <c r="X120" s="51"/>
      <c r="Y120" s="51"/>
      <c r="Z120" s="51"/>
      <c r="AA120" s="188"/>
      <c r="AB120" s="51"/>
      <c r="AC120" s="51"/>
      <c r="AD120" s="189">
        <f t="shared" si="19"/>
        <v>10000</v>
      </c>
      <c r="AE120" s="186">
        <f t="shared" si="20"/>
        <v>0.65</v>
      </c>
      <c r="AF120" s="186">
        <f t="shared" si="21"/>
        <v>6500</v>
      </c>
    </row>
    <row r="121" spans="1:101" s="190" customFormat="1" ht="24" customHeight="1" x14ac:dyDescent="0.25">
      <c r="A121" s="184"/>
      <c r="B121" s="184"/>
      <c r="C121" s="184"/>
      <c r="D121" s="51"/>
      <c r="E121" s="51">
        <v>98</v>
      </c>
      <c r="F121" s="185" t="s">
        <v>552</v>
      </c>
      <c r="G121" s="51" t="s">
        <v>432</v>
      </c>
      <c r="H121" s="50" t="s">
        <v>553</v>
      </c>
      <c r="I121" s="50">
        <v>2502156</v>
      </c>
      <c r="J121" s="201">
        <v>46784</v>
      </c>
      <c r="K121" s="51">
        <v>6200</v>
      </c>
      <c r="L121" s="186">
        <v>5.95</v>
      </c>
      <c r="M121" s="187">
        <v>36890</v>
      </c>
      <c r="N121" s="51"/>
      <c r="O121" s="186"/>
      <c r="P121" s="186"/>
      <c r="Q121" s="186"/>
      <c r="R121" s="51">
        <f>N121+K121</f>
        <v>6200</v>
      </c>
      <c r="S121" s="186">
        <f>L121+O121</f>
        <v>5.95</v>
      </c>
      <c r="T121" s="186">
        <f t="shared" si="14"/>
        <v>36890</v>
      </c>
      <c r="U121" s="51">
        <v>1500</v>
      </c>
      <c r="V121" s="186">
        <f t="shared" si="17"/>
        <v>5.95</v>
      </c>
      <c r="W121" s="186">
        <f t="shared" si="18"/>
        <v>8925</v>
      </c>
      <c r="X121" s="51"/>
      <c r="Y121" s="51"/>
      <c r="Z121" s="51"/>
      <c r="AA121" s="188"/>
      <c r="AB121" s="51"/>
      <c r="AC121" s="51"/>
      <c r="AD121" s="189">
        <f t="shared" si="19"/>
        <v>4700</v>
      </c>
      <c r="AE121" s="186">
        <f t="shared" si="20"/>
        <v>5.95</v>
      </c>
      <c r="AF121" s="186">
        <f t="shared" si="21"/>
        <v>27965</v>
      </c>
    </row>
    <row r="122" spans="1:101" s="162" customFormat="1" ht="36.950000000000003" customHeight="1" x14ac:dyDescent="0.25">
      <c r="A122" s="152"/>
      <c r="B122" s="152"/>
      <c r="C122" s="152"/>
      <c r="D122" s="15"/>
      <c r="E122" s="15"/>
      <c r="F122" s="442" t="s">
        <v>583</v>
      </c>
      <c r="G122" s="443"/>
      <c r="H122" s="443"/>
      <c r="I122" s="443"/>
      <c r="J122" s="16"/>
      <c r="K122" s="441" t="s">
        <v>584</v>
      </c>
      <c r="L122" s="442"/>
      <c r="M122" s="442"/>
      <c r="N122" s="444" t="s">
        <v>2</v>
      </c>
      <c r="O122" s="442"/>
      <c r="P122" s="442"/>
      <c r="Q122" s="17"/>
      <c r="R122" s="445" t="s">
        <v>3</v>
      </c>
      <c r="S122" s="440"/>
      <c r="T122" s="440"/>
      <c r="U122" s="446" t="s">
        <v>4</v>
      </c>
      <c r="V122" s="440"/>
      <c r="W122" s="440"/>
      <c r="X122" s="447" t="s">
        <v>5</v>
      </c>
      <c r="Y122" s="447"/>
      <c r="Z122" s="447"/>
      <c r="AA122" s="439" t="s">
        <v>6</v>
      </c>
      <c r="AB122" s="440"/>
      <c r="AC122" s="440"/>
      <c r="AD122" s="441" t="s">
        <v>585</v>
      </c>
      <c r="AE122" s="442"/>
      <c r="AF122" s="442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</row>
    <row r="123" spans="1:101" s="167" customFormat="1" ht="21" customHeight="1" x14ac:dyDescent="0.25">
      <c r="A123" s="164"/>
      <c r="B123" s="164"/>
      <c r="C123" s="164"/>
      <c r="D123" s="20"/>
      <c r="E123" s="20"/>
      <c r="F123" s="21" t="s">
        <v>7</v>
      </c>
      <c r="G123" s="144" t="s">
        <v>8</v>
      </c>
      <c r="H123" s="23" t="s">
        <v>9</v>
      </c>
      <c r="I123" s="20" t="s">
        <v>10</v>
      </c>
      <c r="J123" s="24" t="s">
        <v>11</v>
      </c>
      <c r="K123" s="20" t="s">
        <v>12</v>
      </c>
      <c r="L123" s="25" t="s">
        <v>13</v>
      </c>
      <c r="M123" s="169" t="s">
        <v>14</v>
      </c>
      <c r="N123" s="20" t="s">
        <v>12</v>
      </c>
      <c r="O123" s="25" t="s">
        <v>13</v>
      </c>
      <c r="P123" s="25" t="s">
        <v>14</v>
      </c>
      <c r="Q123" s="25"/>
      <c r="R123" s="29" t="s">
        <v>12</v>
      </c>
      <c r="S123" s="30" t="s">
        <v>13</v>
      </c>
      <c r="T123" s="30" t="s">
        <v>14</v>
      </c>
      <c r="U123" s="29" t="s">
        <v>12</v>
      </c>
      <c r="V123" s="30" t="s">
        <v>13</v>
      </c>
      <c r="W123" s="30" t="s">
        <v>14</v>
      </c>
      <c r="X123" s="31" t="s">
        <v>12</v>
      </c>
      <c r="Y123" s="31" t="s">
        <v>13</v>
      </c>
      <c r="Z123" s="31" t="s">
        <v>14</v>
      </c>
      <c r="AA123" s="32" t="s">
        <v>12</v>
      </c>
      <c r="AB123" s="31" t="s">
        <v>13</v>
      </c>
      <c r="AC123" s="31" t="s">
        <v>14</v>
      </c>
      <c r="AD123" s="29" t="s">
        <v>12</v>
      </c>
      <c r="AE123" s="30" t="s">
        <v>13</v>
      </c>
      <c r="AF123" s="30" t="s">
        <v>14</v>
      </c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6"/>
      <c r="CE123" s="166"/>
      <c r="CF123" s="166"/>
      <c r="CG123" s="166"/>
      <c r="CH123" s="166"/>
      <c r="CI123" s="166"/>
      <c r="CJ123" s="166"/>
      <c r="CK123" s="166"/>
      <c r="CL123" s="166"/>
      <c r="CM123" s="166"/>
      <c r="CN123" s="166"/>
      <c r="CO123" s="166"/>
      <c r="CP123" s="166"/>
      <c r="CQ123" s="166"/>
      <c r="CR123" s="166"/>
      <c r="CS123" s="166"/>
      <c r="CT123" s="166"/>
      <c r="CU123" s="166"/>
      <c r="CV123" s="166"/>
      <c r="CW123" s="166"/>
    </row>
    <row r="124" spans="1:101" s="190" customFormat="1" ht="17.25" customHeight="1" x14ac:dyDescent="0.25">
      <c r="A124" s="184"/>
      <c r="B124" s="184"/>
      <c r="C124" s="184"/>
      <c r="D124" s="51"/>
      <c r="E124" s="51"/>
      <c r="F124" s="202" t="s">
        <v>554</v>
      </c>
      <c r="G124" s="51"/>
      <c r="H124" s="50"/>
      <c r="I124" s="50"/>
      <c r="J124" s="201"/>
      <c r="K124" s="51"/>
      <c r="L124" s="186"/>
      <c r="M124" s="187"/>
      <c r="N124" s="51"/>
      <c r="O124" s="186"/>
      <c r="P124" s="186"/>
      <c r="Q124" s="186"/>
      <c r="R124" s="51"/>
      <c r="S124" s="186"/>
      <c r="T124" s="186"/>
      <c r="U124" s="51"/>
      <c r="V124" s="186"/>
      <c r="W124" s="186"/>
      <c r="X124" s="51"/>
      <c r="Y124" s="51"/>
      <c r="Z124" s="51"/>
      <c r="AA124" s="188"/>
      <c r="AB124" s="51"/>
      <c r="AC124" s="51"/>
      <c r="AD124" s="189"/>
      <c r="AE124" s="186"/>
      <c r="AF124" s="186"/>
    </row>
    <row r="125" spans="1:101" s="190" customFormat="1" ht="15" customHeight="1" x14ac:dyDescent="0.25">
      <c r="A125" s="184"/>
      <c r="B125" s="184"/>
      <c r="C125" s="184"/>
      <c r="D125" s="51"/>
      <c r="E125" s="51">
        <v>99</v>
      </c>
      <c r="F125" s="185" t="s">
        <v>555</v>
      </c>
      <c r="G125" s="51" t="s">
        <v>456</v>
      </c>
      <c r="H125" s="50" t="s">
        <v>212</v>
      </c>
      <c r="I125" s="50">
        <v>250534</v>
      </c>
      <c r="J125" s="201">
        <v>46874</v>
      </c>
      <c r="K125" s="51">
        <v>238</v>
      </c>
      <c r="L125" s="186">
        <v>71.5</v>
      </c>
      <c r="M125" s="187">
        <v>17017</v>
      </c>
      <c r="N125" s="50"/>
      <c r="O125" s="186"/>
      <c r="P125" s="186"/>
      <c r="Q125" s="186"/>
      <c r="R125" s="51">
        <f t="shared" ref="R125:R132" si="24">N125+K125</f>
        <v>238</v>
      </c>
      <c r="S125" s="186">
        <f t="shared" ref="S125:S132" si="25">L125+O125</f>
        <v>71.5</v>
      </c>
      <c r="T125" s="186">
        <f t="shared" si="14"/>
        <v>17017</v>
      </c>
      <c r="U125" s="51"/>
      <c r="V125" s="186">
        <f t="shared" si="17"/>
        <v>71.5</v>
      </c>
      <c r="W125" s="186">
        <f t="shared" si="18"/>
        <v>0</v>
      </c>
      <c r="X125" s="51"/>
      <c r="Y125" s="51"/>
      <c r="Z125" s="51"/>
      <c r="AA125" s="188"/>
      <c r="AB125" s="51"/>
      <c r="AC125" s="51"/>
      <c r="AD125" s="189">
        <f t="shared" si="19"/>
        <v>238</v>
      </c>
      <c r="AE125" s="186">
        <f t="shared" si="20"/>
        <v>71.5</v>
      </c>
      <c r="AF125" s="186">
        <f t="shared" si="21"/>
        <v>17017</v>
      </c>
    </row>
    <row r="126" spans="1:101" s="190" customFormat="1" ht="22.5" customHeight="1" x14ac:dyDescent="0.25">
      <c r="A126" s="184"/>
      <c r="B126" s="184"/>
      <c r="C126" s="184"/>
      <c r="D126" s="51"/>
      <c r="E126" s="51">
        <v>100</v>
      </c>
      <c r="F126" s="185" t="s">
        <v>466</v>
      </c>
      <c r="G126" s="51" t="s">
        <v>556</v>
      </c>
      <c r="H126" s="50" t="s">
        <v>467</v>
      </c>
      <c r="I126" s="50" t="s">
        <v>478</v>
      </c>
      <c r="J126" s="201">
        <v>46419</v>
      </c>
      <c r="K126" s="51">
        <v>300</v>
      </c>
      <c r="L126" s="186">
        <v>200</v>
      </c>
      <c r="M126" s="187">
        <v>60000</v>
      </c>
      <c r="N126" s="50"/>
      <c r="O126" s="186"/>
      <c r="P126" s="186"/>
      <c r="Q126" s="186"/>
      <c r="R126" s="51">
        <f t="shared" si="24"/>
        <v>300</v>
      </c>
      <c r="S126" s="186">
        <f t="shared" si="25"/>
        <v>200</v>
      </c>
      <c r="T126" s="186">
        <f t="shared" si="14"/>
        <v>60000</v>
      </c>
      <c r="U126" s="51">
        <v>60</v>
      </c>
      <c r="V126" s="186">
        <f t="shared" si="17"/>
        <v>200</v>
      </c>
      <c r="W126" s="186">
        <f t="shared" si="18"/>
        <v>12000</v>
      </c>
      <c r="X126" s="51"/>
      <c r="Y126" s="51"/>
      <c r="Z126" s="51"/>
      <c r="AA126" s="188"/>
      <c r="AB126" s="51"/>
      <c r="AC126" s="51"/>
      <c r="AD126" s="189">
        <f t="shared" si="19"/>
        <v>240</v>
      </c>
      <c r="AE126" s="186">
        <f t="shared" si="20"/>
        <v>200</v>
      </c>
      <c r="AF126" s="186">
        <f t="shared" si="21"/>
        <v>48000</v>
      </c>
    </row>
    <row r="127" spans="1:101" s="190" customFormat="1" ht="22.5" customHeight="1" x14ac:dyDescent="0.25">
      <c r="A127" s="184"/>
      <c r="B127" s="184"/>
      <c r="C127" s="184"/>
      <c r="D127" s="51"/>
      <c r="E127" s="51">
        <v>101</v>
      </c>
      <c r="F127" s="185" t="s">
        <v>557</v>
      </c>
      <c r="G127" s="51" t="s">
        <v>558</v>
      </c>
      <c r="H127" s="50" t="s">
        <v>218</v>
      </c>
      <c r="I127" s="50">
        <v>250354</v>
      </c>
      <c r="J127" s="201">
        <v>46813</v>
      </c>
      <c r="K127" s="51">
        <v>300</v>
      </c>
      <c r="L127" s="186">
        <v>14.5</v>
      </c>
      <c r="M127" s="187">
        <v>4350</v>
      </c>
      <c r="N127" s="50"/>
      <c r="O127" s="186"/>
      <c r="P127" s="186"/>
      <c r="Q127" s="186"/>
      <c r="R127" s="51">
        <f t="shared" si="24"/>
        <v>300</v>
      </c>
      <c r="S127" s="186">
        <f t="shared" si="25"/>
        <v>14.5</v>
      </c>
      <c r="T127" s="186">
        <f t="shared" si="14"/>
        <v>4350</v>
      </c>
      <c r="U127" s="51">
        <v>20</v>
      </c>
      <c r="V127" s="186">
        <f t="shared" si="17"/>
        <v>14.5</v>
      </c>
      <c r="W127" s="186">
        <f t="shared" si="18"/>
        <v>290</v>
      </c>
      <c r="X127" s="51"/>
      <c r="Y127" s="51"/>
      <c r="Z127" s="51"/>
      <c r="AA127" s="188"/>
      <c r="AB127" s="51"/>
      <c r="AC127" s="51"/>
      <c r="AD127" s="189">
        <f t="shared" si="19"/>
        <v>280</v>
      </c>
      <c r="AE127" s="186">
        <f t="shared" si="20"/>
        <v>14.5</v>
      </c>
      <c r="AF127" s="186">
        <f t="shared" si="21"/>
        <v>4060</v>
      </c>
    </row>
    <row r="128" spans="1:101" s="190" customFormat="1" ht="15" customHeight="1" x14ac:dyDescent="0.25">
      <c r="A128" s="184"/>
      <c r="B128" s="184"/>
      <c r="C128" s="184"/>
      <c r="D128" s="51"/>
      <c r="E128" s="51">
        <v>102</v>
      </c>
      <c r="F128" s="185" t="s">
        <v>221</v>
      </c>
      <c r="G128" s="51" t="s">
        <v>558</v>
      </c>
      <c r="H128" s="50" t="s">
        <v>296</v>
      </c>
      <c r="I128" s="50">
        <v>2508641</v>
      </c>
      <c r="J128" s="201">
        <v>46966</v>
      </c>
      <c r="K128" s="51">
        <v>52</v>
      </c>
      <c r="L128" s="186">
        <v>24.75</v>
      </c>
      <c r="M128" s="187">
        <v>1287</v>
      </c>
      <c r="N128" s="50"/>
      <c r="O128" s="186"/>
      <c r="P128" s="186"/>
      <c r="Q128" s="186"/>
      <c r="R128" s="51">
        <f t="shared" si="24"/>
        <v>52</v>
      </c>
      <c r="S128" s="186">
        <f t="shared" si="25"/>
        <v>24.75</v>
      </c>
      <c r="T128" s="186">
        <f t="shared" si="14"/>
        <v>1287</v>
      </c>
      <c r="U128" s="51">
        <v>3</v>
      </c>
      <c r="V128" s="186">
        <f t="shared" si="17"/>
        <v>24.75</v>
      </c>
      <c r="W128" s="186">
        <f t="shared" si="18"/>
        <v>74.25</v>
      </c>
      <c r="X128" s="51"/>
      <c r="Y128" s="51"/>
      <c r="Z128" s="51"/>
      <c r="AA128" s="188"/>
      <c r="AB128" s="51"/>
      <c r="AC128" s="51"/>
      <c r="AD128" s="189">
        <f t="shared" si="19"/>
        <v>49</v>
      </c>
      <c r="AE128" s="186">
        <f t="shared" si="20"/>
        <v>24.75</v>
      </c>
      <c r="AF128" s="186">
        <f t="shared" si="21"/>
        <v>1212.75</v>
      </c>
    </row>
    <row r="129" spans="1:34" s="190" customFormat="1" ht="15" customHeight="1" x14ac:dyDescent="0.25">
      <c r="A129" s="184"/>
      <c r="B129" s="184"/>
      <c r="C129" s="184"/>
      <c r="D129" s="51"/>
      <c r="E129" s="51">
        <v>103</v>
      </c>
      <c r="F129" s="185" t="s">
        <v>460</v>
      </c>
      <c r="G129" s="51" t="s">
        <v>558</v>
      </c>
      <c r="H129" s="50" t="s">
        <v>506</v>
      </c>
      <c r="I129" s="50" t="s">
        <v>508</v>
      </c>
      <c r="J129" s="201">
        <v>46905</v>
      </c>
      <c r="K129" s="51">
        <v>200</v>
      </c>
      <c r="L129" s="186">
        <v>54.5</v>
      </c>
      <c r="M129" s="187">
        <v>10900</v>
      </c>
      <c r="N129" s="50"/>
      <c r="O129" s="186"/>
      <c r="P129" s="186"/>
      <c r="Q129" s="186"/>
      <c r="R129" s="51">
        <f t="shared" si="24"/>
        <v>200</v>
      </c>
      <c r="S129" s="186">
        <f t="shared" si="25"/>
        <v>54.5</v>
      </c>
      <c r="T129" s="186">
        <f t="shared" si="14"/>
        <v>10900</v>
      </c>
      <c r="U129" s="51">
        <f>129+11</f>
        <v>140</v>
      </c>
      <c r="V129" s="186">
        <f t="shared" si="17"/>
        <v>54.5</v>
      </c>
      <c r="W129" s="186">
        <f t="shared" si="18"/>
        <v>7630</v>
      </c>
      <c r="X129" s="51"/>
      <c r="Y129" s="51"/>
      <c r="Z129" s="51"/>
      <c r="AA129" s="188"/>
      <c r="AB129" s="51"/>
      <c r="AC129" s="51"/>
      <c r="AD129" s="189">
        <f t="shared" si="19"/>
        <v>60</v>
      </c>
      <c r="AE129" s="186">
        <f t="shared" si="20"/>
        <v>54.5</v>
      </c>
      <c r="AF129" s="186">
        <f t="shared" si="21"/>
        <v>3270</v>
      </c>
    </row>
    <row r="130" spans="1:34" s="190" customFormat="1" ht="15" customHeight="1" x14ac:dyDescent="0.25">
      <c r="A130" s="184"/>
      <c r="B130" s="184"/>
      <c r="C130" s="184"/>
      <c r="D130" s="51"/>
      <c r="E130" s="51">
        <v>104</v>
      </c>
      <c r="F130" s="185" t="s">
        <v>297</v>
      </c>
      <c r="G130" s="51" t="s">
        <v>559</v>
      </c>
      <c r="H130" s="50" t="s">
        <v>237</v>
      </c>
      <c r="I130" s="50" t="s">
        <v>560</v>
      </c>
      <c r="J130" s="201">
        <v>46905</v>
      </c>
      <c r="K130" s="51">
        <v>33</v>
      </c>
      <c r="L130" s="186">
        <v>32</v>
      </c>
      <c r="M130" s="187">
        <v>1056</v>
      </c>
      <c r="N130" s="50"/>
      <c r="O130" s="186"/>
      <c r="P130" s="186"/>
      <c r="Q130" s="186"/>
      <c r="R130" s="51">
        <f t="shared" si="24"/>
        <v>33</v>
      </c>
      <c r="S130" s="186">
        <f t="shared" si="25"/>
        <v>32</v>
      </c>
      <c r="T130" s="186">
        <f t="shared" si="14"/>
        <v>1056</v>
      </c>
      <c r="U130" s="51"/>
      <c r="V130" s="186">
        <f t="shared" si="17"/>
        <v>32</v>
      </c>
      <c r="W130" s="186">
        <f t="shared" si="18"/>
        <v>0</v>
      </c>
      <c r="X130" s="51"/>
      <c r="Y130" s="51"/>
      <c r="Z130" s="51"/>
      <c r="AA130" s="188"/>
      <c r="AB130" s="51"/>
      <c r="AC130" s="51"/>
      <c r="AD130" s="189">
        <f t="shared" si="19"/>
        <v>33</v>
      </c>
      <c r="AE130" s="186">
        <f t="shared" si="20"/>
        <v>32</v>
      </c>
      <c r="AF130" s="186">
        <f t="shared" si="21"/>
        <v>1056</v>
      </c>
    </row>
    <row r="131" spans="1:34" s="190" customFormat="1" ht="15" customHeight="1" x14ac:dyDescent="0.25">
      <c r="A131" s="184"/>
      <c r="B131" s="184"/>
      <c r="C131" s="184"/>
      <c r="D131" s="51"/>
      <c r="E131" s="51">
        <v>105</v>
      </c>
      <c r="F131" s="185" t="s">
        <v>37</v>
      </c>
      <c r="G131" s="51" t="s">
        <v>561</v>
      </c>
      <c r="H131" s="50" t="s">
        <v>177</v>
      </c>
      <c r="I131" s="50">
        <v>2507650</v>
      </c>
      <c r="J131" s="201">
        <v>46935</v>
      </c>
      <c r="K131" s="51">
        <v>4</v>
      </c>
      <c r="L131" s="186">
        <v>69.75</v>
      </c>
      <c r="M131" s="187">
        <v>279</v>
      </c>
      <c r="N131" s="50"/>
      <c r="O131" s="186"/>
      <c r="P131" s="186"/>
      <c r="Q131" s="186"/>
      <c r="R131" s="51">
        <f t="shared" si="24"/>
        <v>4</v>
      </c>
      <c r="S131" s="186">
        <f t="shared" si="25"/>
        <v>69.75</v>
      </c>
      <c r="T131" s="186">
        <f t="shared" si="14"/>
        <v>279</v>
      </c>
      <c r="U131" s="51">
        <v>4</v>
      </c>
      <c r="V131" s="186">
        <f t="shared" si="17"/>
        <v>69.75</v>
      </c>
      <c r="W131" s="186">
        <f t="shared" si="18"/>
        <v>279</v>
      </c>
      <c r="X131" s="51"/>
      <c r="Y131" s="51"/>
      <c r="Z131" s="51"/>
      <c r="AA131" s="188"/>
      <c r="AB131" s="51"/>
      <c r="AC131" s="51"/>
      <c r="AD131" s="189">
        <f t="shared" si="19"/>
        <v>0</v>
      </c>
      <c r="AE131" s="186">
        <f t="shared" si="20"/>
        <v>69.75</v>
      </c>
      <c r="AF131" s="186">
        <f t="shared" si="21"/>
        <v>0</v>
      </c>
    </row>
    <row r="132" spans="1:34" s="190" customFormat="1" ht="15" customHeight="1" x14ac:dyDescent="0.25">
      <c r="A132" s="184"/>
      <c r="B132" s="184"/>
      <c r="C132" s="184"/>
      <c r="D132" s="51"/>
      <c r="E132" s="51">
        <v>106</v>
      </c>
      <c r="F132" s="185" t="s">
        <v>562</v>
      </c>
      <c r="G132" s="51" t="s">
        <v>563</v>
      </c>
      <c r="H132" s="50" t="s">
        <v>564</v>
      </c>
      <c r="I132" s="50" t="s">
        <v>565</v>
      </c>
      <c r="J132" s="201">
        <v>46966</v>
      </c>
      <c r="K132" s="51">
        <v>200</v>
      </c>
      <c r="L132" s="186">
        <v>194</v>
      </c>
      <c r="M132" s="187">
        <v>38800</v>
      </c>
      <c r="N132" s="50"/>
      <c r="O132" s="186"/>
      <c r="P132" s="186"/>
      <c r="Q132" s="186"/>
      <c r="R132" s="51">
        <f t="shared" si="24"/>
        <v>200</v>
      </c>
      <c r="S132" s="186">
        <f t="shared" si="25"/>
        <v>194</v>
      </c>
      <c r="T132" s="186">
        <f t="shared" si="14"/>
        <v>38800</v>
      </c>
      <c r="U132" s="51">
        <f>95+13</f>
        <v>108</v>
      </c>
      <c r="V132" s="186">
        <f t="shared" si="17"/>
        <v>194</v>
      </c>
      <c r="W132" s="186">
        <f t="shared" si="18"/>
        <v>20952</v>
      </c>
      <c r="X132" s="51"/>
      <c r="Y132" s="51"/>
      <c r="Z132" s="51"/>
      <c r="AA132" s="188"/>
      <c r="AB132" s="51"/>
      <c r="AC132" s="51"/>
      <c r="AD132" s="189">
        <f t="shared" si="19"/>
        <v>92</v>
      </c>
      <c r="AE132" s="186">
        <f t="shared" si="20"/>
        <v>194</v>
      </c>
      <c r="AF132" s="186">
        <f t="shared" si="21"/>
        <v>17848</v>
      </c>
    </row>
    <row r="133" spans="1:34" s="213" customFormat="1" ht="15.75" customHeight="1" x14ac:dyDescent="0.2">
      <c r="A133" s="203"/>
      <c r="B133" s="203"/>
      <c r="C133" s="203"/>
      <c r="D133" s="204"/>
      <c r="E133" s="204"/>
      <c r="F133" s="205"/>
      <c r="G133" s="206"/>
      <c r="H133" s="206"/>
      <c r="I133" s="206"/>
      <c r="J133" s="207"/>
      <c r="K133" s="206"/>
      <c r="L133" s="208"/>
      <c r="M133" s="209">
        <f>SUM(M4:M132)</f>
        <v>2320118.9500000002</v>
      </c>
      <c r="N133" s="206"/>
      <c r="O133" s="210"/>
      <c r="P133" s="210"/>
      <c r="Q133" s="210"/>
      <c r="R133" s="211"/>
      <c r="S133" s="212"/>
      <c r="T133" s="212">
        <f>SUM(T4:T132)</f>
        <v>2320118.9500000002</v>
      </c>
      <c r="U133" s="211"/>
      <c r="V133" s="212"/>
      <c r="W133" s="212">
        <f>SUM(W4:W132)</f>
        <v>418223.65</v>
      </c>
      <c r="X133" s="212"/>
      <c r="Y133" s="212"/>
      <c r="Z133" s="212">
        <f>SUM(Z4:Z132)</f>
        <v>6000</v>
      </c>
      <c r="AA133" s="212"/>
      <c r="AB133" s="212"/>
      <c r="AC133" s="212"/>
      <c r="AD133" s="211"/>
      <c r="AE133" s="212"/>
      <c r="AF133" s="212">
        <f>SUM(AF4:AF132)</f>
        <v>1895895.2999999998</v>
      </c>
    </row>
    <row r="134" spans="1:34" s="213" customFormat="1" ht="6" customHeight="1" x14ac:dyDescent="0.2">
      <c r="A134" s="203"/>
      <c r="B134" s="203"/>
      <c r="C134" s="203"/>
      <c r="D134" s="211"/>
      <c r="E134" s="211"/>
      <c r="F134" s="214"/>
      <c r="G134" s="215"/>
      <c r="H134" s="215"/>
      <c r="I134" s="215"/>
      <c r="J134" s="216"/>
      <c r="K134" s="215"/>
      <c r="L134" s="217"/>
      <c r="M134" s="218"/>
      <c r="N134" s="215"/>
      <c r="O134" s="212"/>
      <c r="P134" s="212"/>
      <c r="Q134" s="212"/>
      <c r="R134" s="211"/>
      <c r="S134" s="212"/>
      <c r="T134" s="212"/>
      <c r="U134" s="211"/>
      <c r="V134" s="212"/>
      <c r="W134" s="212"/>
      <c r="X134" s="211"/>
      <c r="Y134" s="211"/>
      <c r="Z134" s="211"/>
      <c r="AA134" s="219"/>
      <c r="AB134" s="211"/>
      <c r="AC134" s="211"/>
      <c r="AD134" s="211"/>
      <c r="AE134" s="212"/>
      <c r="AF134" s="212"/>
      <c r="AH134" s="213" t="s">
        <v>586</v>
      </c>
    </row>
    <row r="135" spans="1:34" s="213" customFormat="1" ht="15.75" hidden="1" customHeight="1" x14ac:dyDescent="0.2">
      <c r="A135" s="203"/>
      <c r="B135" s="203"/>
      <c r="C135" s="203"/>
      <c r="D135" s="211"/>
      <c r="E135" s="211"/>
      <c r="F135" s="214"/>
      <c r="G135" s="215"/>
      <c r="H135" s="215"/>
      <c r="I135" s="215"/>
      <c r="J135" s="216"/>
      <c r="K135" s="215"/>
      <c r="L135" s="217"/>
      <c r="M135" s="218"/>
      <c r="N135" s="215"/>
      <c r="O135" s="212"/>
      <c r="P135" s="212"/>
      <c r="Q135" s="212"/>
      <c r="R135" s="211"/>
      <c r="S135" s="212"/>
      <c r="T135" s="212"/>
      <c r="U135" s="211"/>
      <c r="V135" s="212"/>
      <c r="W135" s="212"/>
      <c r="X135" s="211"/>
      <c r="Y135" s="211"/>
      <c r="Z135" s="211"/>
      <c r="AA135" s="219"/>
      <c r="AB135" s="211"/>
      <c r="AC135" s="211"/>
      <c r="AD135" s="211"/>
      <c r="AE135" s="212"/>
      <c r="AF135" s="212"/>
    </row>
    <row r="136" spans="1:34" s="213" customFormat="1" ht="15.75" customHeight="1" x14ac:dyDescent="0.2">
      <c r="A136" s="203"/>
      <c r="B136" s="203"/>
      <c r="C136" s="203"/>
      <c r="D136" s="211"/>
      <c r="E136" s="211"/>
      <c r="F136" s="214"/>
      <c r="G136" s="215"/>
      <c r="H136" s="215"/>
      <c r="I136" s="215"/>
      <c r="J136" s="216"/>
      <c r="K136" s="215"/>
      <c r="L136" s="217"/>
      <c r="M136" s="218"/>
      <c r="N136" s="215"/>
      <c r="O136" s="212"/>
      <c r="P136" s="212"/>
      <c r="Q136" s="212"/>
      <c r="R136" s="211"/>
      <c r="S136" s="212"/>
      <c r="T136" s="212"/>
      <c r="U136" s="211"/>
      <c r="V136" s="212"/>
      <c r="W136" s="212"/>
      <c r="X136" s="211"/>
      <c r="Y136" s="211"/>
      <c r="Z136" s="211"/>
      <c r="AA136" s="219"/>
      <c r="AB136" s="211"/>
      <c r="AC136" s="211"/>
      <c r="AD136" s="211"/>
      <c r="AE136" s="212"/>
      <c r="AF136" s="212"/>
    </row>
    <row r="137" spans="1:34" s="213" customFormat="1" ht="15.75" customHeight="1" x14ac:dyDescent="0.2">
      <c r="A137" s="203"/>
      <c r="B137" s="203"/>
      <c r="C137" s="203"/>
      <c r="D137" s="211"/>
      <c r="E137" s="211"/>
      <c r="F137" s="214"/>
      <c r="G137" s="215"/>
      <c r="H137" s="215"/>
      <c r="I137" s="215"/>
      <c r="J137" s="216"/>
      <c r="K137" s="215"/>
      <c r="L137" s="217"/>
      <c r="M137" s="218"/>
      <c r="N137" s="215"/>
      <c r="O137" s="212"/>
      <c r="P137" s="212"/>
      <c r="Q137" s="212"/>
      <c r="R137" s="211"/>
      <c r="S137" s="212"/>
      <c r="T137" s="212"/>
      <c r="U137" s="211"/>
      <c r="V137" s="212"/>
      <c r="W137" s="212"/>
      <c r="X137" s="211"/>
      <c r="Y137" s="211"/>
      <c r="Z137" s="211"/>
      <c r="AA137" s="219"/>
      <c r="AB137" s="211"/>
      <c r="AC137" s="211"/>
      <c r="AD137" s="211"/>
      <c r="AE137" s="212"/>
      <c r="AF137" s="212"/>
    </row>
    <row r="138" spans="1:34" s="213" customFormat="1" ht="15.75" customHeight="1" x14ac:dyDescent="0.2">
      <c r="A138" s="203"/>
      <c r="B138" s="203"/>
      <c r="C138" s="203"/>
      <c r="D138" s="211"/>
      <c r="E138" s="211"/>
      <c r="F138" s="214"/>
      <c r="G138" s="215"/>
      <c r="H138" s="215"/>
      <c r="I138" s="215"/>
      <c r="J138" s="216"/>
      <c r="K138" s="215"/>
      <c r="L138" s="217"/>
      <c r="M138" s="218"/>
      <c r="N138" s="215"/>
      <c r="O138" s="212"/>
      <c r="P138" s="212"/>
      <c r="Q138" s="212"/>
      <c r="R138" s="211"/>
      <c r="S138" s="212"/>
      <c r="T138" s="220" t="s">
        <v>566</v>
      </c>
      <c r="U138" s="220"/>
      <c r="V138" s="220"/>
      <c r="W138" s="220"/>
      <c r="X138" s="221"/>
      <c r="Y138" s="222"/>
      <c r="Z138" s="222"/>
      <c r="AA138" s="220" t="s">
        <v>567</v>
      </c>
      <c r="AB138" s="223"/>
      <c r="AC138" s="224"/>
      <c r="AD138" s="225"/>
      <c r="AE138" s="224"/>
      <c r="AF138" s="226"/>
    </row>
    <row r="139" spans="1:34" s="213" customFormat="1" ht="15.75" customHeight="1" x14ac:dyDescent="0.2">
      <c r="A139" s="203"/>
      <c r="B139" s="203"/>
      <c r="C139" s="203"/>
      <c r="D139" s="211"/>
      <c r="E139" s="211"/>
      <c r="F139" s="214"/>
      <c r="G139" s="215"/>
      <c r="H139" s="215"/>
      <c r="I139" s="215"/>
      <c r="J139" s="216"/>
      <c r="K139" s="215"/>
      <c r="L139" s="217"/>
      <c r="M139" s="218"/>
      <c r="N139" s="215"/>
      <c r="O139" s="212"/>
      <c r="P139" s="212"/>
      <c r="Q139" s="212"/>
      <c r="R139" s="211"/>
      <c r="S139" s="212"/>
      <c r="T139" s="220"/>
      <c r="U139" s="220"/>
      <c r="V139" s="220"/>
      <c r="W139" s="220"/>
      <c r="X139" s="221"/>
      <c r="Y139" s="222"/>
      <c r="Z139" s="222"/>
      <c r="AA139" s="220"/>
      <c r="AB139" s="224"/>
      <c r="AC139" s="224"/>
      <c r="AD139" s="225"/>
      <c r="AE139" s="224"/>
      <c r="AF139" s="224"/>
    </row>
    <row r="140" spans="1:34" s="213" customFormat="1" ht="15.75" customHeight="1" x14ac:dyDescent="0.2">
      <c r="A140" s="203"/>
      <c r="B140" s="203"/>
      <c r="C140" s="203"/>
      <c r="D140" s="211"/>
      <c r="E140" s="211"/>
      <c r="F140" s="214"/>
      <c r="G140" s="215"/>
      <c r="H140" s="215"/>
      <c r="I140" s="215"/>
      <c r="J140" s="216"/>
      <c r="K140" s="215"/>
      <c r="L140" s="217"/>
      <c r="M140" s="218"/>
      <c r="N140" s="215"/>
      <c r="O140" s="212"/>
      <c r="P140" s="212"/>
      <c r="Q140" s="212"/>
      <c r="R140" s="211"/>
      <c r="S140" s="212"/>
      <c r="T140" s="220"/>
      <c r="U140" s="220"/>
      <c r="V140" s="220"/>
      <c r="W140" s="220"/>
      <c r="X140" s="221"/>
      <c r="Y140" s="222"/>
      <c r="Z140" s="222"/>
      <c r="AA140" s="220"/>
      <c r="AB140" s="224"/>
      <c r="AC140" s="224"/>
      <c r="AD140" s="225"/>
      <c r="AE140" s="224"/>
      <c r="AF140" s="224"/>
    </row>
    <row r="141" spans="1:34" s="213" customFormat="1" ht="15.75" customHeight="1" x14ac:dyDescent="0.2">
      <c r="A141" s="203"/>
      <c r="B141" s="203"/>
      <c r="C141" s="203"/>
      <c r="D141" s="211"/>
      <c r="E141" s="211"/>
      <c r="F141" s="214"/>
      <c r="G141" s="215"/>
      <c r="H141" s="215"/>
      <c r="I141" s="215"/>
      <c r="J141" s="216"/>
      <c r="K141" s="215"/>
      <c r="L141" s="217"/>
      <c r="M141" s="218"/>
      <c r="N141" s="215"/>
      <c r="O141" s="212"/>
      <c r="P141" s="212"/>
      <c r="Q141" s="212"/>
      <c r="R141" s="211"/>
      <c r="S141" s="212"/>
      <c r="T141" s="224"/>
      <c r="U141" s="224"/>
      <c r="V141" s="224"/>
      <c r="W141" s="227"/>
      <c r="X141" s="220" t="s">
        <v>569</v>
      </c>
      <c r="Y141" s="220"/>
      <c r="Z141" s="220"/>
      <c r="AA141" s="220"/>
      <c r="AB141" s="220"/>
      <c r="AC141" s="221"/>
      <c r="AD141" s="222"/>
      <c r="AE141" s="222"/>
      <c r="AF141" s="220" t="s">
        <v>570</v>
      </c>
    </row>
    <row r="142" spans="1:34" s="213" customFormat="1" ht="15.75" customHeight="1" x14ac:dyDescent="0.2">
      <c r="A142" s="203"/>
      <c r="B142" s="203"/>
      <c r="C142" s="203"/>
      <c r="D142" s="211"/>
      <c r="E142" s="211"/>
      <c r="F142" s="214"/>
      <c r="G142" s="215"/>
      <c r="H142" s="215"/>
      <c r="I142" s="215"/>
      <c r="J142" s="216"/>
      <c r="K142" s="215"/>
      <c r="L142" s="217"/>
      <c r="M142" s="218"/>
      <c r="N142" s="215"/>
      <c r="O142" s="212"/>
      <c r="P142" s="212"/>
      <c r="Q142" s="212"/>
      <c r="R142" s="211"/>
      <c r="S142" s="212"/>
      <c r="T142" s="224"/>
      <c r="U142" s="224"/>
      <c r="V142" s="224"/>
      <c r="W142" s="227"/>
      <c r="X142" s="220" t="s">
        <v>571</v>
      </c>
      <c r="Y142" s="220"/>
      <c r="Z142" s="220"/>
      <c r="AA142" s="220"/>
      <c r="AB142" s="220"/>
      <c r="AC142" s="221"/>
      <c r="AD142" s="222"/>
      <c r="AE142" s="222"/>
      <c r="AF142" s="220" t="s">
        <v>572</v>
      </c>
    </row>
    <row r="143" spans="1:34" s="213" customFormat="1" ht="15.75" customHeight="1" x14ac:dyDescent="0.2">
      <c r="A143" s="203"/>
      <c r="B143" s="203"/>
      <c r="C143" s="203"/>
      <c r="D143" s="211"/>
      <c r="E143" s="211"/>
      <c r="F143" s="214"/>
      <c r="G143" s="215"/>
      <c r="H143" s="215"/>
      <c r="I143" s="215"/>
      <c r="J143" s="216"/>
      <c r="K143" s="215"/>
      <c r="L143" s="217"/>
      <c r="M143" s="218"/>
      <c r="N143" s="215"/>
      <c r="O143" s="212"/>
      <c r="P143" s="212"/>
      <c r="Q143" s="212"/>
      <c r="R143" s="211"/>
      <c r="S143" s="212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8"/>
    </row>
    <row r="144" spans="1:34" s="213" customFormat="1" ht="15.75" customHeight="1" x14ac:dyDescent="0.2">
      <c r="A144" s="203"/>
      <c r="B144" s="203"/>
      <c r="C144" s="203"/>
      <c r="D144" s="211"/>
      <c r="E144" s="211"/>
      <c r="F144" s="214"/>
      <c r="G144" s="215"/>
      <c r="H144" s="215"/>
      <c r="I144" s="215"/>
      <c r="J144" s="216"/>
      <c r="K144" s="215"/>
      <c r="L144" s="217"/>
      <c r="M144" s="218"/>
      <c r="N144" s="215"/>
      <c r="O144" s="212"/>
      <c r="P144" s="212"/>
      <c r="Q144" s="212"/>
      <c r="R144" s="211"/>
      <c r="S144" s="212"/>
      <c r="T144" s="212"/>
      <c r="U144" s="211"/>
      <c r="V144" s="212"/>
      <c r="W144" s="212"/>
      <c r="X144" s="211"/>
      <c r="Y144" s="211"/>
      <c r="Z144" s="211"/>
      <c r="AA144" s="219"/>
      <c r="AB144" s="211"/>
      <c r="AC144" s="211"/>
      <c r="AD144" s="211"/>
      <c r="AE144" s="212"/>
      <c r="AF144" s="212"/>
    </row>
    <row r="145" spans="1:32" s="213" customFormat="1" ht="15.75" customHeight="1" x14ac:dyDescent="0.2">
      <c r="A145" s="203"/>
      <c r="B145" s="203"/>
      <c r="C145" s="203"/>
      <c r="D145" s="211"/>
      <c r="E145" s="211"/>
      <c r="F145" s="214"/>
      <c r="G145" s="215"/>
      <c r="H145" s="215"/>
      <c r="I145" s="215"/>
      <c r="J145" s="216"/>
      <c r="K145" s="215"/>
      <c r="L145" s="217"/>
      <c r="M145" s="218"/>
      <c r="N145" s="215"/>
      <c r="O145" s="212"/>
      <c r="P145" s="212"/>
      <c r="Q145" s="212"/>
      <c r="R145" s="211"/>
      <c r="S145" s="212"/>
      <c r="T145" s="212"/>
      <c r="U145" s="211"/>
      <c r="V145" s="212"/>
      <c r="W145" s="212"/>
      <c r="X145" s="211"/>
      <c r="Y145" s="211"/>
      <c r="Z145" s="211"/>
      <c r="AA145" s="219"/>
      <c r="AB145" s="211"/>
      <c r="AC145" s="211"/>
      <c r="AD145" s="211"/>
      <c r="AE145" s="212"/>
      <c r="AF145" s="212"/>
    </row>
    <row r="146" spans="1:32" s="213" customFormat="1" ht="15.75" customHeight="1" x14ac:dyDescent="0.2">
      <c r="A146" s="203"/>
      <c r="B146" s="203"/>
      <c r="C146" s="203"/>
      <c r="D146" s="211"/>
      <c r="E146" s="211"/>
      <c r="F146" s="214"/>
      <c r="G146" s="215"/>
      <c r="H146" s="215"/>
      <c r="I146" s="215"/>
      <c r="J146" s="216"/>
      <c r="K146" s="215"/>
      <c r="L146" s="217"/>
      <c r="M146" s="218"/>
      <c r="N146" s="215"/>
      <c r="O146" s="212"/>
      <c r="P146" s="212"/>
      <c r="Q146" s="212"/>
      <c r="R146" s="211"/>
      <c r="S146" s="212"/>
      <c r="T146" s="212"/>
      <c r="U146" s="211"/>
      <c r="V146" s="212"/>
      <c r="W146" s="212"/>
      <c r="X146" s="211"/>
      <c r="Y146" s="211"/>
      <c r="Z146" s="211"/>
      <c r="AA146" s="219"/>
      <c r="AB146" s="211"/>
      <c r="AC146" s="211"/>
      <c r="AD146" s="211"/>
      <c r="AE146" s="212"/>
      <c r="AF146" s="212"/>
    </row>
    <row r="147" spans="1:32" s="213" customFormat="1" ht="15.75" customHeight="1" x14ac:dyDescent="0.2">
      <c r="A147" s="203"/>
      <c r="B147" s="203"/>
      <c r="C147" s="203"/>
      <c r="D147" s="211"/>
      <c r="E147" s="211"/>
      <c r="F147" s="214"/>
      <c r="G147" s="215"/>
      <c r="H147" s="215"/>
      <c r="I147" s="215"/>
      <c r="J147" s="216"/>
      <c r="K147" s="215"/>
      <c r="L147" s="217"/>
      <c r="M147" s="218"/>
      <c r="N147" s="215"/>
      <c r="O147" s="212"/>
      <c r="P147" s="212"/>
      <c r="Q147" s="212"/>
      <c r="R147" s="211"/>
      <c r="S147" s="212"/>
      <c r="T147" s="212"/>
      <c r="U147" s="211"/>
      <c r="V147" s="212"/>
      <c r="W147" s="212"/>
      <c r="X147" s="211"/>
      <c r="Y147" s="211"/>
      <c r="Z147" s="211"/>
      <c r="AA147" s="219"/>
      <c r="AB147" s="211"/>
      <c r="AC147" s="211"/>
      <c r="AD147" s="211"/>
      <c r="AE147" s="212"/>
      <c r="AF147" s="212"/>
    </row>
    <row r="148" spans="1:32" s="213" customFormat="1" ht="15.75" customHeight="1" x14ac:dyDescent="0.2">
      <c r="A148" s="203"/>
      <c r="B148" s="203"/>
      <c r="C148" s="203"/>
      <c r="D148" s="211"/>
      <c r="E148" s="211"/>
      <c r="F148" s="214"/>
      <c r="G148" s="215"/>
      <c r="H148" s="215"/>
      <c r="I148" s="215"/>
      <c r="J148" s="216"/>
      <c r="K148" s="215"/>
      <c r="L148" s="217"/>
      <c r="M148" s="218"/>
      <c r="N148" s="215"/>
      <c r="O148" s="212"/>
      <c r="P148" s="212"/>
      <c r="Q148" s="212"/>
      <c r="R148" s="211"/>
      <c r="S148" s="212"/>
      <c r="T148" s="212"/>
      <c r="U148" s="211"/>
      <c r="V148" s="212"/>
      <c r="W148" s="212"/>
      <c r="X148" s="211"/>
      <c r="Y148" s="211"/>
      <c r="Z148" s="211"/>
      <c r="AA148" s="219"/>
      <c r="AB148" s="211"/>
      <c r="AC148" s="211"/>
      <c r="AD148" s="211"/>
      <c r="AE148" s="212"/>
      <c r="AF148" s="212"/>
    </row>
    <row r="149" spans="1:32" s="213" customFormat="1" ht="15.75" customHeight="1" x14ac:dyDescent="0.2">
      <c r="A149" s="203"/>
      <c r="B149" s="203"/>
      <c r="C149" s="203"/>
      <c r="D149" s="211"/>
      <c r="E149" s="211"/>
      <c r="F149" s="214"/>
      <c r="G149" s="215"/>
      <c r="H149" s="215"/>
      <c r="I149" s="215"/>
      <c r="J149" s="216"/>
      <c r="K149" s="215"/>
      <c r="L149" s="217"/>
      <c r="M149" s="218"/>
      <c r="N149" s="215"/>
      <c r="O149" s="212"/>
      <c r="P149" s="212"/>
      <c r="Q149" s="212"/>
      <c r="R149" s="211"/>
      <c r="S149" s="212"/>
      <c r="T149" s="212"/>
      <c r="U149" s="211"/>
      <c r="V149" s="212"/>
      <c r="W149" s="212"/>
      <c r="X149" s="211"/>
      <c r="Y149" s="211"/>
      <c r="Z149" s="211"/>
      <c r="AA149" s="219"/>
      <c r="AB149" s="211"/>
      <c r="AC149" s="211"/>
      <c r="AD149" s="211"/>
      <c r="AE149" s="212"/>
      <c r="AF149" s="212"/>
    </row>
    <row r="150" spans="1:32" s="213" customFormat="1" ht="15.75" customHeight="1" x14ac:dyDescent="0.2">
      <c r="A150" s="203"/>
      <c r="B150" s="203"/>
      <c r="C150" s="203"/>
      <c r="D150" s="211"/>
      <c r="E150" s="211"/>
      <c r="F150" s="214"/>
      <c r="G150" s="215"/>
      <c r="H150" s="215"/>
      <c r="I150" s="215"/>
      <c r="J150" s="216"/>
      <c r="K150" s="215"/>
      <c r="L150" s="217"/>
      <c r="M150" s="218"/>
      <c r="N150" s="215"/>
      <c r="O150" s="212"/>
      <c r="P150" s="212"/>
      <c r="Q150" s="212"/>
      <c r="R150" s="211"/>
      <c r="S150" s="212"/>
      <c r="T150" s="212"/>
      <c r="U150" s="211"/>
      <c r="V150" s="212"/>
      <c r="W150" s="212"/>
      <c r="X150" s="211"/>
      <c r="Y150" s="211"/>
      <c r="Z150" s="211"/>
      <c r="AA150" s="219"/>
      <c r="AB150" s="211"/>
      <c r="AC150" s="211"/>
      <c r="AD150" s="211"/>
      <c r="AE150" s="212"/>
      <c r="AF150" s="212"/>
    </row>
    <row r="151" spans="1:32" s="213" customFormat="1" ht="15.75" customHeight="1" x14ac:dyDescent="0.2">
      <c r="A151" s="203"/>
      <c r="B151" s="203"/>
      <c r="C151" s="203"/>
      <c r="D151" s="211"/>
      <c r="E151" s="211"/>
      <c r="F151" s="214"/>
      <c r="G151" s="215"/>
      <c r="H151" s="215"/>
      <c r="I151" s="215"/>
      <c r="J151" s="216"/>
      <c r="K151" s="215"/>
      <c r="L151" s="217"/>
      <c r="M151" s="218"/>
      <c r="N151" s="215"/>
      <c r="O151" s="212"/>
      <c r="P151" s="212"/>
      <c r="Q151" s="212"/>
      <c r="R151" s="211"/>
      <c r="S151" s="212"/>
      <c r="T151" s="212"/>
      <c r="U151" s="211"/>
      <c r="V151" s="212"/>
      <c r="W151" s="212"/>
      <c r="X151" s="211"/>
      <c r="Y151" s="211"/>
      <c r="Z151" s="211"/>
      <c r="AA151" s="219"/>
      <c r="AB151" s="211"/>
      <c r="AC151" s="211"/>
      <c r="AD151" s="211"/>
      <c r="AE151" s="212"/>
      <c r="AF151" s="212"/>
    </row>
    <row r="152" spans="1:32" s="213" customFormat="1" ht="15.75" customHeight="1" x14ac:dyDescent="0.2">
      <c r="A152" s="203"/>
      <c r="B152" s="203"/>
      <c r="C152" s="203"/>
      <c r="D152" s="211"/>
      <c r="E152" s="211"/>
      <c r="F152" s="214"/>
      <c r="G152" s="215"/>
      <c r="H152" s="215"/>
      <c r="I152" s="215"/>
      <c r="J152" s="216"/>
      <c r="K152" s="215"/>
      <c r="L152" s="217"/>
      <c r="M152" s="218"/>
      <c r="N152" s="215"/>
      <c r="O152" s="212"/>
      <c r="P152" s="212"/>
      <c r="Q152" s="212"/>
      <c r="R152" s="211"/>
      <c r="S152" s="212"/>
      <c r="T152" s="212"/>
      <c r="U152" s="211"/>
      <c r="V152" s="212"/>
      <c r="W152" s="212"/>
      <c r="X152" s="211"/>
      <c r="Y152" s="211"/>
      <c r="Z152" s="211"/>
      <c r="AA152" s="219"/>
      <c r="AB152" s="211"/>
      <c r="AC152" s="211"/>
      <c r="AD152" s="211"/>
      <c r="AE152" s="212"/>
      <c r="AF152" s="212"/>
    </row>
    <row r="153" spans="1:32" s="213" customFormat="1" ht="15.75" customHeight="1" x14ac:dyDescent="0.2">
      <c r="A153" s="203"/>
      <c r="B153" s="203"/>
      <c r="C153" s="203"/>
      <c r="D153" s="211"/>
      <c r="E153" s="211"/>
      <c r="F153" s="214"/>
      <c r="G153" s="215"/>
      <c r="H153" s="215"/>
      <c r="I153" s="215"/>
      <c r="J153" s="216"/>
      <c r="K153" s="215"/>
      <c r="L153" s="217"/>
      <c r="M153" s="218"/>
      <c r="N153" s="215"/>
      <c r="O153" s="212"/>
      <c r="P153" s="212"/>
      <c r="Q153" s="212"/>
      <c r="R153" s="211"/>
      <c r="S153" s="212"/>
      <c r="T153" s="212"/>
      <c r="U153" s="211"/>
      <c r="V153" s="212"/>
      <c r="W153" s="212"/>
      <c r="X153" s="211"/>
      <c r="Y153" s="211"/>
      <c r="Z153" s="211"/>
      <c r="AA153" s="219"/>
      <c r="AB153" s="211"/>
      <c r="AC153" s="211"/>
      <c r="AD153" s="211"/>
      <c r="AE153" s="212"/>
      <c r="AF153" s="212"/>
    </row>
    <row r="154" spans="1:32" s="213" customFormat="1" ht="15.75" customHeight="1" x14ac:dyDescent="0.2">
      <c r="A154" s="203"/>
      <c r="B154" s="203"/>
      <c r="C154" s="203"/>
      <c r="D154" s="211"/>
      <c r="E154" s="211"/>
      <c r="F154" s="214"/>
      <c r="G154" s="215"/>
      <c r="H154" s="215"/>
      <c r="I154" s="215"/>
      <c r="J154" s="216"/>
      <c r="K154" s="215"/>
      <c r="L154" s="217"/>
      <c r="M154" s="218"/>
      <c r="N154" s="215"/>
      <c r="O154" s="212"/>
      <c r="P154" s="212"/>
      <c r="Q154" s="212"/>
      <c r="R154" s="211"/>
      <c r="S154" s="212"/>
      <c r="T154" s="212"/>
      <c r="U154" s="211"/>
      <c r="V154" s="212"/>
      <c r="W154" s="212"/>
      <c r="X154" s="211"/>
      <c r="Y154" s="211"/>
      <c r="Z154" s="211"/>
      <c r="AA154" s="219"/>
      <c r="AB154" s="211"/>
      <c r="AC154" s="211"/>
      <c r="AD154" s="211"/>
      <c r="AE154" s="212"/>
      <c r="AF154" s="212"/>
    </row>
    <row r="155" spans="1:32" s="213" customFormat="1" ht="15.75" customHeight="1" x14ac:dyDescent="0.2">
      <c r="A155" s="203"/>
      <c r="B155" s="203"/>
      <c r="C155" s="203"/>
      <c r="D155" s="211"/>
      <c r="E155" s="211"/>
      <c r="F155" s="214"/>
      <c r="G155" s="215"/>
      <c r="H155" s="215"/>
      <c r="I155" s="215"/>
      <c r="J155" s="216"/>
      <c r="K155" s="215"/>
      <c r="L155" s="217"/>
      <c r="M155" s="218"/>
      <c r="N155" s="215"/>
      <c r="O155" s="212"/>
      <c r="P155" s="212"/>
      <c r="Q155" s="212"/>
      <c r="R155" s="211"/>
      <c r="S155" s="212"/>
      <c r="T155" s="212"/>
      <c r="U155" s="211"/>
      <c r="V155" s="212"/>
      <c r="W155" s="212"/>
      <c r="X155" s="211"/>
      <c r="Y155" s="211"/>
      <c r="Z155" s="211"/>
      <c r="AA155" s="219"/>
      <c r="AB155" s="211"/>
      <c r="AC155" s="211"/>
      <c r="AD155" s="211"/>
      <c r="AE155" s="212"/>
      <c r="AF155" s="212"/>
    </row>
    <row r="156" spans="1:32" s="213" customFormat="1" ht="15.75" customHeight="1" x14ac:dyDescent="0.2">
      <c r="A156" s="203"/>
      <c r="B156" s="203"/>
      <c r="C156" s="203"/>
      <c r="D156" s="211"/>
      <c r="E156" s="211"/>
      <c r="F156" s="214"/>
      <c r="G156" s="215"/>
      <c r="H156" s="215"/>
      <c r="I156" s="215"/>
      <c r="J156" s="216"/>
      <c r="K156" s="215"/>
      <c r="L156" s="217"/>
      <c r="M156" s="218"/>
      <c r="N156" s="215"/>
      <c r="O156" s="212"/>
      <c r="P156" s="212"/>
      <c r="Q156" s="212"/>
      <c r="R156" s="211"/>
      <c r="S156" s="212"/>
      <c r="T156" s="212"/>
      <c r="U156" s="211"/>
      <c r="V156" s="212"/>
      <c r="W156" s="212"/>
      <c r="X156" s="211"/>
      <c r="Y156" s="211"/>
      <c r="Z156" s="211"/>
      <c r="AA156" s="219"/>
      <c r="AB156" s="211"/>
      <c r="AC156" s="211"/>
      <c r="AD156" s="211"/>
      <c r="AE156" s="212"/>
      <c r="AF156" s="212"/>
    </row>
    <row r="157" spans="1:32" s="213" customFormat="1" ht="15.75" customHeight="1" x14ac:dyDescent="0.2">
      <c r="A157" s="203"/>
      <c r="B157" s="203"/>
      <c r="C157" s="203"/>
      <c r="D157" s="211"/>
      <c r="E157" s="211"/>
      <c r="F157" s="214"/>
      <c r="G157" s="215"/>
      <c r="H157" s="215"/>
      <c r="I157" s="215"/>
      <c r="J157" s="216"/>
      <c r="K157" s="215"/>
      <c r="L157" s="217"/>
      <c r="M157" s="218"/>
      <c r="N157" s="215"/>
      <c r="O157" s="212"/>
      <c r="P157" s="212"/>
      <c r="Q157" s="212"/>
      <c r="R157" s="211"/>
      <c r="S157" s="212"/>
      <c r="T157" s="212"/>
      <c r="U157" s="211"/>
      <c r="V157" s="212"/>
      <c r="W157" s="212"/>
      <c r="X157" s="211"/>
      <c r="Y157" s="211"/>
      <c r="Z157" s="211"/>
      <c r="AA157" s="219"/>
      <c r="AB157" s="211"/>
      <c r="AC157" s="211"/>
      <c r="AD157" s="211"/>
      <c r="AE157" s="212"/>
      <c r="AF157" s="212"/>
    </row>
    <row r="158" spans="1:32" s="213" customFormat="1" ht="15.75" customHeight="1" x14ac:dyDescent="0.2">
      <c r="A158" s="203"/>
      <c r="B158" s="203"/>
      <c r="C158" s="203"/>
      <c r="D158" s="211"/>
      <c r="E158" s="211"/>
      <c r="F158" s="214"/>
      <c r="G158" s="215"/>
      <c r="H158" s="215"/>
      <c r="I158" s="215"/>
      <c r="J158" s="216"/>
      <c r="K158" s="215"/>
      <c r="L158" s="217"/>
      <c r="M158" s="218"/>
      <c r="N158" s="215"/>
      <c r="O158" s="212"/>
      <c r="P158" s="212"/>
      <c r="Q158" s="212"/>
      <c r="R158" s="211"/>
      <c r="S158" s="212"/>
      <c r="T158" s="212"/>
      <c r="U158" s="211"/>
      <c r="V158" s="212"/>
      <c r="W158" s="212"/>
      <c r="X158" s="211"/>
      <c r="Y158" s="211"/>
      <c r="Z158" s="211"/>
      <c r="AA158" s="219"/>
      <c r="AB158" s="211"/>
      <c r="AC158" s="211"/>
      <c r="AD158" s="211"/>
      <c r="AE158" s="212"/>
      <c r="AF158" s="212"/>
    </row>
    <row r="159" spans="1:32" s="213" customFormat="1" ht="15.75" customHeight="1" x14ac:dyDescent="0.2">
      <c r="A159" s="203"/>
      <c r="B159" s="203"/>
      <c r="C159" s="203"/>
      <c r="D159" s="211"/>
      <c r="E159" s="211"/>
      <c r="F159" s="214"/>
      <c r="G159" s="215"/>
      <c r="H159" s="215"/>
      <c r="I159" s="215"/>
      <c r="J159" s="216"/>
      <c r="K159" s="215"/>
      <c r="L159" s="217"/>
      <c r="M159" s="218"/>
      <c r="N159" s="215"/>
      <c r="O159" s="212"/>
      <c r="P159" s="212"/>
      <c r="Q159" s="212"/>
      <c r="R159" s="211"/>
      <c r="S159" s="212"/>
      <c r="T159" s="212"/>
      <c r="U159" s="211"/>
      <c r="V159" s="212"/>
      <c r="W159" s="212"/>
      <c r="X159" s="211"/>
      <c r="Y159" s="211"/>
      <c r="Z159" s="211"/>
      <c r="AA159" s="219"/>
      <c r="AB159" s="211"/>
      <c r="AC159" s="211"/>
      <c r="AD159" s="211"/>
      <c r="AE159" s="212"/>
      <c r="AF159" s="212"/>
    </row>
    <row r="160" spans="1:32" s="213" customFormat="1" ht="15.75" customHeight="1" x14ac:dyDescent="0.2">
      <c r="A160" s="203"/>
      <c r="B160" s="203"/>
      <c r="C160" s="203"/>
      <c r="D160" s="211"/>
      <c r="E160" s="211"/>
      <c r="F160" s="214"/>
      <c r="G160" s="215"/>
      <c r="H160" s="215"/>
      <c r="I160" s="215"/>
      <c r="J160" s="216"/>
      <c r="K160" s="215"/>
      <c r="L160" s="217"/>
      <c r="M160" s="218"/>
      <c r="N160" s="215"/>
      <c r="O160" s="212"/>
      <c r="P160" s="212"/>
      <c r="Q160" s="212"/>
      <c r="R160" s="211"/>
      <c r="S160" s="212"/>
      <c r="T160" s="212"/>
      <c r="U160" s="211"/>
      <c r="V160" s="212"/>
      <c r="W160" s="212"/>
      <c r="X160" s="211"/>
      <c r="Y160" s="211"/>
      <c r="Z160" s="211"/>
      <c r="AA160" s="219"/>
      <c r="AB160" s="211"/>
      <c r="AC160" s="211"/>
      <c r="AD160" s="211"/>
      <c r="AE160" s="212"/>
      <c r="AF160" s="212"/>
    </row>
    <row r="161" spans="1:32" s="213" customFormat="1" ht="15.75" customHeight="1" x14ac:dyDescent="0.2">
      <c r="A161" s="203"/>
      <c r="B161" s="203"/>
      <c r="C161" s="203"/>
      <c r="D161" s="211"/>
      <c r="E161" s="211"/>
      <c r="F161" s="214"/>
      <c r="G161" s="215"/>
      <c r="H161" s="215"/>
      <c r="I161" s="215"/>
      <c r="J161" s="216"/>
      <c r="K161" s="215"/>
      <c r="L161" s="217"/>
      <c r="M161" s="218"/>
      <c r="N161" s="215"/>
      <c r="O161" s="212"/>
      <c r="P161" s="212"/>
      <c r="Q161" s="212"/>
      <c r="R161" s="211"/>
      <c r="S161" s="212"/>
      <c r="T161" s="212"/>
      <c r="U161" s="211"/>
      <c r="V161" s="212"/>
      <c r="W161" s="212"/>
      <c r="X161" s="211"/>
      <c r="Y161" s="211"/>
      <c r="Z161" s="211"/>
      <c r="AA161" s="219"/>
      <c r="AB161" s="211"/>
      <c r="AC161" s="211"/>
      <c r="AD161" s="211"/>
      <c r="AE161" s="212"/>
      <c r="AF161" s="212"/>
    </row>
    <row r="162" spans="1:32" s="213" customFormat="1" ht="15.75" customHeight="1" x14ac:dyDescent="0.2">
      <c r="A162" s="203"/>
      <c r="B162" s="203"/>
      <c r="C162" s="203"/>
      <c r="D162" s="211"/>
      <c r="E162" s="211"/>
      <c r="F162" s="214"/>
      <c r="G162" s="215"/>
      <c r="H162" s="215"/>
      <c r="I162" s="215"/>
      <c r="J162" s="216"/>
      <c r="K162" s="215"/>
      <c r="L162" s="217"/>
      <c r="M162" s="218"/>
      <c r="N162" s="215"/>
      <c r="O162" s="212"/>
      <c r="P162" s="212"/>
      <c r="Q162" s="212"/>
      <c r="R162" s="211"/>
      <c r="S162" s="212"/>
      <c r="T162" s="212"/>
      <c r="U162" s="211"/>
      <c r="V162" s="212"/>
      <c r="W162" s="212"/>
      <c r="X162" s="211"/>
      <c r="Y162" s="211"/>
      <c r="Z162" s="211"/>
      <c r="AA162" s="219"/>
      <c r="AB162" s="211"/>
      <c r="AC162" s="211"/>
      <c r="AD162" s="211"/>
      <c r="AE162" s="212"/>
      <c r="AF162" s="212"/>
    </row>
    <row r="163" spans="1:32" s="213" customFormat="1" ht="15.75" customHeight="1" x14ac:dyDescent="0.2">
      <c r="A163" s="203"/>
      <c r="B163" s="203"/>
      <c r="C163" s="203"/>
      <c r="D163" s="211"/>
      <c r="E163" s="211"/>
      <c r="F163" s="214"/>
      <c r="G163" s="215"/>
      <c r="H163" s="215"/>
      <c r="I163" s="215"/>
      <c r="J163" s="216"/>
      <c r="K163" s="215"/>
      <c r="L163" s="217"/>
      <c r="M163" s="218"/>
      <c r="N163" s="215"/>
      <c r="O163" s="212"/>
      <c r="P163" s="212"/>
      <c r="Q163" s="212"/>
      <c r="R163" s="211"/>
      <c r="S163" s="212"/>
      <c r="T163" s="212"/>
      <c r="U163" s="211"/>
      <c r="V163" s="212"/>
      <c r="W163" s="212"/>
      <c r="X163" s="211"/>
      <c r="Y163" s="211"/>
      <c r="Z163" s="211"/>
      <c r="AA163" s="219"/>
      <c r="AB163" s="211"/>
      <c r="AC163" s="211"/>
      <c r="AD163" s="211"/>
      <c r="AE163" s="212"/>
      <c r="AF163" s="212"/>
    </row>
    <row r="164" spans="1:32" s="213" customFormat="1" ht="15.75" customHeight="1" x14ac:dyDescent="0.2">
      <c r="A164" s="203"/>
      <c r="B164" s="203"/>
      <c r="C164" s="203"/>
      <c r="D164" s="211"/>
      <c r="E164" s="211"/>
      <c r="F164" s="214"/>
      <c r="G164" s="215"/>
      <c r="H164" s="215"/>
      <c r="I164" s="215"/>
      <c r="J164" s="216"/>
      <c r="K164" s="215"/>
      <c r="L164" s="217"/>
      <c r="M164" s="218"/>
      <c r="N164" s="215"/>
      <c r="O164" s="212"/>
      <c r="P164" s="212"/>
      <c r="Q164" s="212"/>
      <c r="R164" s="211"/>
      <c r="S164" s="212"/>
      <c r="T164" s="212"/>
      <c r="U164" s="211"/>
      <c r="V164" s="212"/>
      <c r="W164" s="212"/>
      <c r="X164" s="211"/>
      <c r="Y164" s="211"/>
      <c r="Z164" s="211"/>
      <c r="AA164" s="219"/>
      <c r="AB164" s="211"/>
      <c r="AC164" s="211"/>
      <c r="AD164" s="211"/>
      <c r="AE164" s="212"/>
      <c r="AF164" s="212"/>
    </row>
    <row r="165" spans="1:32" s="213" customFormat="1" ht="15.75" customHeight="1" x14ac:dyDescent="0.2">
      <c r="A165" s="203"/>
      <c r="B165" s="203"/>
      <c r="C165" s="203"/>
      <c r="D165" s="211"/>
      <c r="E165" s="211"/>
      <c r="F165" s="214"/>
      <c r="G165" s="215"/>
      <c r="H165" s="215"/>
      <c r="I165" s="215"/>
      <c r="J165" s="216"/>
      <c r="K165" s="215"/>
      <c r="L165" s="217"/>
      <c r="M165" s="218"/>
      <c r="N165" s="215"/>
      <c r="O165" s="212"/>
      <c r="P165" s="212"/>
      <c r="Q165" s="212"/>
      <c r="R165" s="211"/>
      <c r="S165" s="212"/>
      <c r="T165" s="212"/>
      <c r="U165" s="211"/>
      <c r="V165" s="212"/>
      <c r="W165" s="212"/>
      <c r="X165" s="211"/>
      <c r="Y165" s="211"/>
      <c r="Z165" s="211"/>
      <c r="AA165" s="219"/>
      <c r="AB165" s="211"/>
      <c r="AC165" s="211"/>
      <c r="AD165" s="211"/>
      <c r="AE165" s="212"/>
      <c r="AF165" s="212"/>
    </row>
    <row r="166" spans="1:32" s="213" customFormat="1" ht="15.75" customHeight="1" x14ac:dyDescent="0.2">
      <c r="A166" s="203"/>
      <c r="B166" s="203"/>
      <c r="C166" s="203"/>
      <c r="D166" s="211"/>
      <c r="E166" s="211"/>
      <c r="F166" s="214"/>
      <c r="G166" s="215"/>
      <c r="H166" s="215"/>
      <c r="I166" s="215"/>
      <c r="J166" s="216"/>
      <c r="K166" s="215"/>
      <c r="L166" s="217"/>
      <c r="M166" s="218"/>
      <c r="N166" s="215"/>
      <c r="O166" s="212"/>
      <c r="P166" s="212"/>
      <c r="Q166" s="212"/>
      <c r="R166" s="211"/>
      <c r="S166" s="212"/>
      <c r="T166" s="212"/>
      <c r="U166" s="211"/>
      <c r="V166" s="212"/>
      <c r="W166" s="212"/>
      <c r="X166" s="211"/>
      <c r="Y166" s="211"/>
      <c r="Z166" s="211"/>
      <c r="AA166" s="219"/>
      <c r="AB166" s="211"/>
      <c r="AC166" s="211"/>
      <c r="AD166" s="211"/>
      <c r="AE166" s="212"/>
      <c r="AF166" s="212"/>
    </row>
    <row r="167" spans="1:32" s="213" customFormat="1" ht="15.75" customHeight="1" x14ac:dyDescent="0.2">
      <c r="A167" s="203"/>
      <c r="B167" s="203"/>
      <c r="C167" s="203"/>
      <c r="D167" s="211"/>
      <c r="E167" s="211"/>
      <c r="F167" s="214"/>
      <c r="G167" s="215"/>
      <c r="H167" s="215"/>
      <c r="I167" s="215"/>
      <c r="J167" s="216"/>
      <c r="K167" s="215"/>
      <c r="L167" s="217"/>
      <c r="M167" s="218"/>
      <c r="N167" s="215"/>
      <c r="O167" s="212"/>
      <c r="P167" s="212"/>
      <c r="Q167" s="212"/>
      <c r="R167" s="211"/>
      <c r="S167" s="212"/>
      <c r="T167" s="212"/>
      <c r="U167" s="211"/>
      <c r="V167" s="212"/>
      <c r="W167" s="212"/>
      <c r="X167" s="211"/>
      <c r="Y167" s="211"/>
      <c r="Z167" s="211"/>
      <c r="AA167" s="219"/>
      <c r="AB167" s="211"/>
      <c r="AC167" s="211"/>
      <c r="AD167" s="211"/>
      <c r="AE167" s="212"/>
      <c r="AF167" s="212"/>
    </row>
    <row r="168" spans="1:32" s="213" customFormat="1" ht="15.75" customHeight="1" x14ac:dyDescent="0.2">
      <c r="A168" s="203"/>
      <c r="B168" s="203"/>
      <c r="C168" s="203"/>
      <c r="D168" s="211"/>
      <c r="E168" s="211"/>
      <c r="F168" s="214"/>
      <c r="G168" s="215"/>
      <c r="H168" s="215"/>
      <c r="I168" s="215"/>
      <c r="J168" s="216"/>
      <c r="K168" s="215"/>
      <c r="L168" s="217"/>
      <c r="M168" s="218"/>
      <c r="N168" s="215"/>
      <c r="O168" s="212"/>
      <c r="P168" s="212"/>
      <c r="Q168" s="212"/>
      <c r="R168" s="211"/>
      <c r="S168" s="212"/>
      <c r="T168" s="212"/>
      <c r="U168" s="211"/>
      <c r="V168" s="212"/>
      <c r="W168" s="212"/>
      <c r="X168" s="211"/>
      <c r="Y168" s="211"/>
      <c r="Z168" s="211"/>
      <c r="AA168" s="219"/>
      <c r="AB168" s="211"/>
      <c r="AC168" s="211"/>
      <c r="AD168" s="211"/>
      <c r="AE168" s="212"/>
      <c r="AF168" s="212"/>
    </row>
    <row r="169" spans="1:32" s="213" customFormat="1" ht="15.75" customHeight="1" x14ac:dyDescent="0.2">
      <c r="A169" s="203"/>
      <c r="B169" s="203"/>
      <c r="C169" s="203"/>
      <c r="D169" s="211"/>
      <c r="E169" s="211"/>
      <c r="F169" s="214"/>
      <c r="G169" s="215"/>
      <c r="H169" s="215"/>
      <c r="I169" s="215"/>
      <c r="J169" s="216"/>
      <c r="K169" s="215"/>
      <c r="L169" s="217"/>
      <c r="M169" s="218"/>
      <c r="N169" s="215"/>
      <c r="O169" s="212"/>
      <c r="P169" s="212"/>
      <c r="Q169" s="212"/>
      <c r="R169" s="211"/>
      <c r="S169" s="212"/>
      <c r="T169" s="212"/>
      <c r="U169" s="211"/>
      <c r="V169" s="212"/>
      <c r="W169" s="212"/>
      <c r="X169" s="211"/>
      <c r="Y169" s="211"/>
      <c r="Z169" s="211"/>
      <c r="AA169" s="219"/>
      <c r="AB169" s="211"/>
      <c r="AC169" s="211"/>
      <c r="AD169" s="211"/>
      <c r="AE169" s="212"/>
      <c r="AF169" s="212"/>
    </row>
    <row r="170" spans="1:32" s="213" customFormat="1" ht="15.75" customHeight="1" x14ac:dyDescent="0.2">
      <c r="A170" s="203"/>
      <c r="B170" s="203"/>
      <c r="C170" s="203"/>
      <c r="D170" s="211"/>
      <c r="E170" s="211"/>
      <c r="F170" s="214"/>
      <c r="G170" s="215"/>
      <c r="H170" s="215"/>
      <c r="I170" s="215"/>
      <c r="J170" s="216"/>
      <c r="K170" s="215"/>
      <c r="L170" s="217"/>
      <c r="M170" s="218"/>
      <c r="N170" s="215"/>
      <c r="O170" s="212"/>
      <c r="P170" s="212"/>
      <c r="Q170" s="212"/>
      <c r="R170" s="211"/>
      <c r="S170" s="212"/>
      <c r="T170" s="212"/>
      <c r="U170" s="211"/>
      <c r="V170" s="212"/>
      <c r="W170" s="212"/>
      <c r="X170" s="211"/>
      <c r="Y170" s="211"/>
      <c r="Z170" s="211"/>
      <c r="AA170" s="219"/>
      <c r="AB170" s="211"/>
      <c r="AC170" s="211"/>
      <c r="AD170" s="211"/>
      <c r="AE170" s="212"/>
      <c r="AF170" s="212"/>
    </row>
    <row r="171" spans="1:32" s="213" customFormat="1" ht="15.75" customHeight="1" x14ac:dyDescent="0.2">
      <c r="A171" s="203"/>
      <c r="B171" s="203"/>
      <c r="C171" s="203"/>
      <c r="D171" s="211"/>
      <c r="E171" s="211"/>
      <c r="F171" s="214"/>
      <c r="G171" s="215"/>
      <c r="H171" s="215"/>
      <c r="I171" s="215"/>
      <c r="J171" s="216"/>
      <c r="K171" s="215"/>
      <c r="L171" s="217"/>
      <c r="M171" s="218"/>
      <c r="N171" s="215"/>
      <c r="O171" s="212"/>
      <c r="P171" s="212"/>
      <c r="Q171" s="212"/>
      <c r="R171" s="211"/>
      <c r="S171" s="212"/>
      <c r="T171" s="212"/>
      <c r="U171" s="211"/>
      <c r="V171" s="212"/>
      <c r="W171" s="212"/>
      <c r="X171" s="211"/>
      <c r="Y171" s="211"/>
      <c r="Z171" s="211"/>
      <c r="AA171" s="219"/>
      <c r="AB171" s="211"/>
      <c r="AC171" s="211"/>
      <c r="AD171" s="211"/>
      <c r="AE171" s="212"/>
      <c r="AF171" s="212"/>
    </row>
    <row r="172" spans="1:32" s="213" customFormat="1" ht="15.75" customHeight="1" x14ac:dyDescent="0.2">
      <c r="A172" s="203"/>
      <c r="B172" s="203"/>
      <c r="C172" s="203"/>
      <c r="D172" s="211"/>
      <c r="E172" s="211"/>
      <c r="F172" s="214"/>
      <c r="G172" s="215"/>
      <c r="H172" s="215"/>
      <c r="I172" s="215"/>
      <c r="J172" s="216"/>
      <c r="K172" s="215"/>
      <c r="L172" s="217"/>
      <c r="M172" s="218"/>
      <c r="N172" s="215"/>
      <c r="O172" s="212"/>
      <c r="P172" s="212"/>
      <c r="Q172" s="212"/>
      <c r="R172" s="211"/>
      <c r="S172" s="212"/>
      <c r="T172" s="212"/>
      <c r="U172" s="211"/>
      <c r="V172" s="212"/>
      <c r="W172" s="212"/>
      <c r="X172" s="211"/>
      <c r="Y172" s="211"/>
      <c r="Z172" s="211"/>
      <c r="AA172" s="219"/>
      <c r="AB172" s="211"/>
      <c r="AC172" s="211"/>
      <c r="AD172" s="211"/>
      <c r="AE172" s="212"/>
      <c r="AF172" s="212"/>
    </row>
    <row r="173" spans="1:32" s="213" customFormat="1" ht="15.75" customHeight="1" x14ac:dyDescent="0.2">
      <c r="A173" s="203"/>
      <c r="B173" s="203"/>
      <c r="C173" s="203"/>
      <c r="D173" s="211"/>
      <c r="E173" s="211"/>
      <c r="F173" s="214"/>
      <c r="G173" s="215"/>
      <c r="H173" s="215"/>
      <c r="I173" s="215"/>
      <c r="J173" s="216"/>
      <c r="K173" s="215"/>
      <c r="L173" s="217"/>
      <c r="M173" s="218"/>
      <c r="N173" s="215"/>
      <c r="O173" s="212"/>
      <c r="P173" s="212"/>
      <c r="Q173" s="212"/>
      <c r="R173" s="211"/>
      <c r="S173" s="212"/>
      <c r="T173" s="212"/>
      <c r="U173" s="211"/>
      <c r="V173" s="212"/>
      <c r="W173" s="212"/>
      <c r="X173" s="211"/>
      <c r="Y173" s="211"/>
      <c r="Z173" s="211"/>
      <c r="AA173" s="219"/>
      <c r="AB173" s="211"/>
      <c r="AC173" s="211"/>
      <c r="AD173" s="211"/>
      <c r="AE173" s="212"/>
      <c r="AF173" s="212"/>
    </row>
    <row r="174" spans="1:32" s="213" customFormat="1" ht="15.75" customHeight="1" x14ac:dyDescent="0.2">
      <c r="A174" s="203"/>
      <c r="B174" s="203"/>
      <c r="C174" s="203"/>
      <c r="D174" s="211"/>
      <c r="E174" s="211"/>
      <c r="F174" s="214"/>
      <c r="G174" s="215"/>
      <c r="H174" s="215"/>
      <c r="I174" s="215"/>
      <c r="J174" s="216"/>
      <c r="K174" s="215"/>
      <c r="L174" s="217"/>
      <c r="M174" s="218"/>
      <c r="N174" s="215"/>
      <c r="O174" s="212"/>
      <c r="P174" s="212"/>
      <c r="Q174" s="212"/>
      <c r="R174" s="211"/>
      <c r="S174" s="212"/>
      <c r="T174" s="212"/>
      <c r="U174" s="211"/>
      <c r="V174" s="212"/>
      <c r="W174" s="212"/>
      <c r="X174" s="211"/>
      <c r="Y174" s="211"/>
      <c r="Z174" s="211"/>
      <c r="AA174" s="219"/>
      <c r="AB174" s="211"/>
      <c r="AC174" s="211"/>
      <c r="AD174" s="211"/>
      <c r="AE174" s="212"/>
      <c r="AF174" s="212"/>
    </row>
    <row r="175" spans="1:32" s="213" customFormat="1" ht="15.75" customHeight="1" x14ac:dyDescent="0.2">
      <c r="A175" s="203"/>
      <c r="B175" s="203"/>
      <c r="C175" s="203"/>
      <c r="D175" s="211"/>
      <c r="E175" s="211"/>
      <c r="F175" s="214"/>
      <c r="G175" s="215"/>
      <c r="H175" s="215"/>
      <c r="I175" s="215"/>
      <c r="J175" s="216"/>
      <c r="K175" s="215"/>
      <c r="L175" s="217"/>
      <c r="M175" s="218"/>
      <c r="N175" s="215"/>
      <c r="O175" s="212"/>
      <c r="P175" s="212"/>
      <c r="Q175" s="212"/>
      <c r="R175" s="211"/>
      <c r="S175" s="212"/>
      <c r="T175" s="212"/>
      <c r="U175" s="211"/>
      <c r="V175" s="212"/>
      <c r="W175" s="212"/>
      <c r="X175" s="211"/>
      <c r="Y175" s="211"/>
      <c r="Z175" s="211"/>
      <c r="AA175" s="219"/>
      <c r="AB175" s="211"/>
      <c r="AC175" s="211"/>
      <c r="AD175" s="211"/>
      <c r="AE175" s="212"/>
      <c r="AF175" s="212"/>
    </row>
    <row r="176" spans="1:32" s="213" customFormat="1" ht="15.75" customHeight="1" x14ac:dyDescent="0.2">
      <c r="A176" s="203"/>
      <c r="B176" s="203"/>
      <c r="C176" s="203"/>
      <c r="D176" s="211"/>
      <c r="E176" s="211"/>
      <c r="F176" s="214"/>
      <c r="G176" s="215"/>
      <c r="H176" s="215"/>
      <c r="I176" s="215"/>
      <c r="J176" s="216"/>
      <c r="K176" s="215"/>
      <c r="L176" s="217"/>
      <c r="M176" s="218"/>
      <c r="N176" s="215"/>
      <c r="O176" s="212"/>
      <c r="P176" s="212"/>
      <c r="Q176" s="212"/>
      <c r="R176" s="211"/>
      <c r="S176" s="212"/>
      <c r="T176" s="212"/>
      <c r="U176" s="211"/>
      <c r="V176" s="212"/>
      <c r="W176" s="212"/>
      <c r="X176" s="211"/>
      <c r="Y176" s="211"/>
      <c r="Z176" s="211"/>
      <c r="AA176" s="219"/>
      <c r="AB176" s="211"/>
      <c r="AC176" s="211"/>
      <c r="AD176" s="211"/>
      <c r="AE176" s="212"/>
      <c r="AF176" s="212"/>
    </row>
    <row r="177" spans="1:32" s="213" customFormat="1" ht="15.75" customHeight="1" x14ac:dyDescent="0.2">
      <c r="A177" s="203"/>
      <c r="B177" s="203"/>
      <c r="C177" s="203"/>
      <c r="D177" s="211"/>
      <c r="E177" s="211"/>
      <c r="F177" s="214"/>
      <c r="G177" s="215"/>
      <c r="H177" s="215"/>
      <c r="I177" s="215"/>
      <c r="J177" s="216"/>
      <c r="K177" s="215"/>
      <c r="L177" s="217"/>
      <c r="M177" s="218"/>
      <c r="N177" s="215"/>
      <c r="O177" s="212"/>
      <c r="P177" s="212"/>
      <c r="Q177" s="212"/>
      <c r="R177" s="211"/>
      <c r="S177" s="212"/>
      <c r="T177" s="212"/>
      <c r="U177" s="211"/>
      <c r="V177" s="212"/>
      <c r="W177" s="212"/>
      <c r="X177" s="211"/>
      <c r="Y177" s="211"/>
      <c r="Z177" s="211"/>
      <c r="AA177" s="219"/>
      <c r="AB177" s="211"/>
      <c r="AC177" s="211"/>
      <c r="AD177" s="211"/>
      <c r="AE177" s="212"/>
      <c r="AF177" s="212"/>
    </row>
    <row r="178" spans="1:32" s="213" customFormat="1" ht="15.75" customHeight="1" x14ac:dyDescent="0.2">
      <c r="A178" s="203"/>
      <c r="B178" s="203"/>
      <c r="C178" s="203"/>
      <c r="D178" s="211"/>
      <c r="E178" s="211"/>
      <c r="F178" s="214"/>
      <c r="G178" s="215"/>
      <c r="H178" s="215"/>
      <c r="I178" s="215"/>
      <c r="J178" s="216"/>
      <c r="K178" s="215"/>
      <c r="L178" s="217"/>
      <c r="M178" s="218"/>
      <c r="N178" s="215"/>
      <c r="O178" s="212"/>
      <c r="P178" s="212"/>
      <c r="Q178" s="212"/>
      <c r="R178" s="211"/>
      <c r="S178" s="212"/>
      <c r="T178" s="212"/>
      <c r="U178" s="211"/>
      <c r="V178" s="212"/>
      <c r="W178" s="212"/>
      <c r="X178" s="211"/>
      <c r="Y178" s="211"/>
      <c r="Z178" s="211"/>
      <c r="AA178" s="219"/>
      <c r="AB178" s="211"/>
      <c r="AC178" s="211"/>
      <c r="AD178" s="211"/>
      <c r="AE178" s="212"/>
      <c r="AF178" s="212"/>
    </row>
    <row r="179" spans="1:32" s="213" customFormat="1" ht="15.75" customHeight="1" x14ac:dyDescent="0.2">
      <c r="A179" s="203"/>
      <c r="B179" s="203"/>
      <c r="C179" s="203"/>
      <c r="D179" s="211"/>
      <c r="E179" s="211"/>
      <c r="F179" s="214"/>
      <c r="G179" s="215"/>
      <c r="H179" s="215"/>
      <c r="I179" s="215"/>
      <c r="J179" s="216"/>
      <c r="K179" s="215"/>
      <c r="L179" s="217"/>
      <c r="M179" s="218"/>
      <c r="N179" s="215"/>
      <c r="O179" s="212"/>
      <c r="P179" s="212"/>
      <c r="Q179" s="212"/>
      <c r="R179" s="211"/>
      <c r="S179" s="212"/>
      <c r="T179" s="212"/>
      <c r="U179" s="211"/>
      <c r="V179" s="212"/>
      <c r="W179" s="212"/>
      <c r="X179" s="211"/>
      <c r="Y179" s="211"/>
      <c r="Z179" s="211"/>
      <c r="AA179" s="219"/>
      <c r="AB179" s="211"/>
      <c r="AC179" s="211"/>
      <c r="AD179" s="211"/>
      <c r="AE179" s="212"/>
      <c r="AF179" s="212"/>
    </row>
    <row r="180" spans="1:32" s="213" customFormat="1" ht="15.75" customHeight="1" x14ac:dyDescent="0.2">
      <c r="A180" s="203"/>
      <c r="B180" s="203"/>
      <c r="C180" s="203"/>
      <c r="D180" s="211"/>
      <c r="E180" s="211"/>
      <c r="F180" s="214"/>
      <c r="G180" s="215"/>
      <c r="H180" s="215"/>
      <c r="I180" s="215"/>
      <c r="J180" s="216"/>
      <c r="K180" s="215"/>
      <c r="L180" s="217"/>
      <c r="M180" s="218"/>
      <c r="N180" s="215"/>
      <c r="O180" s="212"/>
      <c r="P180" s="212"/>
      <c r="Q180" s="212"/>
      <c r="R180" s="211"/>
      <c r="S180" s="212"/>
      <c r="T180" s="212"/>
      <c r="U180" s="211"/>
      <c r="V180" s="212"/>
      <c r="W180" s="212"/>
      <c r="X180" s="211"/>
      <c r="Y180" s="211"/>
      <c r="Z180" s="211"/>
      <c r="AA180" s="219"/>
      <c r="AB180" s="211"/>
      <c r="AC180" s="211"/>
      <c r="AD180" s="211"/>
      <c r="AE180" s="212"/>
      <c r="AF180" s="212"/>
    </row>
    <row r="181" spans="1:32" ht="15.75" customHeight="1" x14ac:dyDescent="0.25">
      <c r="D181" s="102"/>
      <c r="E181" s="102"/>
      <c r="F181" s="103"/>
      <c r="H181" s="105"/>
      <c r="I181" s="106"/>
      <c r="J181" s="107"/>
      <c r="K181" s="106"/>
      <c r="L181" s="108"/>
      <c r="M181" s="171"/>
      <c r="O181" s="109"/>
      <c r="P181" s="109"/>
      <c r="Q181" s="109"/>
      <c r="R181" s="102"/>
      <c r="S181" s="109"/>
      <c r="T181" s="109"/>
      <c r="U181" s="102"/>
      <c r="V181" s="109"/>
      <c r="W181" s="109"/>
      <c r="X181" s="102"/>
      <c r="Y181" s="102"/>
      <c r="Z181" s="102"/>
      <c r="AA181" s="110"/>
      <c r="AB181" s="102"/>
      <c r="AC181" s="102"/>
      <c r="AD181" s="102"/>
      <c r="AE181" s="109"/>
      <c r="AF181" s="109"/>
    </row>
    <row r="182" spans="1:32" ht="15.75" customHeight="1" x14ac:dyDescent="0.25">
      <c r="D182" s="102"/>
      <c r="E182" s="102"/>
      <c r="F182" s="103"/>
      <c r="H182" s="105"/>
      <c r="I182" s="106"/>
      <c r="J182" s="107"/>
      <c r="K182" s="106"/>
      <c r="L182" s="108"/>
      <c r="M182" s="171"/>
      <c r="O182" s="109"/>
      <c r="P182" s="109"/>
      <c r="Q182" s="109"/>
      <c r="R182" s="102"/>
      <c r="S182" s="109"/>
      <c r="T182" s="109"/>
      <c r="U182" s="102"/>
      <c r="V182" s="109"/>
      <c r="W182" s="109"/>
      <c r="X182" s="102"/>
      <c r="Y182" s="102"/>
      <c r="Z182" s="102"/>
      <c r="AA182" s="110"/>
      <c r="AB182" s="102"/>
      <c r="AC182" s="102"/>
      <c r="AD182" s="102"/>
      <c r="AE182" s="109"/>
      <c r="AF182" s="109"/>
    </row>
    <row r="183" spans="1:32" ht="15.75" customHeight="1" x14ac:dyDescent="0.25">
      <c r="D183" s="102"/>
      <c r="E183" s="102"/>
      <c r="F183" s="103"/>
      <c r="H183" s="105"/>
      <c r="I183" s="106"/>
      <c r="J183" s="107"/>
      <c r="K183" s="106"/>
      <c r="L183" s="108"/>
      <c r="M183" s="171"/>
      <c r="O183" s="109"/>
      <c r="P183" s="109"/>
      <c r="Q183" s="109"/>
      <c r="R183" s="102"/>
      <c r="S183" s="109"/>
      <c r="T183" s="109"/>
      <c r="U183" s="102"/>
      <c r="V183" s="109"/>
      <c r="W183" s="109"/>
      <c r="X183" s="102"/>
      <c r="Y183" s="102"/>
      <c r="Z183" s="102"/>
      <c r="AA183" s="110"/>
      <c r="AB183" s="102"/>
      <c r="AC183" s="102"/>
      <c r="AD183" s="102"/>
      <c r="AE183" s="109"/>
      <c r="AF183" s="109"/>
    </row>
    <row r="184" spans="1:32" ht="15.75" customHeight="1" x14ac:dyDescent="0.25">
      <c r="D184" s="102"/>
      <c r="E184" s="102"/>
      <c r="F184" s="103"/>
      <c r="H184" s="105"/>
      <c r="I184" s="106"/>
      <c r="J184" s="107"/>
      <c r="K184" s="106"/>
      <c r="L184" s="108"/>
      <c r="M184" s="171"/>
      <c r="O184" s="109"/>
      <c r="P184" s="109"/>
      <c r="Q184" s="109"/>
      <c r="R184" s="102"/>
      <c r="S184" s="109"/>
      <c r="T184" s="109"/>
      <c r="U184" s="102"/>
      <c r="V184" s="109"/>
      <c r="W184" s="109"/>
      <c r="X184" s="102"/>
      <c r="Y184" s="102"/>
      <c r="Z184" s="102"/>
      <c r="AA184" s="110"/>
      <c r="AB184" s="102"/>
      <c r="AC184" s="102"/>
      <c r="AD184" s="102"/>
      <c r="AE184" s="109"/>
      <c r="AF184" s="109"/>
    </row>
    <row r="185" spans="1:32" ht="15.75" customHeight="1" x14ac:dyDescent="0.25">
      <c r="D185" s="102"/>
      <c r="E185" s="102"/>
      <c r="F185" s="103"/>
      <c r="H185" s="105"/>
      <c r="I185" s="106"/>
      <c r="J185" s="107"/>
      <c r="K185" s="106"/>
      <c r="L185" s="108"/>
      <c r="M185" s="171"/>
      <c r="O185" s="109"/>
      <c r="P185" s="109"/>
      <c r="Q185" s="109"/>
      <c r="R185" s="102"/>
      <c r="S185" s="109"/>
      <c r="T185" s="109"/>
      <c r="U185" s="102"/>
      <c r="V185" s="109"/>
      <c r="W185" s="109"/>
      <c r="X185" s="102"/>
      <c r="Y185" s="102"/>
      <c r="Z185" s="102"/>
      <c r="AA185" s="110"/>
      <c r="AB185" s="102"/>
      <c r="AC185" s="102"/>
      <c r="AD185" s="102"/>
      <c r="AE185" s="109"/>
      <c r="AF185" s="109"/>
    </row>
    <row r="186" spans="1:32" ht="15.75" customHeight="1" x14ac:dyDescent="0.25">
      <c r="D186" s="102"/>
      <c r="E186" s="102"/>
      <c r="F186" s="103"/>
      <c r="H186" s="105"/>
      <c r="I186" s="106"/>
      <c r="J186" s="107"/>
      <c r="K186" s="106"/>
      <c r="L186" s="108"/>
      <c r="M186" s="171"/>
      <c r="O186" s="109"/>
      <c r="P186" s="109"/>
      <c r="Q186" s="109"/>
      <c r="R186" s="102"/>
      <c r="S186" s="109"/>
      <c r="T186" s="109"/>
      <c r="U186" s="102"/>
      <c r="V186" s="109"/>
      <c r="W186" s="109"/>
      <c r="X186" s="102"/>
      <c r="Y186" s="102"/>
      <c r="Z186" s="102"/>
      <c r="AA186" s="110"/>
      <c r="AB186" s="102"/>
      <c r="AC186" s="102"/>
      <c r="AD186" s="102"/>
      <c r="AE186" s="109"/>
      <c r="AF186" s="109"/>
    </row>
    <row r="187" spans="1:32" ht="15.75" customHeight="1" x14ac:dyDescent="0.25">
      <c r="D187" s="102"/>
      <c r="E187" s="102"/>
      <c r="F187" s="103"/>
      <c r="H187" s="105"/>
      <c r="I187" s="106"/>
      <c r="J187" s="107"/>
      <c r="K187" s="106"/>
      <c r="L187" s="108"/>
      <c r="M187" s="171"/>
      <c r="O187" s="109"/>
      <c r="P187" s="109"/>
      <c r="Q187" s="109"/>
      <c r="R187" s="102"/>
      <c r="S187" s="109"/>
      <c r="T187" s="109"/>
      <c r="U187" s="102"/>
      <c r="V187" s="109"/>
      <c r="W187" s="109"/>
      <c r="X187" s="102"/>
      <c r="Y187" s="102"/>
      <c r="Z187" s="102"/>
      <c r="AA187" s="110"/>
      <c r="AB187" s="102"/>
      <c r="AC187" s="102"/>
      <c r="AD187" s="102"/>
      <c r="AE187" s="109"/>
      <c r="AF187" s="109"/>
    </row>
    <row r="188" spans="1:32" ht="15.75" customHeight="1" x14ac:dyDescent="0.25">
      <c r="D188" s="102"/>
      <c r="E188" s="102"/>
      <c r="F188" s="103"/>
      <c r="H188" s="105"/>
      <c r="I188" s="106"/>
      <c r="J188" s="107"/>
      <c r="K188" s="106"/>
      <c r="L188" s="108"/>
      <c r="M188" s="171"/>
      <c r="O188" s="109"/>
      <c r="P188" s="109"/>
      <c r="Q188" s="109"/>
      <c r="R188" s="102"/>
      <c r="S188" s="109"/>
      <c r="T188" s="109"/>
      <c r="U188" s="102"/>
      <c r="V188" s="109"/>
      <c r="W188" s="109"/>
      <c r="X188" s="102"/>
      <c r="Y188" s="102"/>
      <c r="Z188" s="102"/>
      <c r="AA188" s="110"/>
      <c r="AB188" s="102"/>
      <c r="AC188" s="102"/>
      <c r="AD188" s="102"/>
      <c r="AE188" s="109"/>
      <c r="AF188" s="109"/>
    </row>
    <row r="189" spans="1:32" ht="15.75" customHeight="1" x14ac:dyDescent="0.25">
      <c r="D189" s="102"/>
      <c r="E189" s="102"/>
      <c r="F189" s="103"/>
      <c r="H189" s="105"/>
      <c r="I189" s="106"/>
      <c r="J189" s="107"/>
      <c r="K189" s="106"/>
      <c r="L189" s="108"/>
      <c r="M189" s="171"/>
      <c r="O189" s="109"/>
      <c r="P189" s="109"/>
      <c r="Q189" s="109"/>
      <c r="R189" s="102"/>
      <c r="S189" s="109"/>
      <c r="T189" s="109"/>
      <c r="U189" s="102"/>
      <c r="V189" s="109"/>
      <c r="W189" s="109"/>
      <c r="X189" s="102"/>
      <c r="Y189" s="102"/>
      <c r="Z189" s="102"/>
      <c r="AA189" s="110"/>
      <c r="AB189" s="102"/>
      <c r="AC189" s="102"/>
      <c r="AD189" s="102"/>
      <c r="AE189" s="109"/>
      <c r="AF189" s="109"/>
    </row>
    <row r="190" spans="1:32" ht="15.75" customHeight="1" x14ac:dyDescent="0.25">
      <c r="D190" s="102"/>
      <c r="E190" s="102"/>
      <c r="F190" s="103"/>
      <c r="H190" s="105"/>
      <c r="I190" s="106"/>
      <c r="J190" s="107"/>
      <c r="K190" s="106"/>
      <c r="L190" s="108"/>
      <c r="M190" s="171"/>
      <c r="O190" s="109"/>
      <c r="P190" s="109"/>
      <c r="Q190" s="109"/>
      <c r="R190" s="102"/>
      <c r="S190" s="109"/>
      <c r="T190" s="109"/>
      <c r="U190" s="102"/>
      <c r="V190" s="109"/>
      <c r="W190" s="109"/>
      <c r="X190" s="102"/>
      <c r="Y190" s="102"/>
      <c r="Z190" s="102"/>
      <c r="AA190" s="110"/>
      <c r="AB190" s="102"/>
      <c r="AC190" s="102"/>
      <c r="AD190" s="102"/>
      <c r="AE190" s="109"/>
      <c r="AF190" s="109"/>
    </row>
    <row r="191" spans="1:32" ht="15.75" customHeight="1" x14ac:dyDescent="0.25">
      <c r="D191" s="102"/>
      <c r="E191" s="102"/>
      <c r="F191" s="103"/>
      <c r="H191" s="105"/>
      <c r="I191" s="106"/>
      <c r="J191" s="107"/>
      <c r="K191" s="106"/>
      <c r="L191" s="108"/>
      <c r="M191" s="171"/>
      <c r="O191" s="109"/>
      <c r="P191" s="109"/>
      <c r="Q191" s="109"/>
      <c r="R191" s="102"/>
      <c r="S191" s="109"/>
      <c r="T191" s="109"/>
      <c r="U191" s="102"/>
      <c r="V191" s="109"/>
      <c r="W191" s="109"/>
      <c r="X191" s="102"/>
      <c r="Y191" s="102"/>
      <c r="Z191" s="102"/>
      <c r="AA191" s="110"/>
      <c r="AB191" s="102"/>
      <c r="AC191" s="102"/>
      <c r="AD191" s="102"/>
      <c r="AE191" s="109"/>
      <c r="AF191" s="109"/>
    </row>
    <row r="192" spans="1:32" ht="15.75" customHeight="1" x14ac:dyDescent="0.25">
      <c r="D192" s="102"/>
      <c r="E192" s="102"/>
      <c r="F192" s="103"/>
      <c r="H192" s="105"/>
      <c r="I192" s="106"/>
      <c r="J192" s="107"/>
      <c r="K192" s="106"/>
      <c r="L192" s="108"/>
      <c r="M192" s="171"/>
      <c r="O192" s="109"/>
      <c r="P192" s="109"/>
      <c r="Q192" s="109"/>
      <c r="R192" s="102"/>
      <c r="S192" s="109"/>
      <c r="T192" s="109"/>
      <c r="U192" s="102"/>
      <c r="V192" s="109"/>
      <c r="W192" s="109"/>
      <c r="X192" s="102"/>
      <c r="Y192" s="102"/>
      <c r="Z192" s="102"/>
      <c r="AA192" s="110"/>
      <c r="AB192" s="102"/>
      <c r="AC192" s="102"/>
      <c r="AD192" s="102"/>
      <c r="AE192" s="109"/>
      <c r="AF192" s="109"/>
    </row>
    <row r="193" spans="4:32" ht="15.75" customHeight="1" x14ac:dyDescent="0.25">
      <c r="D193" s="102"/>
      <c r="E193" s="102"/>
      <c r="F193" s="103"/>
      <c r="H193" s="105"/>
      <c r="I193" s="106"/>
      <c r="J193" s="107"/>
      <c r="K193" s="106"/>
      <c r="L193" s="108"/>
      <c r="M193" s="171"/>
      <c r="O193" s="109"/>
      <c r="P193" s="109"/>
      <c r="Q193" s="109"/>
      <c r="R193" s="102"/>
      <c r="S193" s="109"/>
      <c r="T193" s="109"/>
      <c r="U193" s="102"/>
      <c r="V193" s="109"/>
      <c r="W193" s="109"/>
      <c r="X193" s="102"/>
      <c r="Y193" s="102"/>
      <c r="Z193" s="102"/>
      <c r="AA193" s="110"/>
      <c r="AB193" s="102"/>
      <c r="AC193" s="102"/>
      <c r="AD193" s="102"/>
      <c r="AE193" s="109"/>
      <c r="AF193" s="109"/>
    </row>
    <row r="194" spans="4:32" ht="15.75" customHeight="1" x14ac:dyDescent="0.3">
      <c r="D194" s="102"/>
      <c r="E194" s="102"/>
      <c r="F194" s="103"/>
      <c r="H194" s="105"/>
      <c r="I194" s="106"/>
      <c r="J194" s="107"/>
      <c r="K194" s="106"/>
      <c r="L194" s="108"/>
      <c r="M194" s="171"/>
      <c r="O194" s="109"/>
      <c r="P194" s="109"/>
      <c r="Q194" s="109"/>
      <c r="R194" s="102"/>
      <c r="S194" s="124" t="s">
        <v>566</v>
      </c>
      <c r="T194" s="124"/>
      <c r="U194" s="125"/>
      <c r="V194" s="124"/>
      <c r="W194" s="126"/>
      <c r="X194" s="127"/>
      <c r="Y194" s="127"/>
      <c r="Z194" s="125" t="s">
        <v>567</v>
      </c>
      <c r="AA194" s="110"/>
      <c r="AB194" s="102"/>
      <c r="AC194" s="102"/>
      <c r="AD194" s="102"/>
      <c r="AE194" s="109"/>
      <c r="AF194" s="109"/>
    </row>
    <row r="195" spans="4:32" ht="15.75" customHeight="1" x14ac:dyDescent="0.3">
      <c r="D195" s="102"/>
      <c r="E195" s="102"/>
      <c r="F195" s="103"/>
      <c r="H195" s="105"/>
      <c r="I195" s="106"/>
      <c r="J195" s="107"/>
      <c r="K195" s="106"/>
      <c r="L195" s="108"/>
      <c r="M195" s="171"/>
      <c r="O195" s="109"/>
      <c r="P195" s="109"/>
      <c r="Q195" s="109"/>
      <c r="R195" s="102"/>
      <c r="S195" s="124"/>
      <c r="T195" s="124"/>
      <c r="U195" s="125"/>
      <c r="V195" s="124"/>
      <c r="W195" s="126"/>
      <c r="X195" s="127"/>
      <c r="Y195" s="127"/>
      <c r="Z195" s="125"/>
      <c r="AA195" s="102"/>
      <c r="AB195" s="102"/>
      <c r="AC195" s="102"/>
      <c r="AD195" s="102"/>
      <c r="AE195" s="109"/>
      <c r="AF195" s="109"/>
    </row>
    <row r="196" spans="4:32" ht="15.75" customHeight="1" x14ac:dyDescent="0.3">
      <c r="D196" s="102"/>
      <c r="E196" s="102"/>
      <c r="F196" s="103"/>
      <c r="H196" s="105"/>
      <c r="I196" s="106"/>
      <c r="J196" s="107"/>
      <c r="K196" s="106"/>
      <c r="L196" s="108"/>
      <c r="M196" s="171"/>
      <c r="O196" s="109"/>
      <c r="P196" s="109"/>
      <c r="Q196" s="109"/>
      <c r="R196" s="102"/>
      <c r="S196" s="124"/>
      <c r="T196" s="124"/>
      <c r="U196" s="125"/>
      <c r="V196" s="124"/>
      <c r="W196" s="126"/>
      <c r="X196" s="127"/>
      <c r="Y196" s="127"/>
      <c r="Z196" s="125"/>
      <c r="AA196" s="102"/>
      <c r="AB196" s="102"/>
      <c r="AC196" s="102"/>
      <c r="AD196" s="102"/>
      <c r="AE196" s="109"/>
      <c r="AF196" s="109"/>
    </row>
    <row r="197" spans="4:32" ht="15.75" customHeight="1" x14ac:dyDescent="0.25">
      <c r="D197" s="102"/>
      <c r="E197" s="102"/>
      <c r="F197" s="103"/>
      <c r="U197" s="102"/>
      <c r="V197" s="109"/>
      <c r="W197" s="132" t="s">
        <v>569</v>
      </c>
      <c r="X197" s="133"/>
      <c r="Y197" s="133"/>
      <c r="Z197" s="133"/>
      <c r="AA197" s="133"/>
      <c r="AB197" s="134"/>
      <c r="AC197" s="127"/>
      <c r="AD197" s="127"/>
      <c r="AE197" s="132" t="s">
        <v>570</v>
      </c>
      <c r="AF197" s="109"/>
    </row>
    <row r="198" spans="4:32" ht="15.75" customHeight="1" x14ac:dyDescent="0.25">
      <c r="D198" s="102"/>
      <c r="E198" s="102"/>
      <c r="F198" s="103"/>
      <c r="U198" s="102"/>
      <c r="V198" s="109"/>
      <c r="W198" s="135" t="s">
        <v>571</v>
      </c>
      <c r="X198" s="136"/>
      <c r="Y198" s="136"/>
      <c r="Z198" s="136"/>
      <c r="AA198" s="136"/>
      <c r="AB198" s="134"/>
      <c r="AC198" s="127"/>
      <c r="AD198" s="127"/>
      <c r="AE198" s="135" t="s">
        <v>572</v>
      </c>
      <c r="AF198" s="109"/>
    </row>
    <row r="199" spans="4:32" ht="15.75" customHeight="1" x14ac:dyDescent="0.25">
      <c r="D199" s="102"/>
      <c r="E199" s="102"/>
      <c r="F199" s="103"/>
      <c r="U199" s="102"/>
      <c r="V199" s="109"/>
      <c r="W199" s="109"/>
      <c r="X199" s="102"/>
      <c r="Y199" s="102"/>
      <c r="Z199" s="102"/>
      <c r="AA199" s="102"/>
      <c r="AB199" s="102"/>
      <c r="AC199" s="102"/>
      <c r="AD199" s="102"/>
      <c r="AE199" s="109"/>
      <c r="AF199" s="109"/>
    </row>
    <row r="200" spans="4:32" ht="15.75" customHeight="1" x14ac:dyDescent="0.25">
      <c r="D200" s="102"/>
      <c r="E200" s="102"/>
      <c r="F200" s="103"/>
      <c r="U200" s="102"/>
      <c r="V200" s="109"/>
      <c r="W200" s="109"/>
      <c r="X200" s="102"/>
      <c r="Y200" s="102"/>
      <c r="Z200" s="102"/>
      <c r="AA200" s="137"/>
      <c r="AB200" s="102"/>
      <c r="AC200" s="102"/>
      <c r="AD200" s="102"/>
      <c r="AE200" s="109"/>
      <c r="AF200" s="109"/>
    </row>
    <row r="201" spans="4:32" ht="15.75" customHeight="1" x14ac:dyDescent="0.25">
      <c r="D201" s="102"/>
      <c r="E201" s="102"/>
      <c r="F201" s="103"/>
      <c r="U201" s="102"/>
      <c r="V201" s="109"/>
      <c r="W201" s="109"/>
      <c r="X201" s="102"/>
      <c r="Y201" s="102"/>
      <c r="Z201" s="102"/>
      <c r="AA201" s="137"/>
      <c r="AB201" s="102"/>
      <c r="AC201" s="102"/>
      <c r="AD201" s="102"/>
      <c r="AE201" s="109"/>
      <c r="AF201" s="109"/>
    </row>
    <row r="202" spans="4:32" ht="15.75" customHeight="1" x14ac:dyDescent="0.25">
      <c r="D202" s="102"/>
      <c r="E202" s="102"/>
      <c r="F202" s="103"/>
      <c r="U202" s="102"/>
      <c r="V202" s="109"/>
      <c r="W202" s="109"/>
      <c r="X202" s="102"/>
      <c r="Y202" s="102"/>
      <c r="Z202" s="102"/>
      <c r="AA202" s="137"/>
      <c r="AB202" s="102"/>
      <c r="AC202" s="102"/>
      <c r="AD202" s="102"/>
      <c r="AE202" s="109"/>
      <c r="AF202" s="109"/>
    </row>
    <row r="203" spans="4:32" ht="15.75" customHeight="1" x14ac:dyDescent="0.25">
      <c r="D203" s="102"/>
      <c r="E203" s="102"/>
      <c r="F203" s="103"/>
      <c r="U203" s="102"/>
      <c r="V203" s="109"/>
      <c r="W203" s="109"/>
      <c r="X203" s="102"/>
      <c r="Y203" s="102"/>
      <c r="Z203" s="102"/>
      <c r="AA203" s="137"/>
      <c r="AB203" s="102"/>
      <c r="AC203" s="102"/>
      <c r="AD203" s="102"/>
      <c r="AE203" s="109"/>
      <c r="AF203" s="109"/>
    </row>
    <row r="204" spans="4:32" ht="15.75" customHeight="1" x14ac:dyDescent="0.25">
      <c r="D204" s="102"/>
      <c r="E204" s="102"/>
      <c r="F204" s="103"/>
      <c r="U204" s="102"/>
      <c r="V204" s="109"/>
      <c r="W204" s="109"/>
      <c r="X204" s="102"/>
      <c r="Y204" s="102"/>
      <c r="Z204" s="102"/>
      <c r="AA204" s="137"/>
      <c r="AB204" s="102"/>
      <c r="AC204" s="102"/>
      <c r="AD204" s="102"/>
      <c r="AE204" s="109"/>
      <c r="AF204" s="109"/>
    </row>
    <row r="205" spans="4:32" ht="15.75" customHeight="1" x14ac:dyDescent="0.25">
      <c r="D205" s="102"/>
      <c r="E205" s="102"/>
      <c r="F205" s="103"/>
      <c r="U205" s="102"/>
      <c r="V205" s="109"/>
      <c r="W205" s="109"/>
      <c r="X205" s="102"/>
      <c r="Y205" s="102"/>
      <c r="Z205" s="102"/>
      <c r="AA205" s="137"/>
      <c r="AB205" s="102"/>
      <c r="AC205" s="102"/>
      <c r="AD205" s="102"/>
      <c r="AE205" s="109"/>
      <c r="AF205" s="109"/>
    </row>
    <row r="206" spans="4:32" ht="15.75" customHeight="1" x14ac:dyDescent="0.25">
      <c r="D206" s="102"/>
      <c r="E206" s="102"/>
      <c r="F206" s="103"/>
      <c r="U206" s="102"/>
      <c r="V206" s="109"/>
      <c r="W206" s="109"/>
      <c r="X206" s="102"/>
      <c r="Y206" s="102"/>
      <c r="Z206" s="102"/>
      <c r="AA206" s="137"/>
      <c r="AB206" s="102"/>
      <c r="AC206" s="102"/>
      <c r="AD206" s="102"/>
      <c r="AE206" s="109"/>
      <c r="AF206" s="109"/>
    </row>
    <row r="207" spans="4:32" ht="15.75" customHeight="1" x14ac:dyDescent="0.25">
      <c r="D207" s="102"/>
      <c r="E207" s="102"/>
      <c r="F207" s="103"/>
      <c r="U207" s="102"/>
      <c r="V207" s="109"/>
      <c r="W207" s="109"/>
      <c r="X207" s="102"/>
      <c r="Y207" s="102"/>
      <c r="Z207" s="102"/>
      <c r="AA207" s="137"/>
      <c r="AB207" s="102"/>
      <c r="AC207" s="102"/>
      <c r="AD207" s="102"/>
      <c r="AE207" s="109"/>
      <c r="AF207" s="109"/>
    </row>
    <row r="208" spans="4:32" ht="15.75" customHeight="1" x14ac:dyDescent="0.25">
      <c r="D208" s="102"/>
      <c r="E208" s="102"/>
      <c r="F208" s="103"/>
      <c r="U208" s="102"/>
      <c r="V208" s="109"/>
      <c r="W208" s="109"/>
      <c r="X208" s="102"/>
      <c r="Y208" s="102"/>
      <c r="Z208" s="102"/>
      <c r="AA208" s="137"/>
      <c r="AB208" s="102"/>
      <c r="AC208" s="102"/>
      <c r="AD208" s="102"/>
      <c r="AE208" s="109"/>
      <c r="AF208" s="109"/>
    </row>
    <row r="209" spans="4:32" ht="15.75" customHeight="1" x14ac:dyDescent="0.25">
      <c r="D209" s="102"/>
      <c r="E209" s="102"/>
      <c r="F209" s="103"/>
      <c r="U209" s="102"/>
      <c r="V209" s="109"/>
      <c r="W209" s="109"/>
      <c r="X209" s="102"/>
      <c r="Y209" s="102"/>
      <c r="Z209" s="102"/>
      <c r="AA209" s="137"/>
      <c r="AB209" s="102"/>
      <c r="AC209" s="102"/>
      <c r="AD209" s="102"/>
      <c r="AE209" s="109"/>
      <c r="AF209" s="109"/>
    </row>
    <row r="210" spans="4:32" ht="15.75" customHeight="1" x14ac:dyDescent="0.25">
      <c r="D210" s="102"/>
      <c r="E210" s="102"/>
      <c r="F210" s="103"/>
      <c r="U210" s="102"/>
      <c r="V210" s="109"/>
      <c r="W210" s="109"/>
      <c r="X210" s="102"/>
      <c r="Y210" s="102"/>
      <c r="Z210" s="102"/>
      <c r="AA210" s="137"/>
      <c r="AB210" s="102"/>
      <c r="AC210" s="102"/>
      <c r="AD210" s="102"/>
      <c r="AE210" s="109"/>
      <c r="AF210" s="109"/>
    </row>
    <row r="211" spans="4:32" ht="15.75" customHeight="1" x14ac:dyDescent="0.25">
      <c r="D211" s="102"/>
      <c r="E211" s="102"/>
      <c r="F211" s="103"/>
      <c r="U211" s="102"/>
      <c r="V211" s="109"/>
      <c r="W211" s="109"/>
      <c r="X211" s="102"/>
      <c r="Y211" s="102"/>
      <c r="Z211" s="102"/>
      <c r="AA211" s="137"/>
      <c r="AB211" s="102"/>
      <c r="AC211" s="102"/>
      <c r="AD211" s="102"/>
      <c r="AE211" s="109"/>
      <c r="AF211" s="109"/>
    </row>
    <row r="212" spans="4:32" ht="15.75" customHeight="1" x14ac:dyDescent="0.25">
      <c r="D212" s="102"/>
      <c r="E212" s="102"/>
      <c r="F212" s="103"/>
      <c r="U212" s="102"/>
      <c r="V212" s="109"/>
      <c r="W212" s="109"/>
      <c r="X212" s="102"/>
      <c r="Y212" s="102"/>
      <c r="Z212" s="102"/>
      <c r="AA212" s="137"/>
      <c r="AB212" s="102"/>
      <c r="AC212" s="102"/>
      <c r="AD212" s="102"/>
      <c r="AE212" s="109"/>
      <c r="AF212" s="109"/>
    </row>
    <row r="213" spans="4:32" ht="15.75" customHeight="1" x14ac:dyDescent="0.25">
      <c r="D213" s="102"/>
      <c r="E213" s="102"/>
      <c r="F213" s="103"/>
      <c r="U213" s="102"/>
      <c r="V213" s="109"/>
      <c r="W213" s="109"/>
      <c r="X213" s="102"/>
      <c r="Y213" s="102"/>
      <c r="Z213" s="102"/>
      <c r="AA213" s="137"/>
      <c r="AB213" s="102"/>
      <c r="AC213" s="102"/>
      <c r="AD213" s="102"/>
      <c r="AE213" s="109"/>
      <c r="AF213" s="109"/>
    </row>
    <row r="214" spans="4:32" ht="15.75" customHeight="1" x14ac:dyDescent="0.25">
      <c r="D214" s="102"/>
      <c r="E214" s="102"/>
      <c r="F214" s="103"/>
      <c r="U214" s="102"/>
      <c r="V214" s="109"/>
      <c r="W214" s="109"/>
      <c r="X214" s="102"/>
      <c r="Y214" s="102"/>
      <c r="Z214" s="102"/>
      <c r="AA214" s="137"/>
      <c r="AB214" s="102"/>
      <c r="AC214" s="102"/>
      <c r="AD214" s="102"/>
      <c r="AE214" s="109"/>
      <c r="AF214" s="109"/>
    </row>
    <row r="215" spans="4:32" ht="15.75" customHeight="1" x14ac:dyDescent="0.25">
      <c r="D215" s="102"/>
      <c r="E215" s="102"/>
      <c r="F215" s="103"/>
      <c r="U215" s="102"/>
      <c r="V215" s="109"/>
      <c r="W215" s="109"/>
      <c r="X215" s="102"/>
      <c r="Y215" s="102"/>
      <c r="Z215" s="102"/>
      <c r="AA215" s="137"/>
      <c r="AB215" s="102"/>
      <c r="AC215" s="102"/>
      <c r="AD215" s="102"/>
      <c r="AE215" s="109"/>
      <c r="AF215" s="109"/>
    </row>
    <row r="216" spans="4:32" ht="15.75" customHeight="1" x14ac:dyDescent="0.25">
      <c r="D216" s="102"/>
      <c r="E216" s="102"/>
      <c r="F216" s="103"/>
      <c r="U216" s="102"/>
      <c r="V216" s="109"/>
      <c r="W216" s="109"/>
      <c r="X216" s="102"/>
      <c r="Y216" s="102"/>
      <c r="Z216" s="102"/>
      <c r="AA216" s="137"/>
      <c r="AB216" s="102"/>
      <c r="AC216" s="102"/>
      <c r="AD216" s="102"/>
      <c r="AE216" s="109"/>
      <c r="AF216" s="109"/>
    </row>
    <row r="217" spans="4:32" ht="15.75" customHeight="1" x14ac:dyDescent="0.25">
      <c r="D217" s="102"/>
      <c r="E217" s="102"/>
      <c r="F217" s="103"/>
      <c r="U217" s="102"/>
      <c r="V217" s="109"/>
      <c r="W217" s="109"/>
      <c r="X217" s="102"/>
      <c r="Y217" s="102"/>
      <c r="Z217" s="102"/>
      <c r="AA217" s="137"/>
      <c r="AB217" s="102"/>
      <c r="AC217" s="102"/>
      <c r="AD217" s="102"/>
      <c r="AE217" s="109"/>
      <c r="AF217" s="109"/>
    </row>
    <row r="218" spans="4:32" ht="15.75" customHeight="1" x14ac:dyDescent="0.25">
      <c r="D218" s="102"/>
      <c r="E218" s="102"/>
      <c r="F218" s="103"/>
      <c r="U218" s="102"/>
      <c r="V218" s="109"/>
      <c r="W218" s="109"/>
      <c r="X218" s="102"/>
      <c r="Y218" s="102"/>
      <c r="Z218" s="102"/>
      <c r="AA218" s="137"/>
      <c r="AB218" s="102"/>
      <c r="AC218" s="102"/>
      <c r="AD218" s="102"/>
      <c r="AE218" s="109"/>
      <c r="AF218" s="109"/>
    </row>
    <row r="219" spans="4:32" ht="15.75" customHeight="1" x14ac:dyDescent="0.25">
      <c r="D219" s="102"/>
      <c r="E219" s="102"/>
      <c r="F219" s="103"/>
      <c r="U219" s="102"/>
      <c r="V219" s="109"/>
      <c r="W219" s="109"/>
      <c r="X219" s="102"/>
      <c r="Y219" s="102"/>
      <c r="Z219" s="102"/>
      <c r="AA219" s="137"/>
      <c r="AB219" s="102"/>
      <c r="AC219" s="102"/>
      <c r="AD219" s="102"/>
      <c r="AE219" s="109"/>
      <c r="AF219" s="109"/>
    </row>
    <row r="220" spans="4:32" ht="15.75" customHeight="1" x14ac:dyDescent="0.25">
      <c r="D220" s="102"/>
      <c r="E220" s="102"/>
      <c r="F220" s="103"/>
      <c r="U220" s="102"/>
      <c r="V220" s="109"/>
      <c r="W220" s="109"/>
      <c r="X220" s="102"/>
      <c r="Y220" s="102"/>
      <c r="Z220" s="102"/>
      <c r="AA220" s="137"/>
      <c r="AB220" s="102"/>
      <c r="AC220" s="102"/>
      <c r="AD220" s="102"/>
      <c r="AE220" s="109"/>
      <c r="AF220" s="109"/>
    </row>
    <row r="221" spans="4:32" ht="15.75" customHeight="1" x14ac:dyDescent="0.25">
      <c r="D221" s="102"/>
      <c r="E221" s="102"/>
      <c r="F221" s="103"/>
      <c r="U221" s="102"/>
      <c r="V221" s="109"/>
      <c r="W221" s="109"/>
      <c r="X221" s="102"/>
      <c r="Y221" s="102"/>
      <c r="Z221" s="102"/>
      <c r="AA221" s="137"/>
      <c r="AB221" s="102"/>
      <c r="AC221" s="102"/>
      <c r="AD221" s="102"/>
      <c r="AE221" s="109"/>
      <c r="AF221" s="109"/>
    </row>
    <row r="222" spans="4:32" ht="15.75" customHeight="1" x14ac:dyDescent="0.25">
      <c r="D222" s="102"/>
      <c r="E222" s="102"/>
      <c r="F222" s="103"/>
      <c r="U222" s="102"/>
      <c r="V222" s="109"/>
      <c r="W222" s="109"/>
      <c r="X222" s="102"/>
      <c r="Y222" s="102"/>
      <c r="Z222" s="102"/>
      <c r="AA222" s="137"/>
      <c r="AB222" s="102"/>
      <c r="AC222" s="102"/>
      <c r="AD222" s="102"/>
      <c r="AE222" s="109"/>
      <c r="AF222" s="109"/>
    </row>
    <row r="223" spans="4:32" ht="15.75" customHeight="1" x14ac:dyDescent="0.25">
      <c r="D223" s="102"/>
      <c r="E223" s="102"/>
      <c r="F223" s="103"/>
      <c r="U223" s="102"/>
      <c r="V223" s="109"/>
      <c r="W223" s="109"/>
      <c r="X223" s="102"/>
      <c r="Y223" s="102"/>
      <c r="Z223" s="102"/>
      <c r="AA223" s="137"/>
      <c r="AB223" s="102"/>
      <c r="AC223" s="102"/>
      <c r="AD223" s="102"/>
      <c r="AE223" s="109"/>
      <c r="AF223" s="109"/>
    </row>
    <row r="224" spans="4:32" ht="15.75" customHeight="1" x14ac:dyDescent="0.25">
      <c r="D224" s="102"/>
      <c r="E224" s="102"/>
      <c r="F224" s="103"/>
      <c r="U224" s="102"/>
      <c r="V224" s="109"/>
      <c r="W224" s="109"/>
      <c r="X224" s="102"/>
      <c r="Y224" s="102"/>
      <c r="Z224" s="102"/>
      <c r="AA224" s="137"/>
      <c r="AB224" s="102"/>
      <c r="AC224" s="102"/>
      <c r="AD224" s="102"/>
      <c r="AE224" s="109"/>
      <c r="AF224" s="109"/>
    </row>
    <row r="225" spans="4:32" ht="15.75" customHeight="1" x14ac:dyDescent="0.25">
      <c r="D225" s="102"/>
      <c r="E225" s="102"/>
      <c r="F225" s="103"/>
      <c r="U225" s="102"/>
      <c r="V225" s="109"/>
      <c r="W225" s="109"/>
      <c r="X225" s="102"/>
      <c r="Y225" s="102"/>
      <c r="Z225" s="102"/>
      <c r="AA225" s="137"/>
      <c r="AB225" s="102"/>
      <c r="AC225" s="102"/>
      <c r="AD225" s="102"/>
      <c r="AE225" s="109"/>
      <c r="AF225" s="109"/>
    </row>
    <row r="226" spans="4:32" ht="15.75" customHeight="1" x14ac:dyDescent="0.25">
      <c r="D226" s="102"/>
      <c r="E226" s="102"/>
      <c r="F226" s="103"/>
      <c r="U226" s="102"/>
      <c r="V226" s="109"/>
      <c r="W226" s="109"/>
      <c r="X226" s="102"/>
      <c r="Y226" s="102"/>
      <c r="Z226" s="102"/>
      <c r="AA226" s="137"/>
      <c r="AB226" s="102"/>
      <c r="AC226" s="102"/>
      <c r="AD226" s="102"/>
      <c r="AE226" s="109"/>
      <c r="AF226" s="109"/>
    </row>
    <row r="227" spans="4:32" ht="15.75" customHeight="1" x14ac:dyDescent="0.25">
      <c r="D227" s="102"/>
      <c r="E227" s="102"/>
      <c r="F227" s="103"/>
      <c r="U227" s="102"/>
      <c r="V227" s="109"/>
      <c r="W227" s="109"/>
      <c r="X227" s="102"/>
      <c r="Y227" s="102"/>
      <c r="Z227" s="102"/>
      <c r="AA227" s="137"/>
      <c r="AB227" s="102"/>
      <c r="AC227" s="102"/>
      <c r="AD227" s="102"/>
      <c r="AE227" s="109"/>
      <c r="AF227" s="109"/>
    </row>
    <row r="228" spans="4:32" ht="15.75" customHeight="1" x14ac:dyDescent="0.25">
      <c r="D228" s="102"/>
      <c r="E228" s="102"/>
      <c r="F228" s="103"/>
      <c r="U228" s="102"/>
      <c r="V228" s="109"/>
      <c r="W228" s="109"/>
      <c r="X228" s="102"/>
      <c r="Y228" s="102"/>
      <c r="Z228" s="102"/>
      <c r="AA228" s="137"/>
      <c r="AB228" s="102"/>
      <c r="AC228" s="102"/>
      <c r="AD228" s="102"/>
      <c r="AE228" s="109"/>
      <c r="AF228" s="109"/>
    </row>
    <row r="229" spans="4:32" ht="15.75" customHeight="1" x14ac:dyDescent="0.25">
      <c r="D229" s="102"/>
      <c r="E229" s="102"/>
      <c r="F229" s="103"/>
      <c r="U229" s="102"/>
      <c r="V229" s="109"/>
      <c r="W229" s="109"/>
      <c r="X229" s="102"/>
      <c r="Y229" s="102"/>
      <c r="Z229" s="102"/>
      <c r="AA229" s="137"/>
      <c r="AB229" s="102"/>
      <c r="AC229" s="102"/>
      <c r="AD229" s="102"/>
      <c r="AE229" s="109"/>
      <c r="AF229" s="109"/>
    </row>
    <row r="230" spans="4:32" ht="15.75" customHeight="1" x14ac:dyDescent="0.25">
      <c r="D230" s="102"/>
      <c r="E230" s="102"/>
      <c r="F230" s="103"/>
      <c r="U230" s="102"/>
      <c r="V230" s="109"/>
      <c r="W230" s="109"/>
      <c r="X230" s="102"/>
      <c r="Y230" s="102"/>
      <c r="Z230" s="102"/>
      <c r="AA230" s="137"/>
      <c r="AB230" s="102"/>
      <c r="AC230" s="102"/>
      <c r="AD230" s="102"/>
      <c r="AE230" s="109"/>
      <c r="AF230" s="109"/>
    </row>
    <row r="231" spans="4:32" ht="15.75" customHeight="1" x14ac:dyDescent="0.25">
      <c r="D231" s="102"/>
      <c r="E231" s="102"/>
      <c r="F231" s="103"/>
      <c r="U231" s="102"/>
      <c r="V231" s="109"/>
      <c r="W231" s="109"/>
      <c r="X231" s="102"/>
      <c r="Y231" s="102"/>
      <c r="Z231" s="102"/>
      <c r="AA231" s="137"/>
      <c r="AB231" s="102"/>
      <c r="AC231" s="102"/>
      <c r="AD231" s="102"/>
      <c r="AE231" s="109"/>
      <c r="AF231" s="109"/>
    </row>
    <row r="232" spans="4:32" ht="15.75" customHeight="1" x14ac:dyDescent="0.25">
      <c r="D232" s="102"/>
      <c r="E232" s="102"/>
      <c r="F232" s="103"/>
      <c r="U232" s="102"/>
      <c r="V232" s="109"/>
      <c r="W232" s="109"/>
      <c r="X232" s="102"/>
      <c r="Y232" s="102"/>
      <c r="Z232" s="102"/>
      <c r="AA232" s="137"/>
      <c r="AB232" s="102"/>
      <c r="AC232" s="102"/>
      <c r="AD232" s="102"/>
      <c r="AE232" s="109"/>
      <c r="AF232" s="109"/>
    </row>
    <row r="233" spans="4:32" ht="15.75" customHeight="1" x14ac:dyDescent="0.25">
      <c r="D233" s="102"/>
      <c r="E233" s="102"/>
      <c r="F233" s="103"/>
      <c r="U233" s="102"/>
      <c r="V233" s="109"/>
      <c r="W233" s="109"/>
      <c r="X233" s="102"/>
      <c r="Y233" s="102"/>
      <c r="Z233" s="102"/>
      <c r="AA233" s="137"/>
      <c r="AB233" s="102"/>
      <c r="AC233" s="102"/>
      <c r="AD233" s="102"/>
      <c r="AE233" s="109"/>
      <c r="AF233" s="109"/>
    </row>
    <row r="234" spans="4:32" ht="15.75" customHeight="1" x14ac:dyDescent="0.25">
      <c r="D234" s="102"/>
      <c r="E234" s="102"/>
      <c r="F234" s="103"/>
      <c r="U234" s="102"/>
      <c r="V234" s="109"/>
      <c r="W234" s="109"/>
      <c r="X234" s="102"/>
      <c r="Y234" s="102"/>
      <c r="Z234" s="102"/>
      <c r="AA234" s="137"/>
      <c r="AB234" s="102"/>
      <c r="AC234" s="102"/>
      <c r="AD234" s="102"/>
      <c r="AE234" s="109"/>
      <c r="AF234" s="109"/>
    </row>
    <row r="235" spans="4:32" ht="15.75" customHeight="1" x14ac:dyDescent="0.25">
      <c r="D235" s="102"/>
      <c r="E235" s="102"/>
      <c r="F235" s="103"/>
      <c r="U235" s="102"/>
      <c r="V235" s="109"/>
      <c r="W235" s="109"/>
      <c r="X235" s="102"/>
      <c r="Y235" s="102"/>
      <c r="Z235" s="102"/>
      <c r="AA235" s="137"/>
      <c r="AB235" s="102"/>
      <c r="AC235" s="102"/>
      <c r="AD235" s="102"/>
      <c r="AE235" s="109"/>
      <c r="AF235" s="109"/>
    </row>
    <row r="236" spans="4:32" ht="15.75" customHeight="1" x14ac:dyDescent="0.25">
      <c r="D236" s="102"/>
      <c r="E236" s="102"/>
      <c r="F236" s="103"/>
      <c r="U236" s="102"/>
      <c r="V236" s="109"/>
      <c r="W236" s="109"/>
      <c r="X236" s="102"/>
      <c r="Y236" s="102"/>
      <c r="Z236" s="102"/>
      <c r="AA236" s="137"/>
      <c r="AB236" s="102"/>
      <c r="AC236" s="102"/>
      <c r="AD236" s="102"/>
      <c r="AE236" s="109"/>
      <c r="AF236" s="109"/>
    </row>
    <row r="237" spans="4:32" ht="15.75" customHeight="1" x14ac:dyDescent="0.25">
      <c r="D237" s="102"/>
      <c r="E237" s="102"/>
      <c r="F237" s="103"/>
      <c r="U237" s="102"/>
      <c r="V237" s="109"/>
      <c r="W237" s="109"/>
      <c r="X237" s="102"/>
      <c r="Y237" s="102"/>
      <c r="Z237" s="102"/>
      <c r="AA237" s="137"/>
      <c r="AB237" s="102"/>
      <c r="AC237" s="102"/>
      <c r="AD237" s="102"/>
      <c r="AE237" s="109"/>
      <c r="AF237" s="109"/>
    </row>
    <row r="238" spans="4:32" ht="15.75" customHeight="1" x14ac:dyDescent="0.25">
      <c r="D238" s="102"/>
      <c r="E238" s="102"/>
      <c r="F238" s="103"/>
      <c r="U238" s="102"/>
      <c r="V238" s="109"/>
      <c r="W238" s="109"/>
      <c r="X238" s="102"/>
      <c r="Y238" s="102"/>
      <c r="Z238" s="102"/>
      <c r="AA238" s="137"/>
      <c r="AB238" s="102"/>
      <c r="AC238" s="102"/>
      <c r="AD238" s="102"/>
      <c r="AE238" s="109"/>
      <c r="AF238" s="109"/>
    </row>
    <row r="239" spans="4:32" ht="15.75" customHeight="1" x14ac:dyDescent="0.25">
      <c r="D239" s="102"/>
      <c r="E239" s="102"/>
      <c r="F239" s="103"/>
      <c r="U239" s="102"/>
      <c r="V239" s="109"/>
      <c r="W239" s="109"/>
      <c r="X239" s="102"/>
      <c r="Y239" s="102"/>
      <c r="Z239" s="102"/>
      <c r="AA239" s="137"/>
      <c r="AB239" s="102"/>
      <c r="AC239" s="102"/>
      <c r="AD239" s="102"/>
      <c r="AE239" s="109"/>
      <c r="AF239" s="109"/>
    </row>
    <row r="240" spans="4:32" ht="15.75" customHeight="1" x14ac:dyDescent="0.25">
      <c r="D240" s="102"/>
      <c r="E240" s="102"/>
      <c r="F240" s="103"/>
      <c r="U240" s="102"/>
      <c r="V240" s="109"/>
      <c r="W240" s="109"/>
      <c r="X240" s="102"/>
      <c r="Y240" s="102"/>
      <c r="Z240" s="102"/>
      <c r="AA240" s="137"/>
      <c r="AB240" s="102"/>
      <c r="AC240" s="102"/>
      <c r="AD240" s="102"/>
      <c r="AE240" s="109"/>
      <c r="AF240" s="109"/>
    </row>
    <row r="241" spans="4:32" ht="15.75" customHeight="1" x14ac:dyDescent="0.25">
      <c r="D241" s="102"/>
      <c r="E241" s="102"/>
      <c r="F241" s="103"/>
      <c r="U241" s="102"/>
      <c r="V241" s="109"/>
      <c r="W241" s="109"/>
      <c r="X241" s="102"/>
      <c r="Y241" s="102"/>
      <c r="Z241" s="102"/>
      <c r="AA241" s="137"/>
      <c r="AB241" s="102"/>
      <c r="AC241" s="102"/>
      <c r="AD241" s="102"/>
      <c r="AE241" s="109"/>
      <c r="AF241" s="109"/>
    </row>
    <row r="242" spans="4:32" ht="15.75" customHeight="1" x14ac:dyDescent="0.25">
      <c r="D242" s="102"/>
      <c r="E242" s="102"/>
      <c r="F242" s="103"/>
      <c r="U242" s="102"/>
      <c r="V242" s="109"/>
      <c r="W242" s="109"/>
      <c r="X242" s="102"/>
      <c r="Y242" s="102"/>
      <c r="Z242" s="102"/>
      <c r="AA242" s="137"/>
      <c r="AB242" s="102"/>
      <c r="AC242" s="102"/>
      <c r="AD242" s="102"/>
      <c r="AE242" s="109"/>
      <c r="AF242" s="109"/>
    </row>
    <row r="243" spans="4:32" ht="15.75" customHeight="1" x14ac:dyDescent="0.25">
      <c r="D243" s="102"/>
      <c r="E243" s="102"/>
      <c r="F243" s="103"/>
      <c r="U243" s="102"/>
      <c r="V243" s="109"/>
      <c r="W243" s="109"/>
      <c r="X243" s="102"/>
      <c r="Y243" s="102"/>
      <c r="Z243" s="102"/>
      <c r="AA243" s="137"/>
      <c r="AB243" s="102"/>
      <c r="AC243" s="102"/>
      <c r="AD243" s="102"/>
      <c r="AE243" s="109"/>
      <c r="AF243" s="109"/>
    </row>
    <row r="244" spans="4:32" ht="15.75" customHeight="1" x14ac:dyDescent="0.25">
      <c r="D244" s="102"/>
      <c r="E244" s="102"/>
      <c r="F244" s="103"/>
      <c r="U244" s="102"/>
      <c r="V244" s="109"/>
      <c r="W244" s="109"/>
      <c r="X244" s="102"/>
      <c r="Y244" s="102"/>
      <c r="Z244" s="102"/>
      <c r="AA244" s="137"/>
      <c r="AB244" s="102"/>
      <c r="AC244" s="102"/>
      <c r="AD244" s="102"/>
      <c r="AE244" s="109"/>
      <c r="AF244" s="109"/>
    </row>
    <row r="245" spans="4:32" ht="15.75" customHeight="1" x14ac:dyDescent="0.25">
      <c r="D245" s="102"/>
      <c r="E245" s="102"/>
      <c r="F245" s="103"/>
      <c r="U245" s="102"/>
      <c r="V245" s="109"/>
      <c r="W245" s="109"/>
      <c r="X245" s="102"/>
      <c r="Y245" s="102"/>
      <c r="Z245" s="102"/>
      <c r="AA245" s="137"/>
      <c r="AB245" s="102"/>
      <c r="AC245" s="102"/>
      <c r="AD245" s="102"/>
      <c r="AE245" s="109"/>
      <c r="AF245" s="109"/>
    </row>
    <row r="246" spans="4:32" ht="15.75" customHeight="1" x14ac:dyDescent="0.25">
      <c r="D246" s="102"/>
      <c r="E246" s="102"/>
      <c r="F246" s="103"/>
      <c r="U246" s="102"/>
      <c r="V246" s="109"/>
      <c r="W246" s="109"/>
      <c r="X246" s="102"/>
      <c r="Y246" s="102"/>
      <c r="Z246" s="102"/>
      <c r="AA246" s="137"/>
      <c r="AB246" s="102"/>
      <c r="AC246" s="102"/>
      <c r="AD246" s="102"/>
      <c r="AE246" s="109"/>
      <c r="AF246" s="109"/>
    </row>
    <row r="247" spans="4:32" ht="15.75" customHeight="1" x14ac:dyDescent="0.25">
      <c r="D247" s="102"/>
      <c r="E247" s="102"/>
      <c r="F247" s="103"/>
      <c r="U247" s="102"/>
      <c r="V247" s="109"/>
      <c r="W247" s="109"/>
      <c r="X247" s="102"/>
      <c r="Y247" s="102"/>
      <c r="Z247" s="102"/>
      <c r="AA247" s="137"/>
      <c r="AB247" s="102"/>
      <c r="AC247" s="102"/>
      <c r="AD247" s="102"/>
      <c r="AE247" s="109"/>
      <c r="AF247" s="109"/>
    </row>
    <row r="248" spans="4:32" ht="15.75" customHeight="1" x14ac:dyDescent="0.25">
      <c r="D248" s="102"/>
      <c r="E248" s="102"/>
      <c r="F248" s="103"/>
      <c r="U248" s="102"/>
      <c r="V248" s="109"/>
      <c r="W248" s="109"/>
      <c r="X248" s="102"/>
      <c r="Y248" s="102"/>
      <c r="Z248" s="102"/>
      <c r="AA248" s="137"/>
      <c r="AB248" s="102"/>
      <c r="AC248" s="102"/>
      <c r="AD248" s="102"/>
      <c r="AE248" s="109"/>
      <c r="AF248" s="109"/>
    </row>
    <row r="249" spans="4:32" ht="15.75" customHeight="1" x14ac:dyDescent="0.25">
      <c r="D249" s="102"/>
      <c r="E249" s="102"/>
      <c r="F249" s="103"/>
      <c r="U249" s="102"/>
      <c r="V249" s="109"/>
      <c r="W249" s="109"/>
      <c r="X249" s="102"/>
      <c r="Y249" s="102"/>
      <c r="Z249" s="102"/>
      <c r="AA249" s="137"/>
      <c r="AB249" s="102"/>
      <c r="AC249" s="102"/>
      <c r="AD249" s="102"/>
      <c r="AE249" s="109"/>
      <c r="AF249" s="109"/>
    </row>
    <row r="250" spans="4:32" ht="15.75" customHeight="1" x14ac:dyDescent="0.25">
      <c r="D250" s="102"/>
      <c r="E250" s="102"/>
      <c r="F250" s="103"/>
      <c r="U250" s="102"/>
      <c r="V250" s="109"/>
      <c r="W250" s="109"/>
      <c r="X250" s="102"/>
      <c r="Y250" s="102"/>
      <c r="Z250" s="102"/>
      <c r="AA250" s="137"/>
      <c r="AB250" s="102"/>
      <c r="AC250" s="102"/>
      <c r="AD250" s="102"/>
      <c r="AE250" s="109"/>
      <c r="AF250" s="109"/>
    </row>
    <row r="251" spans="4:32" ht="15.75" customHeight="1" x14ac:dyDescent="0.25">
      <c r="D251" s="102"/>
      <c r="E251" s="102"/>
      <c r="F251" s="103"/>
      <c r="U251" s="102"/>
      <c r="V251" s="109"/>
      <c r="W251" s="109"/>
      <c r="X251" s="102"/>
      <c r="Y251" s="102"/>
      <c r="Z251" s="102"/>
      <c r="AA251" s="137"/>
      <c r="AB251" s="102"/>
      <c r="AC251" s="102"/>
      <c r="AD251" s="102"/>
      <c r="AE251" s="109"/>
      <c r="AF251" s="109"/>
    </row>
    <row r="252" spans="4:32" ht="15.75" customHeight="1" x14ac:dyDescent="0.25">
      <c r="D252" s="102"/>
      <c r="E252" s="102"/>
      <c r="F252" s="103"/>
      <c r="U252" s="102"/>
      <c r="V252" s="109"/>
      <c r="W252" s="109"/>
      <c r="X252" s="102"/>
      <c r="Y252" s="102"/>
      <c r="Z252" s="102"/>
      <c r="AA252" s="137"/>
      <c r="AB252" s="102"/>
      <c r="AC252" s="102"/>
      <c r="AD252" s="102"/>
      <c r="AE252" s="109"/>
      <c r="AF252" s="109"/>
    </row>
    <row r="253" spans="4:32" ht="15.75" customHeight="1" x14ac:dyDescent="0.25">
      <c r="D253" s="102"/>
      <c r="E253" s="102"/>
      <c r="F253" s="103"/>
      <c r="U253" s="102"/>
      <c r="V253" s="109"/>
      <c r="W253" s="109"/>
      <c r="X253" s="102"/>
      <c r="Y253" s="102"/>
      <c r="Z253" s="102"/>
      <c r="AA253" s="137"/>
      <c r="AB253" s="102"/>
      <c r="AC253" s="102"/>
      <c r="AD253" s="102"/>
      <c r="AE253" s="109"/>
      <c r="AF253" s="109"/>
    </row>
    <row r="254" spans="4:32" ht="15.75" customHeight="1" x14ac:dyDescent="0.25">
      <c r="D254" s="102"/>
      <c r="E254" s="102"/>
      <c r="F254" s="103"/>
      <c r="U254" s="102"/>
      <c r="V254" s="109"/>
      <c r="W254" s="109"/>
      <c r="X254" s="102"/>
      <c r="Y254" s="102"/>
      <c r="Z254" s="102"/>
      <c r="AA254" s="137"/>
      <c r="AB254" s="102"/>
      <c r="AC254" s="102"/>
      <c r="AD254" s="102"/>
      <c r="AE254" s="109"/>
      <c r="AF254" s="109"/>
    </row>
    <row r="255" spans="4:32" ht="15.75" customHeight="1" x14ac:dyDescent="0.25">
      <c r="D255" s="102"/>
      <c r="E255" s="102"/>
      <c r="F255" s="103"/>
      <c r="U255" s="102"/>
      <c r="V255" s="109"/>
      <c r="W255" s="109"/>
      <c r="X255" s="102"/>
      <c r="Y255" s="102"/>
      <c r="Z255" s="102"/>
      <c r="AA255" s="137"/>
      <c r="AB255" s="102"/>
      <c r="AC255" s="102"/>
      <c r="AD255" s="102"/>
      <c r="AE255" s="109"/>
      <c r="AF255" s="109"/>
    </row>
    <row r="256" spans="4:32" ht="15.75" customHeight="1" x14ac:dyDescent="0.25">
      <c r="D256" s="102"/>
      <c r="E256" s="102"/>
      <c r="F256" s="103"/>
      <c r="U256" s="102"/>
      <c r="V256" s="109"/>
      <c r="W256" s="109"/>
      <c r="X256" s="102"/>
      <c r="Y256" s="102"/>
      <c r="Z256" s="102"/>
      <c r="AA256" s="137"/>
      <c r="AB256" s="102"/>
      <c r="AC256" s="102"/>
      <c r="AD256" s="102"/>
      <c r="AE256" s="109"/>
      <c r="AF256" s="109"/>
    </row>
    <row r="257" spans="1:101" ht="15.75" customHeight="1" x14ac:dyDescent="0.25">
      <c r="D257" s="102"/>
      <c r="E257" s="102"/>
      <c r="F257" s="103"/>
      <c r="U257" s="102"/>
      <c r="V257" s="109"/>
      <c r="W257" s="109"/>
      <c r="X257" s="102"/>
      <c r="Y257" s="102"/>
      <c r="Z257" s="102"/>
      <c r="AA257" s="137"/>
      <c r="AB257" s="102"/>
      <c r="AC257" s="102"/>
      <c r="AD257" s="102"/>
      <c r="AE257" s="109"/>
      <c r="AF257" s="109"/>
    </row>
    <row r="258" spans="1:101" ht="15.75" customHeight="1" x14ac:dyDescent="0.25">
      <c r="D258" s="102"/>
      <c r="E258" s="102"/>
      <c r="F258" s="103"/>
      <c r="U258" s="102"/>
      <c r="V258" s="109"/>
      <c r="W258" s="109"/>
      <c r="X258" s="102"/>
      <c r="Y258" s="102"/>
      <c r="Z258" s="102"/>
      <c r="AA258" s="137"/>
      <c r="AB258" s="102"/>
      <c r="AC258" s="102"/>
      <c r="AD258" s="102"/>
      <c r="AE258" s="109"/>
      <c r="AF258" s="109"/>
    </row>
    <row r="259" spans="1:101" ht="15.75" customHeight="1" x14ac:dyDescent="0.25">
      <c r="D259" s="102"/>
      <c r="E259" s="102"/>
      <c r="F259" s="103"/>
      <c r="U259" s="102"/>
      <c r="V259" s="109"/>
      <c r="W259" s="109"/>
      <c r="X259" s="102"/>
      <c r="Y259" s="102"/>
      <c r="Z259" s="102"/>
      <c r="AA259" s="137"/>
      <c r="AB259" s="102"/>
      <c r="AC259" s="102"/>
      <c r="AD259" s="102"/>
      <c r="AE259" s="109"/>
      <c r="AF259" s="109"/>
    </row>
    <row r="260" spans="1:101" ht="15.75" customHeight="1" x14ac:dyDescent="0.25">
      <c r="D260" s="102"/>
      <c r="E260" s="102"/>
      <c r="F260" s="103"/>
      <c r="AA260" s="138"/>
    </row>
    <row r="261" spans="1:101" ht="15.75" customHeight="1" x14ac:dyDescent="0.25">
      <c r="D261" s="102"/>
      <c r="E261" s="102"/>
      <c r="F261" s="103"/>
      <c r="AA261" s="138"/>
    </row>
    <row r="262" spans="1:101" s="106" customFormat="1" ht="15.75" customHeight="1" x14ac:dyDescent="0.25">
      <c r="A262" s="101"/>
      <c r="B262" s="101"/>
      <c r="C262" s="101"/>
      <c r="D262" s="102"/>
      <c r="E262" s="102"/>
      <c r="F262" s="103"/>
      <c r="G262" s="151"/>
      <c r="H262" s="128"/>
      <c r="I262" s="129"/>
      <c r="J262" s="130"/>
      <c r="K262" s="105"/>
      <c r="L262" s="131"/>
      <c r="M262" s="172"/>
      <c r="O262" s="108"/>
      <c r="P262" s="108"/>
      <c r="Q262" s="108"/>
      <c r="S262" s="108"/>
      <c r="T262" s="108"/>
      <c r="V262" s="108"/>
      <c r="W262" s="108"/>
      <c r="AA262" s="138"/>
      <c r="AE262" s="108"/>
      <c r="AF262" s="108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11"/>
      <c r="CD262" s="111"/>
      <c r="CE262" s="111"/>
      <c r="CF262" s="111"/>
      <c r="CG262" s="111"/>
      <c r="CH262" s="111"/>
      <c r="CI262" s="111"/>
      <c r="CJ262" s="111"/>
      <c r="CK262" s="111"/>
      <c r="CL262" s="111"/>
      <c r="CM262" s="111"/>
      <c r="CN262" s="111"/>
      <c r="CO262" s="111"/>
      <c r="CP262" s="111"/>
      <c r="CQ262" s="111"/>
      <c r="CR262" s="111"/>
      <c r="CS262" s="111"/>
      <c r="CT262" s="111"/>
      <c r="CU262" s="111"/>
      <c r="CV262" s="111"/>
      <c r="CW262" s="111"/>
    </row>
    <row r="263" spans="1:101" s="106" customFormat="1" ht="15.75" customHeight="1" x14ac:dyDescent="0.25">
      <c r="A263" s="101"/>
      <c r="B263" s="101"/>
      <c r="C263" s="101"/>
      <c r="D263" s="102"/>
      <c r="E263" s="102"/>
      <c r="F263" s="103"/>
      <c r="G263" s="151"/>
      <c r="H263" s="128"/>
      <c r="I263" s="129"/>
      <c r="J263" s="130"/>
      <c r="K263" s="105"/>
      <c r="L263" s="131"/>
      <c r="M263" s="172"/>
      <c r="O263" s="108"/>
      <c r="P263" s="108"/>
      <c r="Q263" s="108"/>
      <c r="S263" s="108"/>
      <c r="T263" s="108"/>
      <c r="V263" s="108"/>
      <c r="W263" s="108"/>
      <c r="AA263" s="138"/>
      <c r="AE263" s="108"/>
      <c r="AF263" s="108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11"/>
      <c r="CD263" s="111"/>
      <c r="CE263" s="111"/>
      <c r="CF263" s="111"/>
      <c r="CG263" s="111"/>
      <c r="CH263" s="111"/>
      <c r="CI263" s="111"/>
      <c r="CJ263" s="111"/>
      <c r="CK263" s="111"/>
      <c r="CL263" s="111"/>
      <c r="CM263" s="111"/>
      <c r="CN263" s="111"/>
      <c r="CO263" s="111"/>
      <c r="CP263" s="111"/>
      <c r="CQ263" s="111"/>
      <c r="CR263" s="111"/>
      <c r="CS263" s="111"/>
      <c r="CT263" s="111"/>
      <c r="CU263" s="111"/>
      <c r="CV263" s="111"/>
      <c r="CW263" s="111"/>
    </row>
    <row r="264" spans="1:101" s="106" customFormat="1" ht="15.75" customHeight="1" x14ac:dyDescent="0.25">
      <c r="A264" s="101"/>
      <c r="B264" s="101"/>
      <c r="C264" s="101"/>
      <c r="D264" s="102"/>
      <c r="E264" s="102"/>
      <c r="F264" s="103"/>
      <c r="G264" s="151"/>
      <c r="H264" s="128"/>
      <c r="I264" s="129"/>
      <c r="J264" s="130"/>
      <c r="K264" s="105"/>
      <c r="L264" s="131"/>
      <c r="M264" s="172"/>
      <c r="O264" s="108"/>
      <c r="P264" s="108"/>
      <c r="Q264" s="108"/>
      <c r="S264" s="108"/>
      <c r="T264" s="108"/>
      <c r="V264" s="108"/>
      <c r="W264" s="108"/>
      <c r="AA264" s="138"/>
      <c r="AE264" s="108"/>
      <c r="AF264" s="108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11"/>
      <c r="CD264" s="111"/>
      <c r="CE264" s="111"/>
      <c r="CF264" s="111"/>
      <c r="CG264" s="111"/>
      <c r="CH264" s="111"/>
      <c r="CI264" s="111"/>
      <c r="CJ264" s="111"/>
      <c r="CK264" s="111"/>
      <c r="CL264" s="111"/>
      <c r="CM264" s="111"/>
      <c r="CN264" s="111"/>
      <c r="CO264" s="111"/>
      <c r="CP264" s="111"/>
      <c r="CQ264" s="111"/>
      <c r="CR264" s="111"/>
      <c r="CS264" s="111"/>
      <c r="CT264" s="111"/>
      <c r="CU264" s="111"/>
      <c r="CV264" s="111"/>
      <c r="CW264" s="111"/>
    </row>
    <row r="265" spans="1:101" s="106" customFormat="1" ht="15.75" customHeight="1" x14ac:dyDescent="0.25">
      <c r="A265" s="101"/>
      <c r="B265" s="101"/>
      <c r="C265" s="101"/>
      <c r="D265" s="102"/>
      <c r="E265" s="102"/>
      <c r="F265" s="103"/>
      <c r="G265" s="151"/>
      <c r="H265" s="128"/>
      <c r="I265" s="129"/>
      <c r="J265" s="130"/>
      <c r="K265" s="105"/>
      <c r="L265" s="131"/>
      <c r="M265" s="172"/>
      <c r="O265" s="108"/>
      <c r="P265" s="108"/>
      <c r="Q265" s="108"/>
      <c r="S265" s="108"/>
      <c r="T265" s="108"/>
      <c r="V265" s="108"/>
      <c r="W265" s="108"/>
      <c r="AA265" s="138"/>
      <c r="AE265" s="108"/>
      <c r="AF265" s="108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11"/>
      <c r="CD265" s="111"/>
      <c r="CE265" s="111"/>
      <c r="CF265" s="111"/>
      <c r="CG265" s="111"/>
      <c r="CH265" s="111"/>
      <c r="CI265" s="111"/>
      <c r="CJ265" s="111"/>
      <c r="CK265" s="111"/>
      <c r="CL265" s="111"/>
      <c r="CM265" s="111"/>
      <c r="CN265" s="111"/>
      <c r="CO265" s="111"/>
      <c r="CP265" s="111"/>
      <c r="CQ265" s="111"/>
      <c r="CR265" s="111"/>
      <c r="CS265" s="111"/>
      <c r="CT265" s="111"/>
      <c r="CU265" s="111"/>
      <c r="CV265" s="111"/>
      <c r="CW265" s="111"/>
    </row>
    <row r="266" spans="1:101" s="106" customFormat="1" ht="15.75" customHeight="1" x14ac:dyDescent="0.25">
      <c r="A266" s="101"/>
      <c r="B266" s="101"/>
      <c r="C266" s="101"/>
      <c r="D266" s="102"/>
      <c r="E266" s="102"/>
      <c r="F266" s="103"/>
      <c r="G266" s="151"/>
      <c r="H266" s="128"/>
      <c r="I266" s="129"/>
      <c r="J266" s="130"/>
      <c r="K266" s="105"/>
      <c r="L266" s="131"/>
      <c r="M266" s="172"/>
      <c r="O266" s="108"/>
      <c r="P266" s="108"/>
      <c r="Q266" s="108"/>
      <c r="S266" s="108"/>
      <c r="T266" s="108"/>
      <c r="V266" s="108"/>
      <c r="W266" s="108"/>
      <c r="AA266" s="138"/>
      <c r="AE266" s="108"/>
      <c r="AF266" s="108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11"/>
      <c r="CD266" s="111"/>
      <c r="CE266" s="111"/>
      <c r="CF266" s="111"/>
      <c r="CG266" s="111"/>
      <c r="CH266" s="111"/>
      <c r="CI266" s="111"/>
      <c r="CJ266" s="111"/>
      <c r="CK266" s="111"/>
      <c r="CL266" s="111"/>
      <c r="CM266" s="111"/>
      <c r="CN266" s="111"/>
      <c r="CO266" s="111"/>
      <c r="CP266" s="111"/>
      <c r="CQ266" s="111"/>
      <c r="CR266" s="111"/>
      <c r="CS266" s="111"/>
      <c r="CT266" s="111"/>
      <c r="CU266" s="111"/>
      <c r="CV266" s="111"/>
      <c r="CW266" s="111"/>
    </row>
    <row r="267" spans="1:101" s="106" customFormat="1" ht="15.75" customHeight="1" x14ac:dyDescent="0.25">
      <c r="A267" s="101"/>
      <c r="B267" s="101"/>
      <c r="C267" s="101"/>
      <c r="D267" s="102"/>
      <c r="E267" s="102"/>
      <c r="F267" s="103"/>
      <c r="G267" s="151"/>
      <c r="H267" s="128"/>
      <c r="I267" s="129"/>
      <c r="J267" s="130"/>
      <c r="K267" s="105"/>
      <c r="L267" s="131"/>
      <c r="M267" s="172"/>
      <c r="O267" s="108"/>
      <c r="P267" s="108"/>
      <c r="Q267" s="108"/>
      <c r="S267" s="108"/>
      <c r="T267" s="108"/>
      <c r="V267" s="108"/>
      <c r="W267" s="108"/>
      <c r="AA267" s="138"/>
      <c r="AE267" s="108"/>
      <c r="AF267" s="108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11"/>
      <c r="CD267" s="111"/>
      <c r="CE267" s="111"/>
      <c r="CF267" s="111"/>
      <c r="CG267" s="111"/>
      <c r="CH267" s="111"/>
      <c r="CI267" s="111"/>
      <c r="CJ267" s="111"/>
      <c r="CK267" s="111"/>
      <c r="CL267" s="111"/>
      <c r="CM267" s="111"/>
      <c r="CN267" s="111"/>
      <c r="CO267" s="111"/>
      <c r="CP267" s="111"/>
      <c r="CQ267" s="111"/>
      <c r="CR267" s="111"/>
      <c r="CS267" s="111"/>
      <c r="CT267" s="111"/>
      <c r="CU267" s="111"/>
      <c r="CV267" s="111"/>
      <c r="CW267" s="111"/>
    </row>
    <row r="268" spans="1:101" s="106" customFormat="1" ht="15.75" customHeight="1" x14ac:dyDescent="0.25">
      <c r="A268" s="101"/>
      <c r="B268" s="101"/>
      <c r="C268" s="101"/>
      <c r="D268" s="102"/>
      <c r="E268" s="102"/>
      <c r="F268" s="103"/>
      <c r="G268" s="151"/>
      <c r="H268" s="128"/>
      <c r="I268" s="129"/>
      <c r="J268" s="130"/>
      <c r="K268" s="105"/>
      <c r="L268" s="131"/>
      <c r="M268" s="172"/>
      <c r="O268" s="108"/>
      <c r="P268" s="108"/>
      <c r="Q268" s="108"/>
      <c r="S268" s="108"/>
      <c r="T268" s="108"/>
      <c r="V268" s="108"/>
      <c r="W268" s="108"/>
      <c r="AA268" s="138"/>
      <c r="AE268" s="108"/>
      <c r="AF268" s="108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11"/>
      <c r="CD268" s="111"/>
      <c r="CE268" s="111"/>
      <c r="CF268" s="111"/>
      <c r="CG268" s="111"/>
      <c r="CH268" s="111"/>
      <c r="CI268" s="111"/>
      <c r="CJ268" s="111"/>
      <c r="CK268" s="111"/>
      <c r="CL268" s="111"/>
      <c r="CM268" s="111"/>
      <c r="CN268" s="111"/>
      <c r="CO268" s="111"/>
      <c r="CP268" s="111"/>
      <c r="CQ268" s="111"/>
      <c r="CR268" s="111"/>
      <c r="CS268" s="111"/>
      <c r="CT268" s="111"/>
      <c r="CU268" s="111"/>
      <c r="CV268" s="111"/>
      <c r="CW268" s="111"/>
    </row>
    <row r="269" spans="1:101" s="106" customFormat="1" ht="15.75" customHeight="1" x14ac:dyDescent="0.25">
      <c r="A269" s="101"/>
      <c r="B269" s="101"/>
      <c r="C269" s="101"/>
      <c r="D269" s="102"/>
      <c r="E269" s="102"/>
      <c r="F269" s="103"/>
      <c r="G269" s="151"/>
      <c r="H269" s="128"/>
      <c r="I269" s="129"/>
      <c r="J269" s="130"/>
      <c r="K269" s="105"/>
      <c r="L269" s="131"/>
      <c r="M269" s="172"/>
      <c r="O269" s="108"/>
      <c r="P269" s="108"/>
      <c r="Q269" s="108"/>
      <c r="S269" s="108"/>
      <c r="T269" s="108"/>
      <c r="V269" s="108"/>
      <c r="W269" s="108"/>
      <c r="AA269" s="138"/>
      <c r="AE269" s="108"/>
      <c r="AF269" s="108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11"/>
      <c r="CD269" s="111"/>
      <c r="CE269" s="111"/>
      <c r="CF269" s="111"/>
      <c r="CG269" s="111"/>
      <c r="CH269" s="111"/>
      <c r="CI269" s="111"/>
      <c r="CJ269" s="111"/>
      <c r="CK269" s="111"/>
      <c r="CL269" s="111"/>
      <c r="CM269" s="111"/>
      <c r="CN269" s="111"/>
      <c r="CO269" s="111"/>
      <c r="CP269" s="111"/>
      <c r="CQ269" s="111"/>
      <c r="CR269" s="111"/>
      <c r="CS269" s="111"/>
      <c r="CT269" s="111"/>
      <c r="CU269" s="111"/>
      <c r="CV269" s="111"/>
      <c r="CW269" s="111"/>
    </row>
    <row r="270" spans="1:101" s="106" customFormat="1" ht="15.75" customHeight="1" x14ac:dyDescent="0.25">
      <c r="A270" s="101"/>
      <c r="B270" s="101"/>
      <c r="C270" s="101"/>
      <c r="D270" s="102"/>
      <c r="E270" s="102"/>
      <c r="F270" s="103"/>
      <c r="G270" s="151"/>
      <c r="H270" s="128"/>
      <c r="I270" s="129"/>
      <c r="J270" s="130"/>
      <c r="K270" s="105"/>
      <c r="L270" s="131"/>
      <c r="M270" s="172"/>
      <c r="O270" s="108"/>
      <c r="P270" s="108"/>
      <c r="Q270" s="108"/>
      <c r="S270" s="108"/>
      <c r="T270" s="108"/>
      <c r="V270" s="108"/>
      <c r="W270" s="108"/>
      <c r="AA270" s="138"/>
      <c r="AE270" s="108"/>
      <c r="AF270" s="108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11"/>
      <c r="CD270" s="111"/>
      <c r="CE270" s="111"/>
      <c r="CF270" s="111"/>
      <c r="CG270" s="111"/>
      <c r="CH270" s="111"/>
      <c r="CI270" s="111"/>
      <c r="CJ270" s="111"/>
      <c r="CK270" s="111"/>
      <c r="CL270" s="111"/>
      <c r="CM270" s="111"/>
      <c r="CN270" s="111"/>
      <c r="CO270" s="111"/>
      <c r="CP270" s="111"/>
      <c r="CQ270" s="111"/>
      <c r="CR270" s="111"/>
      <c r="CS270" s="111"/>
      <c r="CT270" s="111"/>
      <c r="CU270" s="111"/>
      <c r="CV270" s="111"/>
      <c r="CW270" s="111"/>
    </row>
    <row r="271" spans="1:101" s="106" customFormat="1" ht="15.75" customHeight="1" x14ac:dyDescent="0.25">
      <c r="A271" s="101"/>
      <c r="B271" s="101"/>
      <c r="C271" s="101"/>
      <c r="D271" s="102"/>
      <c r="E271" s="102"/>
      <c r="F271" s="103"/>
      <c r="G271" s="151"/>
      <c r="H271" s="128"/>
      <c r="I271" s="129"/>
      <c r="J271" s="130"/>
      <c r="K271" s="105"/>
      <c r="L271" s="131"/>
      <c r="M271" s="172"/>
      <c r="O271" s="108"/>
      <c r="P271" s="108"/>
      <c r="Q271" s="108"/>
      <c r="S271" s="108"/>
      <c r="T271" s="108"/>
      <c r="V271" s="108"/>
      <c r="W271" s="108"/>
      <c r="AA271" s="138"/>
      <c r="AE271" s="108"/>
      <c r="AF271" s="108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11"/>
      <c r="CD271" s="111"/>
      <c r="CE271" s="111"/>
      <c r="CF271" s="111"/>
      <c r="CG271" s="111"/>
      <c r="CH271" s="111"/>
      <c r="CI271" s="111"/>
      <c r="CJ271" s="111"/>
      <c r="CK271" s="111"/>
      <c r="CL271" s="111"/>
      <c r="CM271" s="111"/>
      <c r="CN271" s="111"/>
      <c r="CO271" s="111"/>
      <c r="CP271" s="111"/>
      <c r="CQ271" s="111"/>
      <c r="CR271" s="111"/>
      <c r="CS271" s="111"/>
      <c r="CT271" s="111"/>
      <c r="CU271" s="111"/>
      <c r="CV271" s="111"/>
      <c r="CW271" s="111"/>
    </row>
    <row r="272" spans="1:101" s="106" customFormat="1" ht="15.75" customHeight="1" x14ac:dyDescent="0.25">
      <c r="A272" s="101"/>
      <c r="B272" s="101"/>
      <c r="C272" s="101"/>
      <c r="D272" s="102"/>
      <c r="E272" s="102"/>
      <c r="F272" s="103"/>
      <c r="G272" s="151"/>
      <c r="H272" s="128"/>
      <c r="I272" s="129"/>
      <c r="J272" s="130"/>
      <c r="K272" s="105"/>
      <c r="L272" s="131"/>
      <c r="M272" s="172"/>
      <c r="O272" s="108"/>
      <c r="P272" s="108"/>
      <c r="Q272" s="108"/>
      <c r="S272" s="108"/>
      <c r="T272" s="108"/>
      <c r="V272" s="108"/>
      <c r="W272" s="108"/>
      <c r="AA272" s="138"/>
      <c r="AE272" s="108"/>
      <c r="AF272" s="108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</row>
    <row r="273" spans="1:101" s="106" customFormat="1" ht="15.75" customHeight="1" x14ac:dyDescent="0.25">
      <c r="A273" s="101"/>
      <c r="B273" s="101"/>
      <c r="C273" s="101"/>
      <c r="D273" s="102"/>
      <c r="E273" s="102"/>
      <c r="F273" s="103"/>
      <c r="G273" s="151"/>
      <c r="H273" s="128"/>
      <c r="I273" s="129"/>
      <c r="J273" s="130"/>
      <c r="K273" s="105"/>
      <c r="L273" s="131"/>
      <c r="M273" s="172"/>
      <c r="O273" s="108"/>
      <c r="P273" s="108"/>
      <c r="Q273" s="108"/>
      <c r="S273" s="108"/>
      <c r="T273" s="108"/>
      <c r="V273" s="108"/>
      <c r="W273" s="108"/>
      <c r="AA273" s="138"/>
      <c r="AE273" s="108"/>
      <c r="AF273" s="108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</row>
    <row r="274" spans="1:101" s="106" customFormat="1" ht="15.75" customHeight="1" x14ac:dyDescent="0.25">
      <c r="A274" s="101"/>
      <c r="B274" s="101"/>
      <c r="C274" s="101"/>
      <c r="D274" s="102"/>
      <c r="E274" s="102"/>
      <c r="F274" s="103"/>
      <c r="G274" s="151"/>
      <c r="H274" s="128"/>
      <c r="I274" s="129"/>
      <c r="J274" s="130"/>
      <c r="K274" s="105"/>
      <c r="L274" s="131"/>
      <c r="M274" s="172"/>
      <c r="O274" s="108"/>
      <c r="P274" s="108"/>
      <c r="Q274" s="108"/>
      <c r="S274" s="108"/>
      <c r="T274" s="108"/>
      <c r="V274" s="108"/>
      <c r="W274" s="108"/>
      <c r="AA274" s="138"/>
      <c r="AE274" s="108"/>
      <c r="AF274" s="108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</row>
    <row r="275" spans="1:101" s="106" customFormat="1" ht="15.75" customHeight="1" x14ac:dyDescent="0.25">
      <c r="A275" s="101"/>
      <c r="B275" s="101"/>
      <c r="C275" s="101"/>
      <c r="D275" s="102"/>
      <c r="E275" s="102"/>
      <c r="F275" s="103"/>
      <c r="G275" s="151"/>
      <c r="H275" s="128"/>
      <c r="I275" s="129"/>
      <c r="J275" s="130"/>
      <c r="K275" s="105"/>
      <c r="L275" s="131"/>
      <c r="M275" s="172"/>
      <c r="O275" s="108"/>
      <c r="P275" s="108"/>
      <c r="Q275" s="108"/>
      <c r="S275" s="108"/>
      <c r="T275" s="108"/>
      <c r="V275" s="108"/>
      <c r="W275" s="108"/>
      <c r="AA275" s="138"/>
      <c r="AE275" s="108"/>
      <c r="AF275" s="108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</row>
    <row r="276" spans="1:101" s="106" customFormat="1" ht="15.75" customHeight="1" x14ac:dyDescent="0.25">
      <c r="A276" s="101"/>
      <c r="B276" s="101"/>
      <c r="C276" s="101"/>
      <c r="D276" s="102"/>
      <c r="E276" s="102"/>
      <c r="F276" s="103"/>
      <c r="G276" s="151"/>
      <c r="H276" s="128"/>
      <c r="I276" s="129"/>
      <c r="J276" s="130"/>
      <c r="K276" s="105"/>
      <c r="L276" s="131"/>
      <c r="M276" s="172"/>
      <c r="O276" s="108"/>
      <c r="P276" s="108"/>
      <c r="Q276" s="108"/>
      <c r="S276" s="108"/>
      <c r="T276" s="108"/>
      <c r="V276" s="108"/>
      <c r="W276" s="108"/>
      <c r="AA276" s="138"/>
      <c r="AE276" s="108"/>
      <c r="AF276" s="108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11"/>
      <c r="CD276" s="111"/>
      <c r="CE276" s="111"/>
      <c r="CF276" s="111"/>
      <c r="CG276" s="111"/>
      <c r="CH276" s="111"/>
      <c r="CI276" s="111"/>
      <c r="CJ276" s="111"/>
      <c r="CK276" s="111"/>
      <c r="CL276" s="111"/>
      <c r="CM276" s="111"/>
      <c r="CN276" s="111"/>
      <c r="CO276" s="111"/>
      <c r="CP276" s="111"/>
      <c r="CQ276" s="111"/>
      <c r="CR276" s="111"/>
      <c r="CS276" s="111"/>
      <c r="CT276" s="111"/>
      <c r="CU276" s="111"/>
      <c r="CV276" s="111"/>
      <c r="CW276" s="111"/>
    </row>
    <row r="277" spans="1:101" s="106" customFormat="1" ht="15.75" customHeight="1" x14ac:dyDescent="0.25">
      <c r="A277" s="101"/>
      <c r="B277" s="101"/>
      <c r="C277" s="101"/>
      <c r="D277" s="102"/>
      <c r="E277" s="102"/>
      <c r="F277" s="103"/>
      <c r="G277" s="151"/>
      <c r="H277" s="128"/>
      <c r="I277" s="129"/>
      <c r="J277" s="130"/>
      <c r="K277" s="105"/>
      <c r="L277" s="131"/>
      <c r="M277" s="172"/>
      <c r="O277" s="108"/>
      <c r="P277" s="108"/>
      <c r="Q277" s="108"/>
      <c r="S277" s="108"/>
      <c r="T277" s="108"/>
      <c r="V277" s="108"/>
      <c r="W277" s="108"/>
      <c r="AA277" s="138"/>
      <c r="AE277" s="108"/>
      <c r="AF277" s="108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11"/>
      <c r="CD277" s="111"/>
      <c r="CE277" s="111"/>
      <c r="CF277" s="111"/>
      <c r="CG277" s="111"/>
      <c r="CH277" s="111"/>
      <c r="CI277" s="111"/>
      <c r="CJ277" s="111"/>
      <c r="CK277" s="111"/>
      <c r="CL277" s="111"/>
      <c r="CM277" s="111"/>
      <c r="CN277" s="111"/>
      <c r="CO277" s="111"/>
      <c r="CP277" s="111"/>
      <c r="CQ277" s="111"/>
      <c r="CR277" s="111"/>
      <c r="CS277" s="111"/>
      <c r="CT277" s="111"/>
      <c r="CU277" s="111"/>
      <c r="CV277" s="111"/>
      <c r="CW277" s="111"/>
    </row>
    <row r="278" spans="1:101" s="106" customFormat="1" ht="15.75" customHeight="1" x14ac:dyDescent="0.25">
      <c r="A278" s="101"/>
      <c r="B278" s="101"/>
      <c r="C278" s="101"/>
      <c r="D278" s="102"/>
      <c r="E278" s="102"/>
      <c r="F278" s="103"/>
      <c r="G278" s="151"/>
      <c r="H278" s="128"/>
      <c r="I278" s="129"/>
      <c r="J278" s="130"/>
      <c r="K278" s="105"/>
      <c r="L278" s="131"/>
      <c r="M278" s="172"/>
      <c r="O278" s="108"/>
      <c r="P278" s="108"/>
      <c r="Q278" s="108"/>
      <c r="S278" s="108"/>
      <c r="T278" s="108"/>
      <c r="V278" s="108"/>
      <c r="W278" s="108"/>
      <c r="AA278" s="138"/>
      <c r="AE278" s="108"/>
      <c r="AF278" s="108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11"/>
      <c r="CD278" s="111"/>
      <c r="CE278" s="111"/>
      <c r="CF278" s="111"/>
      <c r="CG278" s="111"/>
      <c r="CH278" s="111"/>
      <c r="CI278" s="111"/>
      <c r="CJ278" s="111"/>
      <c r="CK278" s="111"/>
      <c r="CL278" s="111"/>
      <c r="CM278" s="111"/>
      <c r="CN278" s="111"/>
      <c r="CO278" s="111"/>
      <c r="CP278" s="111"/>
      <c r="CQ278" s="111"/>
      <c r="CR278" s="111"/>
      <c r="CS278" s="111"/>
      <c r="CT278" s="111"/>
      <c r="CU278" s="111"/>
      <c r="CV278" s="111"/>
      <c r="CW278" s="111"/>
    </row>
    <row r="279" spans="1:101" s="106" customFormat="1" ht="15.75" customHeight="1" x14ac:dyDescent="0.25">
      <c r="A279" s="101"/>
      <c r="B279" s="101"/>
      <c r="C279" s="101"/>
      <c r="D279" s="102"/>
      <c r="E279" s="102"/>
      <c r="F279" s="103"/>
      <c r="G279" s="151"/>
      <c r="H279" s="128"/>
      <c r="I279" s="129"/>
      <c r="J279" s="130"/>
      <c r="K279" s="105"/>
      <c r="L279" s="131"/>
      <c r="M279" s="172"/>
      <c r="O279" s="108"/>
      <c r="P279" s="108"/>
      <c r="Q279" s="108"/>
      <c r="S279" s="108"/>
      <c r="T279" s="108"/>
      <c r="V279" s="108"/>
      <c r="W279" s="108"/>
      <c r="AA279" s="138"/>
      <c r="AE279" s="108"/>
      <c r="AF279" s="108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11"/>
      <c r="CD279" s="111"/>
      <c r="CE279" s="111"/>
      <c r="CF279" s="111"/>
      <c r="CG279" s="111"/>
      <c r="CH279" s="111"/>
      <c r="CI279" s="111"/>
      <c r="CJ279" s="111"/>
      <c r="CK279" s="111"/>
      <c r="CL279" s="111"/>
      <c r="CM279" s="111"/>
      <c r="CN279" s="111"/>
      <c r="CO279" s="111"/>
      <c r="CP279" s="111"/>
      <c r="CQ279" s="111"/>
      <c r="CR279" s="111"/>
      <c r="CS279" s="111"/>
      <c r="CT279" s="111"/>
      <c r="CU279" s="111"/>
      <c r="CV279" s="111"/>
      <c r="CW279" s="111"/>
    </row>
    <row r="280" spans="1:101" s="106" customFormat="1" ht="15.75" customHeight="1" x14ac:dyDescent="0.25">
      <c r="A280" s="101"/>
      <c r="B280" s="101"/>
      <c r="C280" s="101"/>
      <c r="D280" s="102"/>
      <c r="E280" s="102"/>
      <c r="F280" s="103"/>
      <c r="G280" s="151"/>
      <c r="H280" s="128"/>
      <c r="I280" s="129"/>
      <c r="J280" s="130"/>
      <c r="K280" s="105"/>
      <c r="L280" s="131"/>
      <c r="M280" s="172"/>
      <c r="O280" s="108"/>
      <c r="P280" s="108"/>
      <c r="Q280" s="108"/>
      <c r="S280" s="108"/>
      <c r="T280" s="108"/>
      <c r="V280" s="108"/>
      <c r="W280" s="108"/>
      <c r="AA280" s="138"/>
      <c r="AE280" s="108"/>
      <c r="AF280" s="108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11"/>
      <c r="CD280" s="111"/>
      <c r="CE280" s="111"/>
      <c r="CF280" s="111"/>
      <c r="CG280" s="111"/>
      <c r="CH280" s="111"/>
      <c r="CI280" s="111"/>
      <c r="CJ280" s="111"/>
      <c r="CK280" s="111"/>
      <c r="CL280" s="111"/>
      <c r="CM280" s="111"/>
      <c r="CN280" s="111"/>
      <c r="CO280" s="111"/>
      <c r="CP280" s="111"/>
      <c r="CQ280" s="111"/>
      <c r="CR280" s="111"/>
      <c r="CS280" s="111"/>
      <c r="CT280" s="111"/>
      <c r="CU280" s="111"/>
      <c r="CV280" s="111"/>
      <c r="CW280" s="111"/>
    </row>
    <row r="281" spans="1:101" s="106" customFormat="1" ht="15.75" customHeight="1" x14ac:dyDescent="0.25">
      <c r="A281" s="101"/>
      <c r="B281" s="101"/>
      <c r="C281" s="101"/>
      <c r="D281" s="102"/>
      <c r="E281" s="102"/>
      <c r="F281" s="103"/>
      <c r="G281" s="151"/>
      <c r="H281" s="128"/>
      <c r="I281" s="129"/>
      <c r="J281" s="130"/>
      <c r="K281" s="105"/>
      <c r="L281" s="131"/>
      <c r="M281" s="172"/>
      <c r="O281" s="108"/>
      <c r="P281" s="108"/>
      <c r="Q281" s="108"/>
      <c r="S281" s="108"/>
      <c r="T281" s="108"/>
      <c r="V281" s="108"/>
      <c r="W281" s="108"/>
      <c r="AA281" s="138"/>
      <c r="AE281" s="108"/>
      <c r="AF281" s="108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</row>
    <row r="282" spans="1:101" s="106" customFormat="1" ht="15.75" customHeight="1" x14ac:dyDescent="0.25">
      <c r="A282" s="101"/>
      <c r="B282" s="101"/>
      <c r="C282" s="101"/>
      <c r="D282" s="102"/>
      <c r="E282" s="102"/>
      <c r="F282" s="103"/>
      <c r="G282" s="151"/>
      <c r="H282" s="128"/>
      <c r="I282" s="129"/>
      <c r="J282" s="130"/>
      <c r="K282" s="105"/>
      <c r="L282" s="131"/>
      <c r="M282" s="172"/>
      <c r="O282" s="108"/>
      <c r="P282" s="108"/>
      <c r="Q282" s="108"/>
      <c r="S282" s="108"/>
      <c r="T282" s="108"/>
      <c r="V282" s="108"/>
      <c r="W282" s="108"/>
      <c r="AA282" s="138"/>
      <c r="AE282" s="108"/>
      <c r="AF282" s="108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</row>
    <row r="283" spans="1:101" s="106" customFormat="1" ht="15.75" customHeight="1" x14ac:dyDescent="0.25">
      <c r="A283" s="101"/>
      <c r="B283" s="101"/>
      <c r="C283" s="101"/>
      <c r="D283" s="102"/>
      <c r="E283" s="102"/>
      <c r="F283" s="103"/>
      <c r="G283" s="151"/>
      <c r="H283" s="128"/>
      <c r="I283" s="129"/>
      <c r="J283" s="130"/>
      <c r="K283" s="105"/>
      <c r="L283" s="131"/>
      <c r="M283" s="172"/>
      <c r="O283" s="108"/>
      <c r="P283" s="108"/>
      <c r="Q283" s="108"/>
      <c r="S283" s="108"/>
      <c r="T283" s="108"/>
      <c r="V283" s="108"/>
      <c r="W283" s="108"/>
      <c r="AA283" s="138"/>
      <c r="AE283" s="108"/>
      <c r="AF283" s="108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</row>
    <row r="284" spans="1:101" s="106" customFormat="1" ht="15.75" customHeight="1" x14ac:dyDescent="0.25">
      <c r="A284" s="101"/>
      <c r="B284" s="101"/>
      <c r="C284" s="101"/>
      <c r="D284" s="102"/>
      <c r="E284" s="102"/>
      <c r="F284" s="103"/>
      <c r="G284" s="151"/>
      <c r="H284" s="128"/>
      <c r="I284" s="129"/>
      <c r="J284" s="130"/>
      <c r="K284" s="105"/>
      <c r="L284" s="131"/>
      <c r="M284" s="172"/>
      <c r="O284" s="108"/>
      <c r="P284" s="108"/>
      <c r="Q284" s="108"/>
      <c r="S284" s="108"/>
      <c r="T284" s="108"/>
      <c r="V284" s="108"/>
      <c r="W284" s="108"/>
      <c r="AA284" s="138"/>
      <c r="AE284" s="108"/>
      <c r="AF284" s="108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</row>
    <row r="285" spans="1:101" s="106" customFormat="1" ht="15.75" customHeight="1" x14ac:dyDescent="0.25">
      <c r="A285" s="101"/>
      <c r="B285" s="101"/>
      <c r="C285" s="101"/>
      <c r="D285" s="102"/>
      <c r="E285" s="102"/>
      <c r="F285" s="103"/>
      <c r="G285" s="151"/>
      <c r="H285" s="128"/>
      <c r="I285" s="129"/>
      <c r="J285" s="130"/>
      <c r="K285" s="105"/>
      <c r="L285" s="131"/>
      <c r="M285" s="172"/>
      <c r="O285" s="108"/>
      <c r="P285" s="108"/>
      <c r="Q285" s="108"/>
      <c r="S285" s="108"/>
      <c r="T285" s="108"/>
      <c r="V285" s="108"/>
      <c r="W285" s="108"/>
      <c r="AA285" s="138"/>
      <c r="AE285" s="108"/>
      <c r="AF285" s="108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</row>
    <row r="286" spans="1:101" s="106" customFormat="1" ht="15.75" customHeight="1" x14ac:dyDescent="0.25">
      <c r="A286" s="101"/>
      <c r="B286" s="101"/>
      <c r="C286" s="101"/>
      <c r="D286" s="102"/>
      <c r="E286" s="102"/>
      <c r="F286" s="103"/>
      <c r="G286" s="151"/>
      <c r="H286" s="128"/>
      <c r="I286" s="129"/>
      <c r="J286" s="130"/>
      <c r="K286" s="105"/>
      <c r="L286" s="131"/>
      <c r="M286" s="172"/>
      <c r="O286" s="108"/>
      <c r="P286" s="108"/>
      <c r="Q286" s="108"/>
      <c r="S286" s="108"/>
      <c r="T286" s="108"/>
      <c r="V286" s="108"/>
      <c r="W286" s="108"/>
      <c r="AA286" s="138"/>
      <c r="AE286" s="108"/>
      <c r="AF286" s="108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</row>
    <row r="287" spans="1:101" s="106" customFormat="1" ht="15.75" customHeight="1" x14ac:dyDescent="0.25">
      <c r="A287" s="101"/>
      <c r="B287" s="101"/>
      <c r="C287" s="101"/>
      <c r="D287" s="102"/>
      <c r="E287" s="102"/>
      <c r="F287" s="103"/>
      <c r="G287" s="151"/>
      <c r="H287" s="128"/>
      <c r="I287" s="129"/>
      <c r="J287" s="130"/>
      <c r="K287" s="105"/>
      <c r="L287" s="131"/>
      <c r="M287" s="172"/>
      <c r="O287" s="108"/>
      <c r="P287" s="108"/>
      <c r="Q287" s="108"/>
      <c r="S287" s="108"/>
      <c r="T287" s="108"/>
      <c r="V287" s="108"/>
      <c r="W287" s="108"/>
      <c r="AA287" s="138"/>
      <c r="AE287" s="108"/>
      <c r="AF287" s="108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</row>
    <row r="288" spans="1:101" s="106" customFormat="1" ht="15.75" customHeight="1" x14ac:dyDescent="0.25">
      <c r="A288" s="101"/>
      <c r="B288" s="101"/>
      <c r="C288" s="101"/>
      <c r="D288" s="102"/>
      <c r="E288" s="102"/>
      <c r="F288" s="103"/>
      <c r="G288" s="151"/>
      <c r="H288" s="128"/>
      <c r="I288" s="129"/>
      <c r="J288" s="130"/>
      <c r="K288" s="105"/>
      <c r="L288" s="131"/>
      <c r="M288" s="172"/>
      <c r="O288" s="108"/>
      <c r="P288" s="108"/>
      <c r="Q288" s="108"/>
      <c r="S288" s="108"/>
      <c r="T288" s="108"/>
      <c r="V288" s="108"/>
      <c r="W288" s="108"/>
      <c r="AA288" s="138"/>
      <c r="AE288" s="108"/>
      <c r="AF288" s="108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</row>
    <row r="289" spans="1:101" s="106" customFormat="1" ht="15.75" customHeight="1" x14ac:dyDescent="0.25">
      <c r="A289" s="101"/>
      <c r="B289" s="101"/>
      <c r="C289" s="101"/>
      <c r="D289" s="102"/>
      <c r="E289" s="102"/>
      <c r="F289" s="103"/>
      <c r="G289" s="151"/>
      <c r="H289" s="128"/>
      <c r="I289" s="129"/>
      <c r="J289" s="130"/>
      <c r="K289" s="105"/>
      <c r="L289" s="131"/>
      <c r="M289" s="172"/>
      <c r="O289" s="108"/>
      <c r="P289" s="108"/>
      <c r="Q289" s="108"/>
      <c r="S289" s="108"/>
      <c r="T289" s="108"/>
      <c r="V289" s="108"/>
      <c r="W289" s="108"/>
      <c r="AA289" s="138"/>
      <c r="AE289" s="108"/>
      <c r="AF289" s="108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</row>
    <row r="290" spans="1:101" s="106" customFormat="1" ht="15.75" customHeight="1" x14ac:dyDescent="0.25">
      <c r="A290" s="101"/>
      <c r="B290" s="101"/>
      <c r="C290" s="101"/>
      <c r="D290" s="102"/>
      <c r="E290" s="102"/>
      <c r="F290" s="103"/>
      <c r="G290" s="151"/>
      <c r="H290" s="128"/>
      <c r="I290" s="129"/>
      <c r="J290" s="130"/>
      <c r="K290" s="105"/>
      <c r="L290" s="131"/>
      <c r="M290" s="172"/>
      <c r="O290" s="108"/>
      <c r="P290" s="108"/>
      <c r="Q290" s="108"/>
      <c r="S290" s="108"/>
      <c r="T290" s="108"/>
      <c r="V290" s="108"/>
      <c r="W290" s="108"/>
      <c r="AA290" s="138"/>
      <c r="AE290" s="108"/>
      <c r="AF290" s="108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</row>
    <row r="291" spans="1:101" s="106" customFormat="1" ht="15.75" customHeight="1" x14ac:dyDescent="0.25">
      <c r="A291" s="101"/>
      <c r="B291" s="101"/>
      <c r="C291" s="101"/>
      <c r="D291" s="102"/>
      <c r="E291" s="102"/>
      <c r="F291" s="103"/>
      <c r="G291" s="151"/>
      <c r="H291" s="128"/>
      <c r="I291" s="129"/>
      <c r="J291" s="130"/>
      <c r="K291" s="105"/>
      <c r="L291" s="131"/>
      <c r="M291" s="172"/>
      <c r="O291" s="108"/>
      <c r="P291" s="108"/>
      <c r="Q291" s="108"/>
      <c r="S291" s="108"/>
      <c r="T291" s="108"/>
      <c r="V291" s="108"/>
      <c r="W291" s="108"/>
      <c r="AA291" s="138"/>
      <c r="AE291" s="108"/>
      <c r="AF291" s="108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</row>
    <row r="292" spans="1:101" s="106" customFormat="1" ht="15.75" customHeight="1" x14ac:dyDescent="0.25">
      <c r="A292" s="101"/>
      <c r="B292" s="101"/>
      <c r="C292" s="101"/>
      <c r="D292" s="102"/>
      <c r="E292" s="102"/>
      <c r="F292" s="103"/>
      <c r="G292" s="151"/>
      <c r="H292" s="128"/>
      <c r="I292" s="129"/>
      <c r="J292" s="130"/>
      <c r="K292" s="105"/>
      <c r="L292" s="131"/>
      <c r="M292" s="172"/>
      <c r="O292" s="108"/>
      <c r="P292" s="108"/>
      <c r="Q292" s="108"/>
      <c r="S292" s="108"/>
      <c r="T292" s="108"/>
      <c r="V292" s="108"/>
      <c r="W292" s="108"/>
      <c r="AA292" s="138"/>
      <c r="AE292" s="108"/>
      <c r="AF292" s="108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11"/>
      <c r="CD292" s="111"/>
      <c r="CE292" s="111"/>
      <c r="CF292" s="111"/>
      <c r="CG292" s="111"/>
      <c r="CH292" s="111"/>
      <c r="CI292" s="111"/>
      <c r="CJ292" s="111"/>
      <c r="CK292" s="111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</row>
    <row r="293" spans="1:101" s="106" customFormat="1" ht="15.75" customHeight="1" x14ac:dyDescent="0.25">
      <c r="A293" s="101"/>
      <c r="B293" s="101"/>
      <c r="C293" s="101"/>
      <c r="D293" s="102"/>
      <c r="E293" s="102"/>
      <c r="F293" s="103"/>
      <c r="G293" s="151"/>
      <c r="H293" s="128"/>
      <c r="I293" s="129"/>
      <c r="J293" s="130"/>
      <c r="K293" s="105"/>
      <c r="L293" s="131"/>
      <c r="M293" s="172"/>
      <c r="O293" s="108"/>
      <c r="P293" s="108"/>
      <c r="Q293" s="108"/>
      <c r="S293" s="108"/>
      <c r="T293" s="108"/>
      <c r="V293" s="108"/>
      <c r="W293" s="108"/>
      <c r="AA293" s="138"/>
      <c r="AE293" s="108"/>
      <c r="AF293" s="108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11"/>
      <c r="CD293" s="111"/>
      <c r="CE293" s="111"/>
      <c r="CF293" s="111"/>
      <c r="CG293" s="111"/>
      <c r="CH293" s="111"/>
      <c r="CI293" s="111"/>
      <c r="CJ293" s="111"/>
      <c r="CK293" s="111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</row>
    <row r="294" spans="1:101" s="106" customFormat="1" ht="15.75" customHeight="1" x14ac:dyDescent="0.25">
      <c r="A294" s="101"/>
      <c r="B294" s="101"/>
      <c r="C294" s="101"/>
      <c r="D294" s="102"/>
      <c r="E294" s="102"/>
      <c r="F294" s="103"/>
      <c r="G294" s="151"/>
      <c r="H294" s="128"/>
      <c r="I294" s="129"/>
      <c r="J294" s="130"/>
      <c r="K294" s="105"/>
      <c r="L294" s="131"/>
      <c r="M294" s="172"/>
      <c r="O294" s="108"/>
      <c r="P294" s="108"/>
      <c r="Q294" s="108"/>
      <c r="S294" s="108"/>
      <c r="T294" s="108"/>
      <c r="V294" s="108"/>
      <c r="W294" s="108"/>
      <c r="AA294" s="138"/>
      <c r="AE294" s="108"/>
      <c r="AF294" s="108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11"/>
      <c r="CD294" s="111"/>
      <c r="CE294" s="111"/>
      <c r="CF294" s="111"/>
      <c r="CG294" s="111"/>
      <c r="CH294" s="111"/>
      <c r="CI294" s="111"/>
      <c r="CJ294" s="111"/>
      <c r="CK294" s="111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</row>
    <row r="295" spans="1:101" s="106" customFormat="1" ht="15.75" customHeight="1" x14ac:dyDescent="0.25">
      <c r="A295" s="101"/>
      <c r="B295" s="101"/>
      <c r="C295" s="101"/>
      <c r="D295" s="102"/>
      <c r="E295" s="102"/>
      <c r="F295" s="103"/>
      <c r="G295" s="151"/>
      <c r="H295" s="128"/>
      <c r="I295" s="129"/>
      <c r="J295" s="130"/>
      <c r="K295" s="105"/>
      <c r="L295" s="131"/>
      <c r="M295" s="172"/>
      <c r="O295" s="108"/>
      <c r="P295" s="108"/>
      <c r="Q295" s="108"/>
      <c r="S295" s="108"/>
      <c r="T295" s="108"/>
      <c r="V295" s="108"/>
      <c r="W295" s="108"/>
      <c r="AA295" s="138"/>
      <c r="AE295" s="108"/>
      <c r="AF295" s="108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1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</row>
    <row r="296" spans="1:101" s="106" customFormat="1" ht="15.75" customHeight="1" x14ac:dyDescent="0.25">
      <c r="A296" s="101"/>
      <c r="B296" s="101"/>
      <c r="C296" s="101"/>
      <c r="D296" s="102"/>
      <c r="E296" s="102"/>
      <c r="F296" s="103"/>
      <c r="G296" s="151"/>
      <c r="H296" s="128"/>
      <c r="I296" s="129"/>
      <c r="J296" s="130"/>
      <c r="K296" s="105"/>
      <c r="L296" s="131"/>
      <c r="M296" s="172"/>
      <c r="O296" s="108"/>
      <c r="P296" s="108"/>
      <c r="Q296" s="108"/>
      <c r="S296" s="108"/>
      <c r="T296" s="108"/>
      <c r="V296" s="108"/>
      <c r="W296" s="108"/>
      <c r="AA296" s="138"/>
      <c r="AE296" s="108"/>
      <c r="AF296" s="108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11"/>
      <c r="CD296" s="111"/>
      <c r="CE296" s="111"/>
      <c r="CF296" s="111"/>
      <c r="CG296" s="111"/>
      <c r="CH296" s="111"/>
      <c r="CI296" s="111"/>
      <c r="CJ296" s="111"/>
      <c r="CK296" s="111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</row>
    <row r="297" spans="1:101" s="106" customFormat="1" ht="15.75" customHeight="1" x14ac:dyDescent="0.25">
      <c r="A297" s="101"/>
      <c r="B297" s="101"/>
      <c r="C297" s="101"/>
      <c r="D297" s="102"/>
      <c r="E297" s="102"/>
      <c r="F297" s="103"/>
      <c r="G297" s="151"/>
      <c r="H297" s="128"/>
      <c r="I297" s="129"/>
      <c r="J297" s="130"/>
      <c r="K297" s="105"/>
      <c r="L297" s="131"/>
      <c r="M297" s="172"/>
      <c r="O297" s="108"/>
      <c r="P297" s="108"/>
      <c r="Q297" s="108"/>
      <c r="S297" s="108"/>
      <c r="T297" s="108"/>
      <c r="V297" s="108"/>
      <c r="W297" s="108"/>
      <c r="AA297" s="138"/>
      <c r="AE297" s="108"/>
      <c r="AF297" s="108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11"/>
      <c r="CD297" s="111"/>
      <c r="CE297" s="111"/>
      <c r="CF297" s="111"/>
      <c r="CG297" s="111"/>
      <c r="CH297" s="111"/>
      <c r="CI297" s="111"/>
      <c r="CJ297" s="111"/>
      <c r="CK297" s="111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</row>
    <row r="298" spans="1:101" s="106" customFormat="1" ht="15.75" customHeight="1" x14ac:dyDescent="0.25">
      <c r="A298" s="101"/>
      <c r="B298" s="101"/>
      <c r="C298" s="101"/>
      <c r="D298" s="102"/>
      <c r="E298" s="102"/>
      <c r="F298" s="103"/>
      <c r="G298" s="151"/>
      <c r="H298" s="128"/>
      <c r="I298" s="129"/>
      <c r="J298" s="130"/>
      <c r="K298" s="105"/>
      <c r="L298" s="131"/>
      <c r="M298" s="172"/>
      <c r="O298" s="108"/>
      <c r="P298" s="108"/>
      <c r="Q298" s="108"/>
      <c r="S298" s="108"/>
      <c r="T298" s="108"/>
      <c r="V298" s="108"/>
      <c r="W298" s="108"/>
      <c r="AA298" s="138"/>
      <c r="AE298" s="108"/>
      <c r="AF298" s="108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11"/>
      <c r="CD298" s="111"/>
      <c r="CE298" s="111"/>
      <c r="CF298" s="111"/>
      <c r="CG298" s="111"/>
      <c r="CH298" s="111"/>
      <c r="CI298" s="111"/>
      <c r="CJ298" s="111"/>
      <c r="CK298" s="111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</row>
    <row r="299" spans="1:101" s="106" customFormat="1" ht="15.75" customHeight="1" x14ac:dyDescent="0.25">
      <c r="A299" s="101"/>
      <c r="B299" s="101"/>
      <c r="C299" s="101"/>
      <c r="D299" s="102"/>
      <c r="E299" s="102"/>
      <c r="F299" s="103"/>
      <c r="G299" s="151"/>
      <c r="H299" s="128"/>
      <c r="I299" s="129"/>
      <c r="J299" s="130"/>
      <c r="K299" s="105"/>
      <c r="L299" s="131"/>
      <c r="M299" s="172"/>
      <c r="O299" s="108"/>
      <c r="P299" s="108"/>
      <c r="Q299" s="108"/>
      <c r="S299" s="108"/>
      <c r="T299" s="108"/>
      <c r="V299" s="108"/>
      <c r="W299" s="108"/>
      <c r="AA299" s="138"/>
      <c r="AE299" s="108"/>
      <c r="AF299" s="108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11"/>
      <c r="CD299" s="111"/>
      <c r="CE299" s="111"/>
      <c r="CF299" s="111"/>
      <c r="CG299" s="111"/>
      <c r="CH299" s="111"/>
      <c r="CI299" s="111"/>
      <c r="CJ299" s="111"/>
      <c r="CK299" s="111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</row>
    <row r="300" spans="1:101" s="106" customFormat="1" ht="15.75" customHeight="1" x14ac:dyDescent="0.25">
      <c r="A300" s="101"/>
      <c r="B300" s="101"/>
      <c r="C300" s="101"/>
      <c r="D300" s="102"/>
      <c r="E300" s="102"/>
      <c r="F300" s="103"/>
      <c r="G300" s="151"/>
      <c r="H300" s="128"/>
      <c r="I300" s="129"/>
      <c r="J300" s="130"/>
      <c r="K300" s="105"/>
      <c r="L300" s="131"/>
      <c r="M300" s="172"/>
      <c r="O300" s="108"/>
      <c r="P300" s="108"/>
      <c r="Q300" s="108"/>
      <c r="S300" s="108"/>
      <c r="T300" s="108"/>
      <c r="V300" s="108"/>
      <c r="W300" s="108"/>
      <c r="AA300" s="138"/>
      <c r="AE300" s="108"/>
      <c r="AF300" s="108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11"/>
      <c r="CD300" s="111"/>
      <c r="CE300" s="111"/>
      <c r="CF300" s="111"/>
      <c r="CG300" s="111"/>
      <c r="CH300" s="111"/>
      <c r="CI300" s="111"/>
      <c r="CJ300" s="111"/>
      <c r="CK300" s="111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</row>
    <row r="301" spans="1:101" s="106" customFormat="1" ht="15.75" customHeight="1" x14ac:dyDescent="0.25">
      <c r="A301" s="101"/>
      <c r="B301" s="101"/>
      <c r="C301" s="101"/>
      <c r="D301" s="102"/>
      <c r="E301" s="102"/>
      <c r="F301" s="103"/>
      <c r="G301" s="151"/>
      <c r="H301" s="128"/>
      <c r="I301" s="129"/>
      <c r="J301" s="130"/>
      <c r="K301" s="105"/>
      <c r="L301" s="131"/>
      <c r="M301" s="172"/>
      <c r="O301" s="108"/>
      <c r="P301" s="108"/>
      <c r="Q301" s="108"/>
      <c r="S301" s="108"/>
      <c r="T301" s="108"/>
      <c r="V301" s="108"/>
      <c r="W301" s="108"/>
      <c r="AA301" s="138"/>
      <c r="AE301" s="108"/>
      <c r="AF301" s="108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11"/>
      <c r="CD301" s="111"/>
      <c r="CE301" s="111"/>
      <c r="CF301" s="111"/>
      <c r="CG301" s="111"/>
      <c r="CH301" s="111"/>
      <c r="CI301" s="111"/>
      <c r="CJ301" s="111"/>
      <c r="CK301" s="111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</row>
    <row r="302" spans="1:101" s="106" customFormat="1" ht="15.75" customHeight="1" x14ac:dyDescent="0.25">
      <c r="A302" s="101"/>
      <c r="B302" s="101"/>
      <c r="C302" s="101"/>
      <c r="D302" s="102"/>
      <c r="E302" s="102"/>
      <c r="F302" s="103"/>
      <c r="G302" s="151"/>
      <c r="H302" s="128"/>
      <c r="I302" s="129"/>
      <c r="J302" s="130"/>
      <c r="K302" s="105"/>
      <c r="L302" s="131"/>
      <c r="M302" s="172"/>
      <c r="O302" s="108"/>
      <c r="P302" s="108"/>
      <c r="Q302" s="108"/>
      <c r="S302" s="108"/>
      <c r="T302" s="108"/>
      <c r="V302" s="108"/>
      <c r="W302" s="108"/>
      <c r="AA302" s="138"/>
      <c r="AE302" s="108"/>
      <c r="AF302" s="108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11"/>
      <c r="CD302" s="111"/>
      <c r="CE302" s="111"/>
      <c r="CF302" s="111"/>
      <c r="CG302" s="111"/>
      <c r="CH302" s="111"/>
      <c r="CI302" s="111"/>
      <c r="CJ302" s="111"/>
      <c r="CK302" s="111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</row>
    <row r="303" spans="1:101" s="106" customFormat="1" ht="15.75" customHeight="1" x14ac:dyDescent="0.25">
      <c r="A303" s="101"/>
      <c r="B303" s="101"/>
      <c r="C303" s="101"/>
      <c r="D303" s="102"/>
      <c r="E303" s="102"/>
      <c r="F303" s="103"/>
      <c r="G303" s="151"/>
      <c r="H303" s="128"/>
      <c r="I303" s="129"/>
      <c r="J303" s="130"/>
      <c r="K303" s="105"/>
      <c r="L303" s="131"/>
      <c r="M303" s="172"/>
      <c r="O303" s="108"/>
      <c r="P303" s="108"/>
      <c r="Q303" s="108"/>
      <c r="S303" s="108"/>
      <c r="T303" s="108"/>
      <c r="V303" s="108"/>
      <c r="W303" s="108"/>
      <c r="AA303" s="138"/>
      <c r="AE303" s="108"/>
      <c r="AF303" s="108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11"/>
      <c r="CD303" s="111"/>
      <c r="CE303" s="111"/>
      <c r="CF303" s="111"/>
      <c r="CG303" s="111"/>
      <c r="CH303" s="111"/>
      <c r="CI303" s="111"/>
      <c r="CJ303" s="111"/>
      <c r="CK303" s="111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</row>
    <row r="304" spans="1:101" s="106" customFormat="1" ht="15.75" customHeight="1" x14ac:dyDescent="0.25">
      <c r="A304" s="101"/>
      <c r="B304" s="101"/>
      <c r="C304" s="101"/>
      <c r="D304" s="102"/>
      <c r="E304" s="102"/>
      <c r="F304" s="103"/>
      <c r="G304" s="151"/>
      <c r="H304" s="128"/>
      <c r="I304" s="129"/>
      <c r="J304" s="130"/>
      <c r="K304" s="105"/>
      <c r="L304" s="131"/>
      <c r="M304" s="172"/>
      <c r="O304" s="108"/>
      <c r="P304" s="108"/>
      <c r="Q304" s="108"/>
      <c r="S304" s="108"/>
      <c r="T304" s="108"/>
      <c r="V304" s="108"/>
      <c r="W304" s="108"/>
      <c r="AA304" s="138"/>
      <c r="AE304" s="108"/>
      <c r="AF304" s="108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  <c r="CF304" s="111"/>
      <c r="CG304" s="111"/>
      <c r="CH304" s="111"/>
      <c r="CI304" s="111"/>
      <c r="CJ304" s="111"/>
      <c r="CK304" s="111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</row>
    <row r="305" spans="1:101" s="106" customFormat="1" ht="15.75" customHeight="1" x14ac:dyDescent="0.25">
      <c r="A305" s="101"/>
      <c r="B305" s="101"/>
      <c r="C305" s="101"/>
      <c r="D305" s="102"/>
      <c r="E305" s="102"/>
      <c r="F305" s="103"/>
      <c r="G305" s="151"/>
      <c r="H305" s="128"/>
      <c r="I305" s="129"/>
      <c r="J305" s="130"/>
      <c r="K305" s="105"/>
      <c r="L305" s="131"/>
      <c r="M305" s="172"/>
      <c r="O305" s="108"/>
      <c r="P305" s="108"/>
      <c r="Q305" s="108"/>
      <c r="S305" s="108"/>
      <c r="T305" s="108"/>
      <c r="V305" s="108"/>
      <c r="W305" s="108"/>
      <c r="AA305" s="138"/>
      <c r="AE305" s="108"/>
      <c r="AF305" s="108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11"/>
      <c r="CD305" s="111"/>
      <c r="CE305" s="111"/>
      <c r="CF305" s="111"/>
      <c r="CG305" s="111"/>
      <c r="CH305" s="111"/>
      <c r="CI305" s="111"/>
      <c r="CJ305" s="111"/>
      <c r="CK305" s="111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</row>
    <row r="306" spans="1:101" s="106" customFormat="1" ht="15.75" customHeight="1" x14ac:dyDescent="0.25">
      <c r="A306" s="101"/>
      <c r="B306" s="101"/>
      <c r="C306" s="101"/>
      <c r="D306" s="102"/>
      <c r="E306" s="102"/>
      <c r="F306" s="103"/>
      <c r="G306" s="151"/>
      <c r="H306" s="128"/>
      <c r="I306" s="129"/>
      <c r="J306" s="130"/>
      <c r="K306" s="105"/>
      <c r="L306" s="131"/>
      <c r="M306" s="172"/>
      <c r="O306" s="108"/>
      <c r="P306" s="108"/>
      <c r="Q306" s="108"/>
      <c r="S306" s="108"/>
      <c r="T306" s="108"/>
      <c r="V306" s="108"/>
      <c r="W306" s="108"/>
      <c r="AA306" s="138"/>
      <c r="AE306" s="108"/>
      <c r="AF306" s="108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11"/>
      <c r="CD306" s="111"/>
      <c r="CE306" s="111"/>
      <c r="CF306" s="111"/>
      <c r="CG306" s="111"/>
      <c r="CH306" s="111"/>
      <c r="CI306" s="111"/>
      <c r="CJ306" s="111"/>
      <c r="CK306" s="111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</row>
    <row r="307" spans="1:101" s="106" customFormat="1" ht="15.75" customHeight="1" x14ac:dyDescent="0.25">
      <c r="A307" s="101"/>
      <c r="B307" s="101"/>
      <c r="C307" s="101"/>
      <c r="D307" s="102"/>
      <c r="E307" s="102"/>
      <c r="F307" s="103"/>
      <c r="G307" s="151"/>
      <c r="H307" s="128"/>
      <c r="I307" s="129"/>
      <c r="J307" s="130"/>
      <c r="K307" s="105"/>
      <c r="L307" s="131"/>
      <c r="M307" s="172"/>
      <c r="O307" s="108"/>
      <c r="P307" s="108"/>
      <c r="Q307" s="108"/>
      <c r="S307" s="108"/>
      <c r="T307" s="108"/>
      <c r="V307" s="108"/>
      <c r="W307" s="108"/>
      <c r="AA307" s="138"/>
      <c r="AE307" s="108"/>
      <c r="AF307" s="108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11"/>
      <c r="CD307" s="111"/>
      <c r="CE307" s="111"/>
      <c r="CF307" s="111"/>
      <c r="CG307" s="111"/>
      <c r="CH307" s="111"/>
      <c r="CI307" s="111"/>
      <c r="CJ307" s="111"/>
      <c r="CK307" s="111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</row>
    <row r="308" spans="1:101" s="106" customFormat="1" ht="15.75" customHeight="1" x14ac:dyDescent="0.25">
      <c r="A308" s="101"/>
      <c r="B308" s="101"/>
      <c r="C308" s="101"/>
      <c r="D308" s="102"/>
      <c r="E308" s="102"/>
      <c r="F308" s="103"/>
      <c r="G308" s="151"/>
      <c r="H308" s="128"/>
      <c r="I308" s="129"/>
      <c r="J308" s="130"/>
      <c r="K308" s="105"/>
      <c r="L308" s="131"/>
      <c r="M308" s="172"/>
      <c r="O308" s="108"/>
      <c r="P308" s="108"/>
      <c r="Q308" s="108"/>
      <c r="S308" s="108"/>
      <c r="T308" s="108"/>
      <c r="V308" s="108"/>
      <c r="W308" s="108"/>
      <c r="AA308" s="138"/>
      <c r="AE308" s="108"/>
      <c r="AF308" s="108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11"/>
      <c r="CD308" s="111"/>
      <c r="CE308" s="111"/>
      <c r="CF308" s="111"/>
      <c r="CG308" s="111"/>
      <c r="CH308" s="111"/>
      <c r="CI308" s="111"/>
      <c r="CJ308" s="111"/>
      <c r="CK308" s="111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</row>
    <row r="309" spans="1:101" s="106" customFormat="1" ht="15.75" customHeight="1" x14ac:dyDescent="0.25">
      <c r="A309" s="101"/>
      <c r="B309" s="101"/>
      <c r="C309" s="101"/>
      <c r="D309" s="102"/>
      <c r="E309" s="102"/>
      <c r="F309" s="103"/>
      <c r="G309" s="151"/>
      <c r="H309" s="128"/>
      <c r="I309" s="129"/>
      <c r="J309" s="130"/>
      <c r="K309" s="105"/>
      <c r="L309" s="131"/>
      <c r="M309" s="172"/>
      <c r="O309" s="108"/>
      <c r="P309" s="108"/>
      <c r="Q309" s="108"/>
      <c r="S309" s="108"/>
      <c r="T309" s="108"/>
      <c r="V309" s="108"/>
      <c r="W309" s="108"/>
      <c r="AA309" s="138"/>
      <c r="AE309" s="108"/>
      <c r="AF309" s="108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11"/>
      <c r="CD309" s="111"/>
      <c r="CE309" s="111"/>
      <c r="CF309" s="111"/>
      <c r="CG309" s="111"/>
      <c r="CH309" s="111"/>
      <c r="CI309" s="111"/>
      <c r="CJ309" s="111"/>
      <c r="CK309" s="111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</row>
    <row r="310" spans="1:101" s="106" customFormat="1" ht="15.75" customHeight="1" x14ac:dyDescent="0.25">
      <c r="A310" s="101"/>
      <c r="B310" s="101"/>
      <c r="C310" s="101"/>
      <c r="D310" s="102"/>
      <c r="E310" s="102"/>
      <c r="F310" s="103"/>
      <c r="G310" s="151"/>
      <c r="H310" s="128"/>
      <c r="I310" s="129"/>
      <c r="J310" s="130"/>
      <c r="K310" s="105"/>
      <c r="L310" s="131"/>
      <c r="M310" s="172"/>
      <c r="O310" s="108"/>
      <c r="P310" s="108"/>
      <c r="Q310" s="108"/>
      <c r="S310" s="108"/>
      <c r="T310" s="108"/>
      <c r="V310" s="108"/>
      <c r="W310" s="108"/>
      <c r="AA310" s="138"/>
      <c r="AE310" s="108"/>
      <c r="AF310" s="108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  <c r="CF310" s="111"/>
      <c r="CG310" s="111"/>
      <c r="CH310" s="111"/>
      <c r="CI310" s="111"/>
      <c r="CJ310" s="111"/>
      <c r="CK310" s="111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</row>
    <row r="311" spans="1:101" s="106" customFormat="1" ht="15.75" customHeight="1" x14ac:dyDescent="0.25">
      <c r="A311" s="101"/>
      <c r="B311" s="101"/>
      <c r="C311" s="101"/>
      <c r="D311" s="102"/>
      <c r="E311" s="102"/>
      <c r="F311" s="103"/>
      <c r="G311" s="151"/>
      <c r="H311" s="128"/>
      <c r="I311" s="129"/>
      <c r="J311" s="130"/>
      <c r="K311" s="105"/>
      <c r="L311" s="131"/>
      <c r="M311" s="172"/>
      <c r="O311" s="108"/>
      <c r="P311" s="108"/>
      <c r="Q311" s="108"/>
      <c r="S311" s="108"/>
      <c r="T311" s="108"/>
      <c r="V311" s="108"/>
      <c r="W311" s="108"/>
      <c r="AA311" s="138"/>
      <c r="AE311" s="108"/>
      <c r="AF311" s="108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1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</row>
    <row r="312" spans="1:101" s="106" customFormat="1" ht="15.75" customHeight="1" x14ac:dyDescent="0.25">
      <c r="A312" s="101"/>
      <c r="B312" s="101"/>
      <c r="C312" s="101"/>
      <c r="D312" s="102"/>
      <c r="E312" s="102"/>
      <c r="F312" s="103"/>
      <c r="G312" s="151"/>
      <c r="H312" s="128"/>
      <c r="I312" s="129"/>
      <c r="J312" s="130"/>
      <c r="K312" s="105"/>
      <c r="L312" s="131"/>
      <c r="M312" s="172"/>
      <c r="O312" s="108"/>
      <c r="P312" s="108"/>
      <c r="Q312" s="108"/>
      <c r="S312" s="108"/>
      <c r="T312" s="108"/>
      <c r="V312" s="108"/>
      <c r="W312" s="108"/>
      <c r="AA312" s="138"/>
      <c r="AE312" s="108"/>
      <c r="AF312" s="108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</row>
    <row r="313" spans="1:101" s="106" customFormat="1" ht="15.75" customHeight="1" x14ac:dyDescent="0.25">
      <c r="A313" s="101"/>
      <c r="B313" s="101"/>
      <c r="C313" s="101"/>
      <c r="D313" s="102"/>
      <c r="E313" s="102"/>
      <c r="F313" s="103"/>
      <c r="G313" s="151"/>
      <c r="H313" s="128"/>
      <c r="I313" s="129"/>
      <c r="J313" s="130"/>
      <c r="K313" s="105"/>
      <c r="L313" s="131"/>
      <c r="M313" s="172"/>
      <c r="O313" s="108"/>
      <c r="P313" s="108"/>
      <c r="Q313" s="108"/>
      <c r="S313" s="108"/>
      <c r="T313" s="108"/>
      <c r="V313" s="108"/>
      <c r="W313" s="108"/>
      <c r="AA313" s="138"/>
      <c r="AE313" s="108"/>
      <c r="AF313" s="108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11"/>
      <c r="CD313" s="111"/>
      <c r="CE313" s="111"/>
      <c r="CF313" s="111"/>
      <c r="CG313" s="111"/>
      <c r="CH313" s="111"/>
      <c r="CI313" s="111"/>
      <c r="CJ313" s="111"/>
      <c r="CK313" s="111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</row>
    <row r="314" spans="1:101" s="106" customFormat="1" ht="15.75" customHeight="1" x14ac:dyDescent="0.25">
      <c r="A314" s="101"/>
      <c r="B314" s="101"/>
      <c r="C314" s="101"/>
      <c r="D314" s="102"/>
      <c r="E314" s="102"/>
      <c r="F314" s="103"/>
      <c r="G314" s="151"/>
      <c r="H314" s="128"/>
      <c r="I314" s="129"/>
      <c r="J314" s="130"/>
      <c r="K314" s="105"/>
      <c r="L314" s="131"/>
      <c r="M314" s="172"/>
      <c r="O314" s="108"/>
      <c r="P314" s="108"/>
      <c r="Q314" s="108"/>
      <c r="S314" s="108"/>
      <c r="T314" s="108"/>
      <c r="V314" s="108"/>
      <c r="W314" s="108"/>
      <c r="AA314" s="138"/>
      <c r="AE314" s="108"/>
      <c r="AF314" s="108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11"/>
      <c r="CD314" s="111"/>
      <c r="CE314" s="111"/>
      <c r="CF314" s="111"/>
      <c r="CG314" s="111"/>
      <c r="CH314" s="111"/>
      <c r="CI314" s="111"/>
      <c r="CJ314" s="111"/>
      <c r="CK314" s="111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</row>
    <row r="315" spans="1:101" s="106" customFormat="1" ht="15.75" customHeight="1" x14ac:dyDescent="0.25">
      <c r="A315" s="101"/>
      <c r="B315" s="101"/>
      <c r="C315" s="101"/>
      <c r="D315" s="102"/>
      <c r="E315" s="102"/>
      <c r="F315" s="103"/>
      <c r="G315" s="151"/>
      <c r="H315" s="128"/>
      <c r="I315" s="129"/>
      <c r="J315" s="130"/>
      <c r="K315" s="105"/>
      <c r="L315" s="131"/>
      <c r="M315" s="172"/>
      <c r="O315" s="108"/>
      <c r="P315" s="108"/>
      <c r="Q315" s="108"/>
      <c r="S315" s="108"/>
      <c r="T315" s="108"/>
      <c r="V315" s="108"/>
      <c r="W315" s="108"/>
      <c r="AA315" s="138"/>
      <c r="AE315" s="108"/>
      <c r="AF315" s="108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1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</row>
    <row r="316" spans="1:101" s="106" customFormat="1" ht="15.75" customHeight="1" x14ac:dyDescent="0.25">
      <c r="A316" s="101"/>
      <c r="B316" s="101"/>
      <c r="C316" s="101"/>
      <c r="D316" s="102"/>
      <c r="E316" s="102"/>
      <c r="F316" s="103"/>
      <c r="G316" s="151"/>
      <c r="H316" s="128"/>
      <c r="I316" s="129"/>
      <c r="J316" s="130"/>
      <c r="K316" s="105"/>
      <c r="L316" s="131"/>
      <c r="M316" s="172"/>
      <c r="O316" s="108"/>
      <c r="P316" s="108"/>
      <c r="Q316" s="108"/>
      <c r="S316" s="108"/>
      <c r="T316" s="108"/>
      <c r="V316" s="108"/>
      <c r="W316" s="108"/>
      <c r="AA316" s="138"/>
      <c r="AE316" s="108"/>
      <c r="AF316" s="108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  <c r="CF316" s="111"/>
      <c r="CG316" s="111"/>
      <c r="CH316" s="111"/>
      <c r="CI316" s="111"/>
      <c r="CJ316" s="111"/>
      <c r="CK316" s="111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</row>
    <row r="317" spans="1:101" s="106" customFormat="1" ht="15.75" customHeight="1" x14ac:dyDescent="0.25">
      <c r="A317" s="101"/>
      <c r="B317" s="101"/>
      <c r="C317" s="101"/>
      <c r="D317" s="102"/>
      <c r="E317" s="102"/>
      <c r="F317" s="103"/>
      <c r="G317" s="151"/>
      <c r="H317" s="128"/>
      <c r="I317" s="129"/>
      <c r="J317" s="130"/>
      <c r="K317" s="105"/>
      <c r="L317" s="131"/>
      <c r="M317" s="172"/>
      <c r="O317" s="108"/>
      <c r="P317" s="108"/>
      <c r="Q317" s="108"/>
      <c r="S317" s="108"/>
      <c r="T317" s="108"/>
      <c r="V317" s="108"/>
      <c r="W317" s="108"/>
      <c r="AA317" s="138"/>
      <c r="AE317" s="108"/>
      <c r="AF317" s="108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11"/>
      <c r="CD317" s="111"/>
      <c r="CE317" s="111"/>
      <c r="CF317" s="111"/>
      <c r="CG317" s="111"/>
      <c r="CH317" s="111"/>
      <c r="CI317" s="111"/>
      <c r="CJ317" s="111"/>
      <c r="CK317" s="111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</row>
    <row r="318" spans="1:101" s="106" customFormat="1" ht="15.75" customHeight="1" x14ac:dyDescent="0.25">
      <c r="A318" s="101"/>
      <c r="B318" s="101"/>
      <c r="C318" s="101"/>
      <c r="D318" s="102"/>
      <c r="E318" s="102"/>
      <c r="F318" s="103"/>
      <c r="G318" s="151"/>
      <c r="H318" s="128"/>
      <c r="I318" s="129"/>
      <c r="J318" s="130"/>
      <c r="K318" s="105"/>
      <c r="L318" s="131"/>
      <c r="M318" s="172"/>
      <c r="O318" s="108"/>
      <c r="P318" s="108"/>
      <c r="Q318" s="108"/>
      <c r="S318" s="108"/>
      <c r="T318" s="108"/>
      <c r="V318" s="108"/>
      <c r="W318" s="108"/>
      <c r="AA318" s="138"/>
      <c r="AE318" s="108"/>
      <c r="AF318" s="108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11"/>
      <c r="CD318" s="111"/>
      <c r="CE318" s="111"/>
      <c r="CF318" s="111"/>
      <c r="CG318" s="111"/>
      <c r="CH318" s="111"/>
      <c r="CI318" s="111"/>
      <c r="CJ318" s="111"/>
      <c r="CK318" s="111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</row>
    <row r="319" spans="1:101" s="106" customFormat="1" ht="15.75" customHeight="1" x14ac:dyDescent="0.25">
      <c r="A319" s="101"/>
      <c r="B319" s="101"/>
      <c r="C319" s="101"/>
      <c r="D319" s="102"/>
      <c r="E319" s="102"/>
      <c r="F319" s="103"/>
      <c r="G319" s="151"/>
      <c r="H319" s="128"/>
      <c r="I319" s="129"/>
      <c r="J319" s="130"/>
      <c r="K319" s="105"/>
      <c r="L319" s="131"/>
      <c r="M319" s="172"/>
      <c r="O319" s="108"/>
      <c r="P319" s="108"/>
      <c r="Q319" s="108"/>
      <c r="S319" s="108"/>
      <c r="T319" s="108"/>
      <c r="V319" s="108"/>
      <c r="W319" s="108"/>
      <c r="AA319" s="138"/>
      <c r="AE319" s="108"/>
      <c r="AF319" s="108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11"/>
      <c r="CD319" s="111"/>
      <c r="CE319" s="111"/>
      <c r="CF319" s="111"/>
      <c r="CG319" s="111"/>
      <c r="CH319" s="111"/>
      <c r="CI319" s="111"/>
      <c r="CJ319" s="111"/>
      <c r="CK319" s="111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</row>
    <row r="320" spans="1:101" s="106" customFormat="1" ht="15.75" customHeight="1" x14ac:dyDescent="0.25">
      <c r="A320" s="101"/>
      <c r="B320" s="101"/>
      <c r="C320" s="101"/>
      <c r="D320" s="102"/>
      <c r="E320" s="102"/>
      <c r="F320" s="103"/>
      <c r="G320" s="151"/>
      <c r="H320" s="128"/>
      <c r="I320" s="129"/>
      <c r="J320" s="130"/>
      <c r="K320" s="105"/>
      <c r="L320" s="131"/>
      <c r="M320" s="172"/>
      <c r="O320" s="108"/>
      <c r="P320" s="108"/>
      <c r="Q320" s="108"/>
      <c r="S320" s="108"/>
      <c r="T320" s="108"/>
      <c r="V320" s="108"/>
      <c r="W320" s="108"/>
      <c r="AA320" s="138"/>
      <c r="AE320" s="108"/>
      <c r="AF320" s="108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11"/>
      <c r="CD320" s="111"/>
      <c r="CE320" s="111"/>
      <c r="CF320" s="111"/>
      <c r="CG320" s="111"/>
      <c r="CH320" s="111"/>
      <c r="CI320" s="111"/>
      <c r="CJ320" s="111"/>
      <c r="CK320" s="111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</row>
    <row r="321" spans="1:101" s="106" customFormat="1" ht="15.75" customHeight="1" x14ac:dyDescent="0.25">
      <c r="A321" s="101"/>
      <c r="B321" s="101"/>
      <c r="C321" s="101"/>
      <c r="D321" s="102"/>
      <c r="E321" s="102"/>
      <c r="F321" s="103"/>
      <c r="G321" s="151"/>
      <c r="H321" s="128"/>
      <c r="I321" s="129"/>
      <c r="J321" s="130"/>
      <c r="K321" s="105"/>
      <c r="L321" s="131"/>
      <c r="M321" s="172"/>
      <c r="O321" s="108"/>
      <c r="P321" s="108"/>
      <c r="Q321" s="108"/>
      <c r="S321" s="108"/>
      <c r="T321" s="108"/>
      <c r="V321" s="108"/>
      <c r="W321" s="108"/>
      <c r="AA321" s="138"/>
      <c r="AE321" s="108"/>
      <c r="AF321" s="108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11"/>
      <c r="CD321" s="111"/>
      <c r="CE321" s="111"/>
      <c r="CF321" s="111"/>
      <c r="CG321" s="111"/>
      <c r="CH321" s="111"/>
      <c r="CI321" s="111"/>
      <c r="CJ321" s="111"/>
      <c r="CK321" s="111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</row>
    <row r="322" spans="1:101" s="106" customFormat="1" ht="15.75" customHeight="1" x14ac:dyDescent="0.25">
      <c r="A322" s="101"/>
      <c r="B322" s="101"/>
      <c r="C322" s="101"/>
      <c r="D322" s="102"/>
      <c r="E322" s="102"/>
      <c r="F322" s="103"/>
      <c r="G322" s="151"/>
      <c r="H322" s="128"/>
      <c r="I322" s="129"/>
      <c r="J322" s="130"/>
      <c r="K322" s="105"/>
      <c r="L322" s="131"/>
      <c r="M322" s="172"/>
      <c r="O322" s="108"/>
      <c r="P322" s="108"/>
      <c r="Q322" s="108"/>
      <c r="S322" s="108"/>
      <c r="T322" s="108"/>
      <c r="V322" s="108"/>
      <c r="W322" s="108"/>
      <c r="AA322" s="138"/>
      <c r="AE322" s="108"/>
      <c r="AF322" s="108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/>
      <c r="CD322" s="111"/>
      <c r="CE322" s="111"/>
      <c r="CF322" s="111"/>
      <c r="CG322" s="111"/>
      <c r="CH322" s="111"/>
      <c r="CI322" s="111"/>
      <c r="CJ322" s="111"/>
      <c r="CK322" s="111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</row>
    <row r="323" spans="1:101" s="106" customFormat="1" ht="15.75" customHeight="1" x14ac:dyDescent="0.25">
      <c r="A323" s="101"/>
      <c r="B323" s="101"/>
      <c r="C323" s="101"/>
      <c r="D323" s="102"/>
      <c r="E323" s="102"/>
      <c r="F323" s="103"/>
      <c r="G323" s="151"/>
      <c r="H323" s="128"/>
      <c r="I323" s="129"/>
      <c r="J323" s="130"/>
      <c r="K323" s="105"/>
      <c r="L323" s="131"/>
      <c r="M323" s="172"/>
      <c r="O323" s="108"/>
      <c r="P323" s="108"/>
      <c r="Q323" s="108"/>
      <c r="S323" s="108"/>
      <c r="T323" s="108"/>
      <c r="V323" s="108"/>
      <c r="W323" s="108"/>
      <c r="AA323" s="138"/>
      <c r="AE323" s="108"/>
      <c r="AF323" s="108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/>
      <c r="CD323" s="111"/>
      <c r="CE323" s="111"/>
      <c r="CF323" s="111"/>
      <c r="CG323" s="111"/>
      <c r="CH323" s="111"/>
      <c r="CI323" s="111"/>
      <c r="CJ323" s="111"/>
      <c r="CK323" s="111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</row>
    <row r="324" spans="1:101" s="106" customFormat="1" ht="15.75" customHeight="1" x14ac:dyDescent="0.25">
      <c r="A324" s="101"/>
      <c r="B324" s="101"/>
      <c r="C324" s="101"/>
      <c r="D324" s="102"/>
      <c r="E324" s="102"/>
      <c r="F324" s="103"/>
      <c r="G324" s="151"/>
      <c r="H324" s="128"/>
      <c r="I324" s="129"/>
      <c r="J324" s="130"/>
      <c r="K324" s="105"/>
      <c r="L324" s="131"/>
      <c r="M324" s="172"/>
      <c r="O324" s="108"/>
      <c r="P324" s="108"/>
      <c r="Q324" s="108"/>
      <c r="S324" s="108"/>
      <c r="T324" s="108"/>
      <c r="V324" s="108"/>
      <c r="W324" s="108"/>
      <c r="AA324" s="138"/>
      <c r="AE324" s="108"/>
      <c r="AF324" s="108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11"/>
      <c r="CD324" s="111"/>
      <c r="CE324" s="111"/>
      <c r="CF324" s="111"/>
      <c r="CG324" s="111"/>
      <c r="CH324" s="111"/>
      <c r="CI324" s="111"/>
      <c r="CJ324" s="111"/>
      <c r="CK324" s="111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</row>
    <row r="325" spans="1:101" s="106" customFormat="1" ht="15.75" customHeight="1" x14ac:dyDescent="0.25">
      <c r="A325" s="101"/>
      <c r="B325" s="101"/>
      <c r="C325" s="101"/>
      <c r="D325" s="102"/>
      <c r="E325" s="102"/>
      <c r="F325" s="103"/>
      <c r="G325" s="151"/>
      <c r="H325" s="128"/>
      <c r="I325" s="129"/>
      <c r="J325" s="130"/>
      <c r="K325" s="105"/>
      <c r="L325" s="131"/>
      <c r="M325" s="172"/>
      <c r="O325" s="108"/>
      <c r="P325" s="108"/>
      <c r="Q325" s="108"/>
      <c r="S325" s="108"/>
      <c r="T325" s="108"/>
      <c r="V325" s="108"/>
      <c r="W325" s="108"/>
      <c r="AA325" s="138"/>
      <c r="AE325" s="108"/>
      <c r="AF325" s="108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11"/>
      <c r="CD325" s="111"/>
      <c r="CE325" s="111"/>
      <c r="CF325" s="111"/>
      <c r="CG325" s="111"/>
      <c r="CH325" s="111"/>
      <c r="CI325" s="111"/>
      <c r="CJ325" s="111"/>
      <c r="CK325" s="111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</row>
    <row r="326" spans="1:101" s="106" customFormat="1" ht="15.75" customHeight="1" x14ac:dyDescent="0.25">
      <c r="A326" s="101"/>
      <c r="B326" s="101"/>
      <c r="C326" s="101"/>
      <c r="D326" s="102"/>
      <c r="E326" s="102"/>
      <c r="F326" s="103"/>
      <c r="G326" s="151"/>
      <c r="H326" s="128"/>
      <c r="I326" s="129"/>
      <c r="J326" s="130"/>
      <c r="K326" s="105"/>
      <c r="L326" s="131"/>
      <c r="M326" s="172"/>
      <c r="O326" s="108"/>
      <c r="P326" s="108"/>
      <c r="Q326" s="108"/>
      <c r="S326" s="108"/>
      <c r="T326" s="108"/>
      <c r="V326" s="108"/>
      <c r="W326" s="108"/>
      <c r="AA326" s="138"/>
      <c r="AE326" s="108"/>
      <c r="AF326" s="108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11"/>
      <c r="CD326" s="111"/>
      <c r="CE326" s="111"/>
      <c r="CF326" s="111"/>
      <c r="CG326" s="111"/>
      <c r="CH326" s="111"/>
      <c r="CI326" s="111"/>
      <c r="CJ326" s="111"/>
      <c r="CK326" s="111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</row>
    <row r="327" spans="1:101" s="106" customFormat="1" ht="15.75" customHeight="1" x14ac:dyDescent="0.25">
      <c r="A327" s="101"/>
      <c r="B327" s="101"/>
      <c r="C327" s="101"/>
      <c r="D327" s="102"/>
      <c r="E327" s="102"/>
      <c r="F327" s="103"/>
      <c r="G327" s="151"/>
      <c r="H327" s="128"/>
      <c r="I327" s="129"/>
      <c r="J327" s="130"/>
      <c r="K327" s="105"/>
      <c r="L327" s="131"/>
      <c r="M327" s="172"/>
      <c r="O327" s="108"/>
      <c r="P327" s="108"/>
      <c r="Q327" s="108"/>
      <c r="S327" s="108"/>
      <c r="T327" s="108"/>
      <c r="V327" s="108"/>
      <c r="W327" s="108"/>
      <c r="AA327" s="138"/>
      <c r="AE327" s="108"/>
      <c r="AF327" s="108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11"/>
      <c r="CD327" s="111"/>
      <c r="CE327" s="111"/>
      <c r="CF327" s="111"/>
      <c r="CG327" s="111"/>
      <c r="CH327" s="111"/>
      <c r="CI327" s="111"/>
      <c r="CJ327" s="111"/>
      <c r="CK327" s="111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</row>
    <row r="328" spans="1:101" s="106" customFormat="1" ht="15.75" customHeight="1" x14ac:dyDescent="0.25">
      <c r="A328" s="101"/>
      <c r="B328" s="101"/>
      <c r="C328" s="101"/>
      <c r="D328" s="102"/>
      <c r="E328" s="102"/>
      <c r="F328" s="103"/>
      <c r="G328" s="151"/>
      <c r="H328" s="128"/>
      <c r="I328" s="129"/>
      <c r="J328" s="130"/>
      <c r="K328" s="105"/>
      <c r="L328" s="131"/>
      <c r="M328" s="172"/>
      <c r="O328" s="108"/>
      <c r="P328" s="108"/>
      <c r="Q328" s="108"/>
      <c r="S328" s="108"/>
      <c r="T328" s="108"/>
      <c r="V328" s="108"/>
      <c r="W328" s="108"/>
      <c r="AA328" s="138"/>
      <c r="AE328" s="108"/>
      <c r="AF328" s="108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  <c r="CF328" s="111"/>
      <c r="CG328" s="111"/>
      <c r="CH328" s="111"/>
      <c r="CI328" s="111"/>
      <c r="CJ328" s="111"/>
      <c r="CK328" s="111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</row>
    <row r="329" spans="1:101" s="106" customFormat="1" ht="15.75" customHeight="1" x14ac:dyDescent="0.25">
      <c r="A329" s="101"/>
      <c r="B329" s="101"/>
      <c r="C329" s="101"/>
      <c r="D329" s="102"/>
      <c r="E329" s="102"/>
      <c r="F329" s="103"/>
      <c r="G329" s="151"/>
      <c r="H329" s="128"/>
      <c r="I329" s="129"/>
      <c r="J329" s="130"/>
      <c r="K329" s="105"/>
      <c r="L329" s="131"/>
      <c r="M329" s="172"/>
      <c r="O329" s="108"/>
      <c r="P329" s="108"/>
      <c r="Q329" s="108"/>
      <c r="S329" s="108"/>
      <c r="T329" s="108"/>
      <c r="V329" s="108"/>
      <c r="W329" s="108"/>
      <c r="AA329" s="138"/>
      <c r="AE329" s="108"/>
      <c r="AF329" s="108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11"/>
      <c r="CD329" s="111"/>
      <c r="CE329" s="111"/>
      <c r="CF329" s="111"/>
      <c r="CG329" s="111"/>
      <c r="CH329" s="111"/>
      <c r="CI329" s="111"/>
      <c r="CJ329" s="111"/>
      <c r="CK329" s="111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</row>
    <row r="330" spans="1:101" s="106" customFormat="1" ht="15.75" customHeight="1" x14ac:dyDescent="0.25">
      <c r="A330" s="101"/>
      <c r="B330" s="101"/>
      <c r="C330" s="101"/>
      <c r="D330" s="102"/>
      <c r="E330" s="102"/>
      <c r="F330" s="103"/>
      <c r="G330" s="151"/>
      <c r="H330" s="128"/>
      <c r="I330" s="129"/>
      <c r="J330" s="130"/>
      <c r="K330" s="105"/>
      <c r="L330" s="131"/>
      <c r="M330" s="172"/>
      <c r="O330" s="108"/>
      <c r="P330" s="108"/>
      <c r="Q330" s="108"/>
      <c r="S330" s="108"/>
      <c r="T330" s="108"/>
      <c r="V330" s="108"/>
      <c r="W330" s="108"/>
      <c r="AA330" s="138"/>
      <c r="AE330" s="108"/>
      <c r="AF330" s="108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11"/>
      <c r="CD330" s="111"/>
      <c r="CE330" s="111"/>
      <c r="CF330" s="111"/>
      <c r="CG330" s="111"/>
      <c r="CH330" s="111"/>
      <c r="CI330" s="111"/>
      <c r="CJ330" s="111"/>
      <c r="CK330" s="111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</row>
    <row r="331" spans="1:101" s="106" customFormat="1" ht="15.75" customHeight="1" x14ac:dyDescent="0.25">
      <c r="A331" s="101"/>
      <c r="B331" s="101"/>
      <c r="C331" s="101"/>
      <c r="D331" s="102"/>
      <c r="E331" s="102"/>
      <c r="F331" s="103"/>
      <c r="G331" s="151"/>
      <c r="H331" s="128"/>
      <c r="I331" s="129"/>
      <c r="J331" s="130"/>
      <c r="K331" s="105"/>
      <c r="L331" s="131"/>
      <c r="M331" s="172"/>
      <c r="O331" s="108"/>
      <c r="P331" s="108"/>
      <c r="Q331" s="108"/>
      <c r="S331" s="108"/>
      <c r="T331" s="108"/>
      <c r="V331" s="108"/>
      <c r="W331" s="108"/>
      <c r="AA331" s="138"/>
      <c r="AE331" s="108"/>
      <c r="AF331" s="108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11"/>
      <c r="CD331" s="111"/>
      <c r="CE331" s="111"/>
      <c r="CF331" s="111"/>
      <c r="CG331" s="111"/>
      <c r="CH331" s="111"/>
      <c r="CI331" s="111"/>
      <c r="CJ331" s="111"/>
      <c r="CK331" s="111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</row>
    <row r="332" spans="1:101" s="106" customFormat="1" ht="15.75" customHeight="1" x14ac:dyDescent="0.25">
      <c r="A332" s="101"/>
      <c r="B332" s="101"/>
      <c r="C332" s="101"/>
      <c r="D332" s="102"/>
      <c r="E332" s="102"/>
      <c r="F332" s="103"/>
      <c r="G332" s="151"/>
      <c r="H332" s="128"/>
      <c r="I332" s="129"/>
      <c r="J332" s="130"/>
      <c r="K332" s="105"/>
      <c r="L332" s="131"/>
      <c r="M332" s="172"/>
      <c r="O332" s="108"/>
      <c r="P332" s="108"/>
      <c r="Q332" s="108"/>
      <c r="S332" s="108"/>
      <c r="T332" s="108"/>
      <c r="V332" s="108"/>
      <c r="W332" s="108"/>
      <c r="AA332" s="138"/>
      <c r="AE332" s="108"/>
      <c r="AF332" s="108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11"/>
      <c r="CD332" s="111"/>
      <c r="CE332" s="111"/>
      <c r="CF332" s="111"/>
      <c r="CG332" s="111"/>
      <c r="CH332" s="111"/>
      <c r="CI332" s="111"/>
      <c r="CJ332" s="111"/>
      <c r="CK332" s="111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</row>
    <row r="333" spans="1:101" s="106" customFormat="1" ht="15.75" customHeight="1" x14ac:dyDescent="0.25">
      <c r="A333" s="101"/>
      <c r="B333" s="101"/>
      <c r="C333" s="101"/>
      <c r="D333" s="102"/>
      <c r="E333" s="102"/>
      <c r="F333" s="103"/>
      <c r="G333" s="151"/>
      <c r="H333" s="128"/>
      <c r="I333" s="129"/>
      <c r="J333" s="130"/>
      <c r="K333" s="105"/>
      <c r="L333" s="131"/>
      <c r="M333" s="172"/>
      <c r="O333" s="108"/>
      <c r="P333" s="108"/>
      <c r="Q333" s="108"/>
      <c r="S333" s="108"/>
      <c r="T333" s="108"/>
      <c r="V333" s="108"/>
      <c r="W333" s="108"/>
      <c r="AA333" s="138"/>
      <c r="AE333" s="108"/>
      <c r="AF333" s="108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11"/>
      <c r="CD333" s="111"/>
      <c r="CE333" s="111"/>
      <c r="CF333" s="111"/>
      <c r="CG333" s="111"/>
      <c r="CH333" s="111"/>
      <c r="CI333" s="111"/>
      <c r="CJ333" s="111"/>
      <c r="CK333" s="111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</row>
    <row r="334" spans="1:101" s="106" customFormat="1" ht="15.75" customHeight="1" x14ac:dyDescent="0.25">
      <c r="A334" s="101"/>
      <c r="B334" s="101"/>
      <c r="C334" s="101"/>
      <c r="D334" s="102"/>
      <c r="E334" s="102"/>
      <c r="F334" s="103"/>
      <c r="G334" s="151"/>
      <c r="H334" s="128"/>
      <c r="I334" s="129"/>
      <c r="J334" s="130"/>
      <c r="K334" s="105"/>
      <c r="L334" s="131"/>
      <c r="M334" s="172"/>
      <c r="O334" s="108"/>
      <c r="P334" s="108"/>
      <c r="Q334" s="108"/>
      <c r="S334" s="108"/>
      <c r="T334" s="108"/>
      <c r="V334" s="108"/>
      <c r="W334" s="108"/>
      <c r="AA334" s="138"/>
      <c r="AE334" s="108"/>
      <c r="AF334" s="108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  <c r="CF334" s="111"/>
      <c r="CG334" s="111"/>
      <c r="CH334" s="111"/>
      <c r="CI334" s="111"/>
      <c r="CJ334" s="111"/>
      <c r="CK334" s="111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</row>
    <row r="335" spans="1:101" s="106" customFormat="1" ht="15.75" customHeight="1" x14ac:dyDescent="0.25">
      <c r="A335" s="101"/>
      <c r="B335" s="101"/>
      <c r="C335" s="101"/>
      <c r="D335" s="102"/>
      <c r="E335" s="102"/>
      <c r="F335" s="103"/>
      <c r="G335" s="151"/>
      <c r="H335" s="128"/>
      <c r="I335" s="129"/>
      <c r="J335" s="130"/>
      <c r="K335" s="105"/>
      <c r="L335" s="131"/>
      <c r="M335" s="172"/>
      <c r="O335" s="108"/>
      <c r="P335" s="108"/>
      <c r="Q335" s="108"/>
      <c r="S335" s="108"/>
      <c r="T335" s="108"/>
      <c r="V335" s="108"/>
      <c r="W335" s="108"/>
      <c r="AA335" s="138"/>
      <c r="AE335" s="108"/>
      <c r="AF335" s="108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11"/>
      <c r="CD335" s="111"/>
      <c r="CE335" s="111"/>
      <c r="CF335" s="111"/>
      <c r="CG335" s="111"/>
      <c r="CH335" s="111"/>
      <c r="CI335" s="111"/>
      <c r="CJ335" s="111"/>
      <c r="CK335" s="111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</row>
    <row r="336" spans="1:101" s="106" customFormat="1" ht="15.75" customHeight="1" x14ac:dyDescent="0.25">
      <c r="A336" s="101"/>
      <c r="B336" s="101"/>
      <c r="C336" s="101"/>
      <c r="D336" s="102"/>
      <c r="E336" s="102"/>
      <c r="F336" s="103"/>
      <c r="G336" s="151"/>
      <c r="H336" s="128"/>
      <c r="I336" s="129"/>
      <c r="J336" s="130"/>
      <c r="K336" s="105"/>
      <c r="L336" s="131"/>
      <c r="M336" s="172"/>
      <c r="O336" s="108"/>
      <c r="P336" s="108"/>
      <c r="Q336" s="108"/>
      <c r="S336" s="108"/>
      <c r="T336" s="108"/>
      <c r="V336" s="108"/>
      <c r="W336" s="108"/>
      <c r="AA336" s="138"/>
      <c r="AE336" s="108"/>
      <c r="AF336" s="108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11"/>
      <c r="CD336" s="111"/>
      <c r="CE336" s="111"/>
      <c r="CF336" s="111"/>
      <c r="CG336" s="111"/>
      <c r="CH336" s="111"/>
      <c r="CI336" s="111"/>
      <c r="CJ336" s="111"/>
      <c r="CK336" s="111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</row>
    <row r="337" spans="1:101" s="106" customFormat="1" ht="15.75" customHeight="1" x14ac:dyDescent="0.25">
      <c r="A337" s="101"/>
      <c r="B337" s="101"/>
      <c r="C337" s="101"/>
      <c r="D337" s="102"/>
      <c r="E337" s="102"/>
      <c r="F337" s="103"/>
      <c r="G337" s="151"/>
      <c r="H337" s="128"/>
      <c r="I337" s="129"/>
      <c r="J337" s="130"/>
      <c r="K337" s="105"/>
      <c r="L337" s="131"/>
      <c r="M337" s="172"/>
      <c r="O337" s="108"/>
      <c r="P337" s="108"/>
      <c r="Q337" s="108"/>
      <c r="S337" s="108"/>
      <c r="T337" s="108"/>
      <c r="V337" s="108"/>
      <c r="W337" s="108"/>
      <c r="AA337" s="138"/>
      <c r="AE337" s="108"/>
      <c r="AF337" s="108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11"/>
      <c r="CD337" s="111"/>
      <c r="CE337" s="111"/>
      <c r="CF337" s="111"/>
      <c r="CG337" s="111"/>
      <c r="CH337" s="111"/>
      <c r="CI337" s="111"/>
      <c r="CJ337" s="111"/>
      <c r="CK337" s="111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</row>
    <row r="338" spans="1:101" s="106" customFormat="1" ht="15.75" customHeight="1" x14ac:dyDescent="0.25">
      <c r="A338" s="101"/>
      <c r="B338" s="101"/>
      <c r="C338" s="101"/>
      <c r="D338" s="102"/>
      <c r="E338" s="102"/>
      <c r="F338" s="103"/>
      <c r="G338" s="151"/>
      <c r="H338" s="128"/>
      <c r="I338" s="129"/>
      <c r="J338" s="130"/>
      <c r="K338" s="105"/>
      <c r="L338" s="131"/>
      <c r="M338" s="172"/>
      <c r="O338" s="108"/>
      <c r="P338" s="108"/>
      <c r="Q338" s="108"/>
      <c r="S338" s="108"/>
      <c r="T338" s="108"/>
      <c r="V338" s="108"/>
      <c r="W338" s="108"/>
      <c r="AA338" s="138"/>
      <c r="AE338" s="108"/>
      <c r="AF338" s="108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11"/>
      <c r="CD338" s="111"/>
      <c r="CE338" s="111"/>
      <c r="CF338" s="111"/>
      <c r="CG338" s="111"/>
      <c r="CH338" s="111"/>
      <c r="CI338" s="111"/>
      <c r="CJ338" s="111"/>
      <c r="CK338" s="111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</row>
    <row r="339" spans="1:101" s="106" customFormat="1" ht="15.75" customHeight="1" x14ac:dyDescent="0.25">
      <c r="A339" s="101"/>
      <c r="B339" s="101"/>
      <c r="C339" s="101"/>
      <c r="D339" s="102"/>
      <c r="E339" s="102"/>
      <c r="F339" s="103"/>
      <c r="G339" s="151"/>
      <c r="H339" s="128"/>
      <c r="I339" s="129"/>
      <c r="J339" s="130"/>
      <c r="K339" s="105"/>
      <c r="L339" s="131"/>
      <c r="M339" s="172"/>
      <c r="O339" s="108"/>
      <c r="P339" s="108"/>
      <c r="Q339" s="108"/>
      <c r="S339" s="108"/>
      <c r="T339" s="108"/>
      <c r="V339" s="108"/>
      <c r="W339" s="108"/>
      <c r="AA339" s="138"/>
      <c r="AE339" s="108"/>
      <c r="AF339" s="108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11"/>
      <c r="CD339" s="111"/>
      <c r="CE339" s="111"/>
      <c r="CF339" s="111"/>
      <c r="CG339" s="111"/>
      <c r="CH339" s="111"/>
      <c r="CI339" s="111"/>
      <c r="CJ339" s="111"/>
      <c r="CK339" s="111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</row>
    <row r="340" spans="1:101" s="106" customFormat="1" ht="15.75" customHeight="1" x14ac:dyDescent="0.25">
      <c r="A340" s="101"/>
      <c r="B340" s="101"/>
      <c r="C340" s="101"/>
      <c r="D340" s="102"/>
      <c r="E340" s="102"/>
      <c r="F340" s="103"/>
      <c r="G340" s="151"/>
      <c r="H340" s="128"/>
      <c r="I340" s="129"/>
      <c r="J340" s="130"/>
      <c r="K340" s="105"/>
      <c r="L340" s="131"/>
      <c r="M340" s="172"/>
      <c r="O340" s="108"/>
      <c r="P340" s="108"/>
      <c r="Q340" s="108"/>
      <c r="S340" s="108"/>
      <c r="T340" s="108"/>
      <c r="V340" s="108"/>
      <c r="W340" s="108"/>
      <c r="AA340" s="138"/>
      <c r="AE340" s="108"/>
      <c r="AF340" s="108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  <c r="CF340" s="111"/>
      <c r="CG340" s="111"/>
      <c r="CH340" s="111"/>
      <c r="CI340" s="111"/>
      <c r="CJ340" s="111"/>
      <c r="CK340" s="111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</row>
    <row r="341" spans="1:101" s="106" customFormat="1" ht="15.75" customHeight="1" x14ac:dyDescent="0.25">
      <c r="A341" s="101"/>
      <c r="B341" s="101"/>
      <c r="C341" s="101"/>
      <c r="D341" s="102"/>
      <c r="E341" s="102"/>
      <c r="F341" s="103"/>
      <c r="G341" s="151"/>
      <c r="H341" s="128"/>
      <c r="I341" s="129"/>
      <c r="J341" s="130"/>
      <c r="K341" s="105"/>
      <c r="L341" s="131"/>
      <c r="M341" s="172"/>
      <c r="O341" s="108"/>
      <c r="P341" s="108"/>
      <c r="Q341" s="108"/>
      <c r="S341" s="108"/>
      <c r="T341" s="108"/>
      <c r="V341" s="108"/>
      <c r="W341" s="108"/>
      <c r="AA341" s="138"/>
      <c r="AE341" s="108"/>
      <c r="AF341" s="108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11"/>
      <c r="CD341" s="111"/>
      <c r="CE341" s="111"/>
      <c r="CF341" s="111"/>
      <c r="CG341" s="111"/>
      <c r="CH341" s="111"/>
      <c r="CI341" s="111"/>
      <c r="CJ341" s="111"/>
      <c r="CK341" s="111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</row>
    <row r="342" spans="1:101" s="106" customFormat="1" ht="15.75" customHeight="1" x14ac:dyDescent="0.25">
      <c r="A342" s="101"/>
      <c r="B342" s="101"/>
      <c r="C342" s="101"/>
      <c r="D342" s="102"/>
      <c r="E342" s="102"/>
      <c r="F342" s="103"/>
      <c r="G342" s="151"/>
      <c r="H342" s="128"/>
      <c r="I342" s="129"/>
      <c r="J342" s="130"/>
      <c r="K342" s="105"/>
      <c r="L342" s="131"/>
      <c r="M342" s="172"/>
      <c r="O342" s="108"/>
      <c r="P342" s="108"/>
      <c r="Q342" s="108"/>
      <c r="S342" s="108"/>
      <c r="T342" s="108"/>
      <c r="V342" s="108"/>
      <c r="W342" s="108"/>
      <c r="AA342" s="138"/>
      <c r="AE342" s="108"/>
      <c r="AF342" s="108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11"/>
      <c r="CD342" s="111"/>
      <c r="CE342" s="111"/>
      <c r="CF342" s="111"/>
      <c r="CG342" s="111"/>
      <c r="CH342" s="111"/>
      <c r="CI342" s="111"/>
      <c r="CJ342" s="111"/>
      <c r="CK342" s="111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</row>
    <row r="343" spans="1:101" s="106" customFormat="1" ht="15.75" customHeight="1" x14ac:dyDescent="0.25">
      <c r="A343" s="101"/>
      <c r="B343" s="101"/>
      <c r="C343" s="101"/>
      <c r="D343" s="102"/>
      <c r="E343" s="102"/>
      <c r="F343" s="103"/>
      <c r="G343" s="151"/>
      <c r="H343" s="128"/>
      <c r="I343" s="129"/>
      <c r="J343" s="130"/>
      <c r="K343" s="105"/>
      <c r="L343" s="131"/>
      <c r="M343" s="172"/>
      <c r="O343" s="108"/>
      <c r="P343" s="108"/>
      <c r="Q343" s="108"/>
      <c r="S343" s="108"/>
      <c r="T343" s="108"/>
      <c r="V343" s="108"/>
      <c r="W343" s="108"/>
      <c r="AA343" s="138"/>
      <c r="AE343" s="108"/>
      <c r="AF343" s="108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11"/>
      <c r="CD343" s="111"/>
      <c r="CE343" s="111"/>
      <c r="CF343" s="111"/>
      <c r="CG343" s="111"/>
      <c r="CH343" s="111"/>
      <c r="CI343" s="111"/>
      <c r="CJ343" s="111"/>
      <c r="CK343" s="111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</row>
    <row r="344" spans="1:101" s="106" customFormat="1" ht="15.75" customHeight="1" x14ac:dyDescent="0.25">
      <c r="A344" s="101"/>
      <c r="B344" s="101"/>
      <c r="C344" s="101"/>
      <c r="D344" s="102"/>
      <c r="E344" s="102"/>
      <c r="F344" s="103"/>
      <c r="G344" s="151"/>
      <c r="H344" s="128"/>
      <c r="I344" s="129"/>
      <c r="J344" s="130"/>
      <c r="K344" s="105"/>
      <c r="L344" s="131"/>
      <c r="M344" s="172"/>
      <c r="O344" s="108"/>
      <c r="P344" s="108"/>
      <c r="Q344" s="108"/>
      <c r="S344" s="108"/>
      <c r="T344" s="108"/>
      <c r="V344" s="108"/>
      <c r="W344" s="108"/>
      <c r="AA344" s="138"/>
      <c r="AE344" s="108"/>
      <c r="AF344" s="108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11"/>
      <c r="CD344" s="111"/>
      <c r="CE344" s="111"/>
      <c r="CF344" s="111"/>
      <c r="CG344" s="111"/>
      <c r="CH344" s="111"/>
      <c r="CI344" s="111"/>
      <c r="CJ344" s="111"/>
      <c r="CK344" s="111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</row>
    <row r="345" spans="1:101" s="106" customFormat="1" ht="15.75" customHeight="1" x14ac:dyDescent="0.25">
      <c r="A345" s="101"/>
      <c r="B345" s="101"/>
      <c r="C345" s="101"/>
      <c r="D345" s="102"/>
      <c r="E345" s="102"/>
      <c r="F345" s="103"/>
      <c r="G345" s="151"/>
      <c r="H345" s="128"/>
      <c r="I345" s="129"/>
      <c r="J345" s="130"/>
      <c r="K345" s="105"/>
      <c r="L345" s="131"/>
      <c r="M345" s="172"/>
      <c r="O345" s="108"/>
      <c r="P345" s="108"/>
      <c r="Q345" s="108"/>
      <c r="S345" s="108"/>
      <c r="T345" s="108"/>
      <c r="V345" s="108"/>
      <c r="W345" s="108"/>
      <c r="AA345" s="138"/>
      <c r="AE345" s="108"/>
      <c r="AF345" s="108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11"/>
      <c r="CD345" s="111"/>
      <c r="CE345" s="111"/>
      <c r="CF345" s="111"/>
      <c r="CG345" s="111"/>
      <c r="CH345" s="111"/>
      <c r="CI345" s="111"/>
      <c r="CJ345" s="111"/>
      <c r="CK345" s="111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</row>
    <row r="346" spans="1:101" s="106" customFormat="1" ht="15.75" customHeight="1" x14ac:dyDescent="0.25">
      <c r="A346" s="101"/>
      <c r="B346" s="101"/>
      <c r="C346" s="101"/>
      <c r="D346" s="102"/>
      <c r="E346" s="102"/>
      <c r="F346" s="103"/>
      <c r="G346" s="151"/>
      <c r="H346" s="128"/>
      <c r="I346" s="129"/>
      <c r="J346" s="130"/>
      <c r="K346" s="105"/>
      <c r="L346" s="131"/>
      <c r="M346" s="172"/>
      <c r="O346" s="108"/>
      <c r="P346" s="108"/>
      <c r="Q346" s="108"/>
      <c r="S346" s="108"/>
      <c r="T346" s="108"/>
      <c r="V346" s="108"/>
      <c r="W346" s="108"/>
      <c r="AA346" s="138"/>
      <c r="AE346" s="108"/>
      <c r="AF346" s="108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  <c r="CF346" s="111"/>
      <c r="CG346" s="111"/>
      <c r="CH346" s="111"/>
      <c r="CI346" s="111"/>
      <c r="CJ346" s="111"/>
      <c r="CK346" s="111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</row>
    <row r="347" spans="1:101" s="106" customFormat="1" ht="15.75" customHeight="1" x14ac:dyDescent="0.25">
      <c r="A347" s="101"/>
      <c r="B347" s="101"/>
      <c r="C347" s="101"/>
      <c r="D347" s="102"/>
      <c r="E347" s="102"/>
      <c r="F347" s="103"/>
      <c r="G347" s="151"/>
      <c r="H347" s="128"/>
      <c r="I347" s="129"/>
      <c r="J347" s="130"/>
      <c r="K347" s="105"/>
      <c r="L347" s="131"/>
      <c r="M347" s="172"/>
      <c r="O347" s="108"/>
      <c r="P347" s="108"/>
      <c r="Q347" s="108"/>
      <c r="S347" s="108"/>
      <c r="T347" s="108"/>
      <c r="V347" s="108"/>
      <c r="W347" s="108"/>
      <c r="AA347" s="138"/>
      <c r="AE347" s="108"/>
      <c r="AF347" s="108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11"/>
      <c r="CD347" s="111"/>
      <c r="CE347" s="111"/>
      <c r="CF347" s="111"/>
      <c r="CG347" s="111"/>
      <c r="CH347" s="111"/>
      <c r="CI347" s="111"/>
      <c r="CJ347" s="111"/>
      <c r="CK347" s="111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</row>
    <row r="348" spans="1:101" s="106" customFormat="1" ht="15.75" customHeight="1" x14ac:dyDescent="0.25">
      <c r="A348" s="101"/>
      <c r="B348" s="101"/>
      <c r="C348" s="101"/>
      <c r="D348" s="102"/>
      <c r="E348" s="102"/>
      <c r="F348" s="103"/>
      <c r="G348" s="151"/>
      <c r="H348" s="128"/>
      <c r="I348" s="129"/>
      <c r="J348" s="130"/>
      <c r="K348" s="105"/>
      <c r="L348" s="131"/>
      <c r="M348" s="172"/>
      <c r="O348" s="108"/>
      <c r="P348" s="108"/>
      <c r="Q348" s="108"/>
      <c r="S348" s="108"/>
      <c r="T348" s="108"/>
      <c r="V348" s="108"/>
      <c r="W348" s="108"/>
      <c r="AA348" s="138"/>
      <c r="AE348" s="108"/>
      <c r="AF348" s="108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11"/>
      <c r="CD348" s="111"/>
      <c r="CE348" s="111"/>
      <c r="CF348" s="111"/>
      <c r="CG348" s="111"/>
      <c r="CH348" s="111"/>
      <c r="CI348" s="111"/>
      <c r="CJ348" s="111"/>
      <c r="CK348" s="111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</row>
    <row r="349" spans="1:101" s="106" customFormat="1" ht="15.75" customHeight="1" x14ac:dyDescent="0.25">
      <c r="A349" s="101"/>
      <c r="B349" s="101"/>
      <c r="C349" s="101"/>
      <c r="D349" s="102"/>
      <c r="E349" s="102"/>
      <c r="F349" s="103"/>
      <c r="G349" s="151"/>
      <c r="H349" s="128"/>
      <c r="I349" s="129"/>
      <c r="J349" s="130"/>
      <c r="K349" s="105"/>
      <c r="L349" s="131"/>
      <c r="M349" s="172"/>
      <c r="O349" s="108"/>
      <c r="P349" s="108"/>
      <c r="Q349" s="108"/>
      <c r="S349" s="108"/>
      <c r="T349" s="108"/>
      <c r="V349" s="108"/>
      <c r="W349" s="108"/>
      <c r="AA349" s="138"/>
      <c r="AE349" s="108"/>
      <c r="AF349" s="108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11"/>
      <c r="CD349" s="111"/>
      <c r="CE349" s="111"/>
      <c r="CF349" s="111"/>
      <c r="CG349" s="111"/>
      <c r="CH349" s="111"/>
      <c r="CI349" s="111"/>
      <c r="CJ349" s="111"/>
      <c r="CK349" s="111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</row>
    <row r="350" spans="1:101" s="106" customFormat="1" ht="15.75" customHeight="1" x14ac:dyDescent="0.25">
      <c r="A350" s="101"/>
      <c r="B350" s="101"/>
      <c r="C350" s="101"/>
      <c r="D350" s="102"/>
      <c r="E350" s="102"/>
      <c r="F350" s="103"/>
      <c r="G350" s="151"/>
      <c r="H350" s="128"/>
      <c r="I350" s="129"/>
      <c r="J350" s="130"/>
      <c r="K350" s="105"/>
      <c r="L350" s="131"/>
      <c r="M350" s="172"/>
      <c r="O350" s="108"/>
      <c r="P350" s="108"/>
      <c r="Q350" s="108"/>
      <c r="S350" s="108"/>
      <c r="T350" s="108"/>
      <c r="V350" s="108"/>
      <c r="W350" s="108"/>
      <c r="AA350" s="138"/>
      <c r="AE350" s="108"/>
      <c r="AF350" s="108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11"/>
      <c r="CD350" s="111"/>
      <c r="CE350" s="111"/>
      <c r="CF350" s="111"/>
      <c r="CG350" s="111"/>
      <c r="CH350" s="111"/>
      <c r="CI350" s="111"/>
      <c r="CJ350" s="111"/>
      <c r="CK350" s="111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</row>
    <row r="351" spans="1:101" s="106" customFormat="1" ht="15.75" customHeight="1" x14ac:dyDescent="0.25">
      <c r="A351" s="101"/>
      <c r="B351" s="101"/>
      <c r="C351" s="101"/>
      <c r="D351" s="102"/>
      <c r="E351" s="102"/>
      <c r="F351" s="103"/>
      <c r="G351" s="151"/>
      <c r="H351" s="128"/>
      <c r="I351" s="129"/>
      <c r="J351" s="130"/>
      <c r="K351" s="105"/>
      <c r="L351" s="131"/>
      <c r="M351" s="172"/>
      <c r="O351" s="108"/>
      <c r="P351" s="108"/>
      <c r="Q351" s="108"/>
      <c r="S351" s="108"/>
      <c r="T351" s="108"/>
      <c r="V351" s="108"/>
      <c r="W351" s="108"/>
      <c r="AA351" s="138"/>
      <c r="AE351" s="108"/>
      <c r="AF351" s="108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11"/>
      <c r="CD351" s="111"/>
      <c r="CE351" s="111"/>
      <c r="CF351" s="111"/>
      <c r="CG351" s="111"/>
      <c r="CH351" s="111"/>
      <c r="CI351" s="111"/>
      <c r="CJ351" s="111"/>
      <c r="CK351" s="111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</row>
    <row r="352" spans="1:101" s="106" customFormat="1" ht="15.75" customHeight="1" x14ac:dyDescent="0.25">
      <c r="A352" s="101"/>
      <c r="B352" s="101"/>
      <c r="C352" s="101"/>
      <c r="D352" s="102"/>
      <c r="E352" s="102"/>
      <c r="F352" s="103"/>
      <c r="G352" s="151"/>
      <c r="H352" s="128"/>
      <c r="I352" s="129"/>
      <c r="J352" s="130"/>
      <c r="K352" s="105"/>
      <c r="L352" s="131"/>
      <c r="M352" s="172"/>
      <c r="O352" s="108"/>
      <c r="P352" s="108"/>
      <c r="Q352" s="108"/>
      <c r="S352" s="108"/>
      <c r="T352" s="108"/>
      <c r="V352" s="108"/>
      <c r="W352" s="108"/>
      <c r="AA352" s="138"/>
      <c r="AE352" s="108"/>
      <c r="AF352" s="108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  <c r="CF352" s="111"/>
      <c r="CG352" s="111"/>
      <c r="CH352" s="111"/>
      <c r="CI352" s="111"/>
      <c r="CJ352" s="111"/>
      <c r="CK352" s="111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</row>
    <row r="353" spans="1:101" s="106" customFormat="1" ht="15.75" customHeight="1" x14ac:dyDescent="0.25">
      <c r="A353" s="101"/>
      <c r="B353" s="101"/>
      <c r="C353" s="101"/>
      <c r="D353" s="102"/>
      <c r="E353" s="102"/>
      <c r="F353" s="103"/>
      <c r="G353" s="151"/>
      <c r="H353" s="128"/>
      <c r="I353" s="129"/>
      <c r="J353" s="130"/>
      <c r="K353" s="105"/>
      <c r="L353" s="131"/>
      <c r="M353" s="172"/>
      <c r="O353" s="108"/>
      <c r="P353" s="108"/>
      <c r="Q353" s="108"/>
      <c r="S353" s="108"/>
      <c r="T353" s="108"/>
      <c r="V353" s="108"/>
      <c r="W353" s="108"/>
      <c r="AA353" s="138"/>
      <c r="AE353" s="108"/>
      <c r="AF353" s="108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11"/>
      <c r="CD353" s="111"/>
      <c r="CE353" s="111"/>
      <c r="CF353" s="111"/>
      <c r="CG353" s="111"/>
      <c r="CH353" s="111"/>
      <c r="CI353" s="111"/>
      <c r="CJ353" s="111"/>
      <c r="CK353" s="111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</row>
    <row r="354" spans="1:101" s="106" customFormat="1" ht="15.75" customHeight="1" x14ac:dyDescent="0.25">
      <c r="A354" s="101"/>
      <c r="B354" s="101"/>
      <c r="C354" s="101"/>
      <c r="D354" s="102"/>
      <c r="E354" s="102"/>
      <c r="F354" s="103"/>
      <c r="G354" s="151"/>
      <c r="H354" s="128"/>
      <c r="I354" s="129"/>
      <c r="J354" s="130"/>
      <c r="K354" s="105"/>
      <c r="L354" s="131"/>
      <c r="M354" s="172"/>
      <c r="O354" s="108"/>
      <c r="P354" s="108"/>
      <c r="Q354" s="108"/>
      <c r="S354" s="108"/>
      <c r="T354" s="108"/>
      <c r="V354" s="108"/>
      <c r="W354" s="108"/>
      <c r="AA354" s="138"/>
      <c r="AE354" s="108"/>
      <c r="AF354" s="108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11"/>
      <c r="CD354" s="111"/>
      <c r="CE354" s="111"/>
      <c r="CF354" s="111"/>
      <c r="CG354" s="111"/>
      <c r="CH354" s="111"/>
      <c r="CI354" s="111"/>
      <c r="CJ354" s="111"/>
      <c r="CK354" s="111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</row>
    <row r="355" spans="1:101" s="106" customFormat="1" ht="15.75" customHeight="1" x14ac:dyDescent="0.25">
      <c r="A355" s="101"/>
      <c r="B355" s="101"/>
      <c r="C355" s="101"/>
      <c r="D355" s="102"/>
      <c r="E355" s="102"/>
      <c r="F355" s="103"/>
      <c r="G355" s="151"/>
      <c r="H355" s="128"/>
      <c r="I355" s="129"/>
      <c r="J355" s="130"/>
      <c r="K355" s="105"/>
      <c r="L355" s="131"/>
      <c r="M355" s="172"/>
      <c r="O355" s="108"/>
      <c r="P355" s="108"/>
      <c r="Q355" s="108"/>
      <c r="S355" s="108"/>
      <c r="T355" s="108"/>
      <c r="V355" s="108"/>
      <c r="W355" s="108"/>
      <c r="AA355" s="138"/>
      <c r="AE355" s="108"/>
      <c r="AF355" s="108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11"/>
      <c r="CD355" s="111"/>
      <c r="CE355" s="111"/>
      <c r="CF355" s="111"/>
      <c r="CG355" s="111"/>
      <c r="CH355" s="111"/>
      <c r="CI355" s="111"/>
      <c r="CJ355" s="111"/>
      <c r="CK355" s="111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</row>
    <row r="356" spans="1:101" s="106" customFormat="1" ht="15.75" customHeight="1" x14ac:dyDescent="0.25">
      <c r="A356" s="101"/>
      <c r="B356" s="101"/>
      <c r="C356" s="101"/>
      <c r="D356" s="102"/>
      <c r="E356" s="102"/>
      <c r="F356" s="103"/>
      <c r="G356" s="151"/>
      <c r="H356" s="128"/>
      <c r="I356" s="129"/>
      <c r="J356" s="130"/>
      <c r="K356" s="105"/>
      <c r="L356" s="131"/>
      <c r="M356" s="172"/>
      <c r="O356" s="108"/>
      <c r="P356" s="108"/>
      <c r="Q356" s="108"/>
      <c r="S356" s="108"/>
      <c r="T356" s="108"/>
      <c r="V356" s="108"/>
      <c r="W356" s="108"/>
      <c r="AA356" s="138"/>
      <c r="AE356" s="108"/>
      <c r="AF356" s="108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/>
      <c r="CB356" s="111"/>
      <c r="CC356" s="111"/>
      <c r="CD356" s="111"/>
      <c r="CE356" s="111"/>
      <c r="CF356" s="111"/>
      <c r="CG356" s="111"/>
      <c r="CH356" s="111"/>
      <c r="CI356" s="111"/>
      <c r="CJ356" s="111"/>
      <c r="CK356" s="111"/>
      <c r="CL356" s="111"/>
      <c r="CM356" s="111"/>
      <c r="CN356" s="111"/>
      <c r="CO356" s="111"/>
      <c r="CP356" s="111"/>
      <c r="CQ356" s="111"/>
      <c r="CR356" s="111"/>
      <c r="CS356" s="111"/>
      <c r="CT356" s="111"/>
      <c r="CU356" s="111"/>
      <c r="CV356" s="111"/>
      <c r="CW356" s="111"/>
    </row>
    <row r="357" spans="1:101" s="106" customFormat="1" ht="15.75" customHeight="1" x14ac:dyDescent="0.25">
      <c r="A357" s="101"/>
      <c r="B357" s="101"/>
      <c r="C357" s="101"/>
      <c r="D357" s="102"/>
      <c r="E357" s="102"/>
      <c r="F357" s="103"/>
      <c r="G357" s="151"/>
      <c r="H357" s="128"/>
      <c r="I357" s="129"/>
      <c r="J357" s="130"/>
      <c r="K357" s="105"/>
      <c r="L357" s="131"/>
      <c r="M357" s="172"/>
      <c r="O357" s="108"/>
      <c r="P357" s="108"/>
      <c r="Q357" s="108"/>
      <c r="S357" s="108"/>
      <c r="T357" s="108"/>
      <c r="V357" s="108"/>
      <c r="W357" s="108"/>
      <c r="AA357" s="138"/>
      <c r="AE357" s="108"/>
      <c r="AF357" s="108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11"/>
      <c r="CD357" s="111"/>
      <c r="CE357" s="111"/>
      <c r="CF357" s="111"/>
      <c r="CG357" s="111"/>
      <c r="CH357" s="111"/>
      <c r="CI357" s="111"/>
      <c r="CJ357" s="111"/>
      <c r="CK357" s="111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</row>
    <row r="358" spans="1:101" s="106" customFormat="1" ht="15.75" customHeight="1" x14ac:dyDescent="0.25">
      <c r="A358" s="101"/>
      <c r="B358" s="101"/>
      <c r="C358" s="101"/>
      <c r="D358" s="102"/>
      <c r="E358" s="102"/>
      <c r="F358" s="103"/>
      <c r="G358" s="151"/>
      <c r="H358" s="128"/>
      <c r="I358" s="129"/>
      <c r="J358" s="130"/>
      <c r="K358" s="105"/>
      <c r="L358" s="131"/>
      <c r="M358" s="172"/>
      <c r="O358" s="108"/>
      <c r="P358" s="108"/>
      <c r="Q358" s="108"/>
      <c r="S358" s="108"/>
      <c r="T358" s="108"/>
      <c r="V358" s="108"/>
      <c r="W358" s="108"/>
      <c r="AA358" s="138"/>
      <c r="AE358" s="108"/>
      <c r="AF358" s="108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  <c r="CF358" s="111"/>
      <c r="CG358" s="111"/>
      <c r="CH358" s="111"/>
      <c r="CI358" s="111"/>
      <c r="CJ358" s="111"/>
      <c r="CK358" s="111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</row>
    <row r="359" spans="1:101" s="106" customFormat="1" ht="15.75" customHeight="1" x14ac:dyDescent="0.25">
      <c r="A359" s="101"/>
      <c r="B359" s="101"/>
      <c r="C359" s="101"/>
      <c r="D359" s="102"/>
      <c r="E359" s="102"/>
      <c r="F359" s="103"/>
      <c r="G359" s="151"/>
      <c r="H359" s="128"/>
      <c r="I359" s="129"/>
      <c r="J359" s="130"/>
      <c r="K359" s="105"/>
      <c r="L359" s="131"/>
      <c r="M359" s="172"/>
      <c r="O359" s="108"/>
      <c r="P359" s="108"/>
      <c r="Q359" s="108"/>
      <c r="S359" s="108"/>
      <c r="T359" s="108"/>
      <c r="V359" s="108"/>
      <c r="W359" s="108"/>
      <c r="AA359" s="138"/>
      <c r="AE359" s="108"/>
      <c r="AF359" s="108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11"/>
      <c r="CD359" s="111"/>
      <c r="CE359" s="111"/>
      <c r="CF359" s="111"/>
      <c r="CG359" s="111"/>
      <c r="CH359" s="111"/>
      <c r="CI359" s="111"/>
      <c r="CJ359" s="111"/>
      <c r="CK359" s="111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</row>
    <row r="360" spans="1:101" s="106" customFormat="1" ht="15.75" customHeight="1" x14ac:dyDescent="0.25">
      <c r="A360" s="101"/>
      <c r="B360" s="101"/>
      <c r="C360" s="101"/>
      <c r="D360" s="102"/>
      <c r="E360" s="102"/>
      <c r="F360" s="103"/>
      <c r="G360" s="151"/>
      <c r="H360" s="128"/>
      <c r="I360" s="129"/>
      <c r="J360" s="130"/>
      <c r="K360" s="105"/>
      <c r="L360" s="131"/>
      <c r="M360" s="172"/>
      <c r="O360" s="108"/>
      <c r="P360" s="108"/>
      <c r="Q360" s="108"/>
      <c r="S360" s="108"/>
      <c r="T360" s="108"/>
      <c r="V360" s="108"/>
      <c r="W360" s="108"/>
      <c r="AA360" s="138"/>
      <c r="AE360" s="108"/>
      <c r="AF360" s="108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11"/>
      <c r="CD360" s="111"/>
      <c r="CE360" s="111"/>
      <c r="CF360" s="111"/>
      <c r="CG360" s="111"/>
      <c r="CH360" s="111"/>
      <c r="CI360" s="111"/>
      <c r="CJ360" s="111"/>
      <c r="CK360" s="111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</row>
    <row r="361" spans="1:101" s="106" customFormat="1" ht="15.75" customHeight="1" x14ac:dyDescent="0.25">
      <c r="A361" s="101"/>
      <c r="B361" s="101"/>
      <c r="C361" s="101"/>
      <c r="D361" s="102"/>
      <c r="E361" s="102"/>
      <c r="F361" s="103"/>
      <c r="G361" s="151"/>
      <c r="H361" s="128"/>
      <c r="I361" s="129"/>
      <c r="J361" s="130"/>
      <c r="K361" s="105"/>
      <c r="L361" s="131"/>
      <c r="M361" s="172"/>
      <c r="O361" s="108"/>
      <c r="P361" s="108"/>
      <c r="Q361" s="108"/>
      <c r="S361" s="108"/>
      <c r="T361" s="108"/>
      <c r="V361" s="108"/>
      <c r="W361" s="108"/>
      <c r="AA361" s="138"/>
      <c r="AE361" s="108"/>
      <c r="AF361" s="108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/>
      <c r="CB361" s="111"/>
      <c r="CC361" s="111"/>
      <c r="CD361" s="111"/>
      <c r="CE361" s="111"/>
      <c r="CF361" s="111"/>
      <c r="CG361" s="111"/>
      <c r="CH361" s="111"/>
      <c r="CI361" s="111"/>
      <c r="CJ361" s="111"/>
      <c r="CK361" s="111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</row>
    <row r="362" spans="1:101" s="106" customFormat="1" ht="15.75" customHeight="1" x14ac:dyDescent="0.25">
      <c r="A362" s="101"/>
      <c r="B362" s="101"/>
      <c r="C362" s="101"/>
      <c r="D362" s="102"/>
      <c r="E362" s="102"/>
      <c r="F362" s="103"/>
      <c r="G362" s="151"/>
      <c r="H362" s="128"/>
      <c r="I362" s="129"/>
      <c r="J362" s="130"/>
      <c r="K362" s="105"/>
      <c r="L362" s="131"/>
      <c r="M362" s="172"/>
      <c r="O362" s="108"/>
      <c r="P362" s="108"/>
      <c r="Q362" s="108"/>
      <c r="S362" s="108"/>
      <c r="T362" s="108"/>
      <c r="V362" s="108"/>
      <c r="W362" s="108"/>
      <c r="AA362" s="138"/>
      <c r="AE362" s="108"/>
      <c r="AF362" s="108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11"/>
      <c r="CD362" s="111"/>
      <c r="CE362" s="111"/>
      <c r="CF362" s="111"/>
      <c r="CG362" s="111"/>
      <c r="CH362" s="111"/>
      <c r="CI362" s="111"/>
      <c r="CJ362" s="111"/>
      <c r="CK362" s="111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</row>
    <row r="363" spans="1:101" s="106" customFormat="1" ht="15.75" customHeight="1" x14ac:dyDescent="0.25">
      <c r="A363" s="101"/>
      <c r="B363" s="101"/>
      <c r="C363" s="101"/>
      <c r="D363" s="102"/>
      <c r="E363" s="102"/>
      <c r="F363" s="103"/>
      <c r="G363" s="151"/>
      <c r="H363" s="128"/>
      <c r="I363" s="129"/>
      <c r="J363" s="130"/>
      <c r="K363" s="105"/>
      <c r="L363" s="131"/>
      <c r="M363" s="172"/>
      <c r="O363" s="108"/>
      <c r="P363" s="108"/>
      <c r="Q363" s="108"/>
      <c r="S363" s="108"/>
      <c r="T363" s="108"/>
      <c r="V363" s="108"/>
      <c r="W363" s="108"/>
      <c r="AA363" s="138"/>
      <c r="AE363" s="108"/>
      <c r="AF363" s="108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11"/>
      <c r="CD363" s="111"/>
      <c r="CE363" s="111"/>
      <c r="CF363" s="111"/>
      <c r="CG363" s="111"/>
      <c r="CH363" s="111"/>
      <c r="CI363" s="111"/>
      <c r="CJ363" s="111"/>
      <c r="CK363" s="111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</row>
    <row r="364" spans="1:101" s="106" customFormat="1" ht="15.75" customHeight="1" x14ac:dyDescent="0.25">
      <c r="A364" s="101"/>
      <c r="B364" s="101"/>
      <c r="C364" s="101"/>
      <c r="D364" s="102"/>
      <c r="E364" s="102"/>
      <c r="F364" s="103"/>
      <c r="G364" s="151"/>
      <c r="H364" s="128"/>
      <c r="I364" s="129"/>
      <c r="J364" s="130"/>
      <c r="K364" s="105"/>
      <c r="L364" s="131"/>
      <c r="M364" s="172"/>
      <c r="O364" s="108"/>
      <c r="P364" s="108"/>
      <c r="Q364" s="108"/>
      <c r="S364" s="108"/>
      <c r="T364" s="108"/>
      <c r="V364" s="108"/>
      <c r="W364" s="108"/>
      <c r="AA364" s="138"/>
      <c r="AE364" s="108"/>
      <c r="AF364" s="108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  <c r="CF364" s="111"/>
      <c r="CG364" s="111"/>
      <c r="CH364" s="111"/>
      <c r="CI364" s="111"/>
      <c r="CJ364" s="111"/>
      <c r="CK364" s="111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</row>
    <row r="365" spans="1:101" s="106" customFormat="1" ht="15.75" customHeight="1" x14ac:dyDescent="0.25">
      <c r="A365" s="101"/>
      <c r="B365" s="101"/>
      <c r="C365" s="101"/>
      <c r="D365" s="102"/>
      <c r="E365" s="102"/>
      <c r="F365" s="103"/>
      <c r="G365" s="151"/>
      <c r="H365" s="128"/>
      <c r="I365" s="129"/>
      <c r="J365" s="130"/>
      <c r="K365" s="105"/>
      <c r="L365" s="131"/>
      <c r="M365" s="172"/>
      <c r="O365" s="108"/>
      <c r="P365" s="108"/>
      <c r="Q365" s="108"/>
      <c r="S365" s="108"/>
      <c r="T365" s="108"/>
      <c r="V365" s="108"/>
      <c r="W365" s="108"/>
      <c r="AA365" s="138"/>
      <c r="AE365" s="108"/>
      <c r="AF365" s="108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11"/>
      <c r="CD365" s="111"/>
      <c r="CE365" s="111"/>
      <c r="CF365" s="111"/>
      <c r="CG365" s="111"/>
      <c r="CH365" s="111"/>
      <c r="CI365" s="111"/>
      <c r="CJ365" s="111"/>
      <c r="CK365" s="111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</row>
    <row r="366" spans="1:101" s="106" customFormat="1" ht="15.75" customHeight="1" x14ac:dyDescent="0.25">
      <c r="A366" s="101"/>
      <c r="B366" s="101"/>
      <c r="C366" s="101"/>
      <c r="D366" s="102"/>
      <c r="E366" s="102"/>
      <c r="F366" s="103"/>
      <c r="G366" s="151"/>
      <c r="H366" s="128"/>
      <c r="I366" s="129"/>
      <c r="J366" s="130"/>
      <c r="K366" s="105"/>
      <c r="L366" s="131"/>
      <c r="M366" s="172"/>
      <c r="O366" s="108"/>
      <c r="P366" s="108"/>
      <c r="Q366" s="108"/>
      <c r="S366" s="108"/>
      <c r="T366" s="108"/>
      <c r="V366" s="108"/>
      <c r="W366" s="108"/>
      <c r="AA366" s="138"/>
      <c r="AE366" s="108"/>
      <c r="AF366" s="108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11"/>
      <c r="CD366" s="111"/>
      <c r="CE366" s="111"/>
      <c r="CF366" s="111"/>
      <c r="CG366" s="111"/>
      <c r="CH366" s="111"/>
      <c r="CI366" s="111"/>
      <c r="CJ366" s="111"/>
      <c r="CK366" s="111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</row>
    <row r="367" spans="1:101" s="106" customFormat="1" ht="15.75" customHeight="1" x14ac:dyDescent="0.25">
      <c r="A367" s="101"/>
      <c r="B367" s="101"/>
      <c r="C367" s="101"/>
      <c r="D367" s="102"/>
      <c r="E367" s="102"/>
      <c r="F367" s="103"/>
      <c r="G367" s="151"/>
      <c r="H367" s="128"/>
      <c r="I367" s="129"/>
      <c r="J367" s="130"/>
      <c r="K367" s="105"/>
      <c r="L367" s="131"/>
      <c r="M367" s="172"/>
      <c r="O367" s="108"/>
      <c r="P367" s="108"/>
      <c r="Q367" s="108"/>
      <c r="S367" s="108"/>
      <c r="T367" s="108"/>
      <c r="V367" s="108"/>
      <c r="W367" s="108"/>
      <c r="AA367" s="138"/>
      <c r="AE367" s="108"/>
      <c r="AF367" s="108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</row>
    <row r="368" spans="1:101" s="106" customFormat="1" ht="15.75" customHeight="1" x14ac:dyDescent="0.25">
      <c r="A368" s="101"/>
      <c r="B368" s="101"/>
      <c r="C368" s="101"/>
      <c r="D368" s="102"/>
      <c r="E368" s="102"/>
      <c r="F368" s="103"/>
      <c r="G368" s="151"/>
      <c r="H368" s="128"/>
      <c r="I368" s="129"/>
      <c r="J368" s="130"/>
      <c r="K368" s="105"/>
      <c r="L368" s="131"/>
      <c r="M368" s="172"/>
      <c r="O368" s="108"/>
      <c r="P368" s="108"/>
      <c r="Q368" s="108"/>
      <c r="S368" s="108"/>
      <c r="T368" s="108"/>
      <c r="V368" s="108"/>
      <c r="W368" s="108"/>
      <c r="AA368" s="138"/>
      <c r="AE368" s="108"/>
      <c r="AF368" s="108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11"/>
      <c r="CD368" s="111"/>
      <c r="CE368" s="111"/>
      <c r="CF368" s="111"/>
      <c r="CG368" s="111"/>
      <c r="CH368" s="111"/>
      <c r="CI368" s="111"/>
      <c r="CJ368" s="111"/>
      <c r="CK368" s="111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</row>
    <row r="369" spans="1:101" s="106" customFormat="1" ht="15.75" customHeight="1" x14ac:dyDescent="0.25">
      <c r="A369" s="101"/>
      <c r="B369" s="101"/>
      <c r="C369" s="101"/>
      <c r="D369" s="102"/>
      <c r="E369" s="102"/>
      <c r="F369" s="103"/>
      <c r="G369" s="151"/>
      <c r="H369" s="128"/>
      <c r="I369" s="129"/>
      <c r="J369" s="130"/>
      <c r="K369" s="105"/>
      <c r="L369" s="131"/>
      <c r="M369" s="172"/>
      <c r="O369" s="108"/>
      <c r="P369" s="108"/>
      <c r="Q369" s="108"/>
      <c r="S369" s="108"/>
      <c r="T369" s="108"/>
      <c r="V369" s="108"/>
      <c r="W369" s="108"/>
      <c r="AA369" s="138"/>
      <c r="AE369" s="108"/>
      <c r="AF369" s="108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11"/>
      <c r="CD369" s="111"/>
      <c r="CE369" s="111"/>
      <c r="CF369" s="111"/>
      <c r="CG369" s="111"/>
      <c r="CH369" s="111"/>
      <c r="CI369" s="111"/>
      <c r="CJ369" s="111"/>
      <c r="CK369" s="111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</row>
    <row r="370" spans="1:101" s="106" customFormat="1" ht="15.75" customHeight="1" x14ac:dyDescent="0.25">
      <c r="A370" s="101"/>
      <c r="B370" s="101"/>
      <c r="C370" s="101"/>
      <c r="D370" s="102"/>
      <c r="E370" s="102"/>
      <c r="F370" s="103"/>
      <c r="G370" s="151"/>
      <c r="H370" s="128"/>
      <c r="I370" s="129"/>
      <c r="J370" s="130"/>
      <c r="K370" s="105"/>
      <c r="L370" s="131"/>
      <c r="M370" s="172"/>
      <c r="O370" s="108"/>
      <c r="P370" s="108"/>
      <c r="Q370" s="108"/>
      <c r="S370" s="108"/>
      <c r="T370" s="108"/>
      <c r="V370" s="108"/>
      <c r="W370" s="108"/>
      <c r="AA370" s="138"/>
      <c r="AE370" s="108"/>
      <c r="AF370" s="108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  <c r="CF370" s="111"/>
      <c r="CG370" s="111"/>
      <c r="CH370" s="111"/>
      <c r="CI370" s="111"/>
      <c r="CJ370" s="111"/>
      <c r="CK370" s="111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</row>
    <row r="371" spans="1:101" s="106" customFormat="1" ht="15.75" customHeight="1" x14ac:dyDescent="0.25">
      <c r="A371" s="101"/>
      <c r="B371" s="101"/>
      <c r="C371" s="101"/>
      <c r="D371" s="102"/>
      <c r="E371" s="102"/>
      <c r="F371" s="103"/>
      <c r="G371" s="151"/>
      <c r="H371" s="128"/>
      <c r="I371" s="129"/>
      <c r="J371" s="130"/>
      <c r="K371" s="105"/>
      <c r="L371" s="131"/>
      <c r="M371" s="172"/>
      <c r="O371" s="108"/>
      <c r="P371" s="108"/>
      <c r="Q371" s="108"/>
      <c r="S371" s="108"/>
      <c r="T371" s="108"/>
      <c r="V371" s="108"/>
      <c r="W371" s="108"/>
      <c r="AA371" s="138"/>
      <c r="AE371" s="108"/>
      <c r="AF371" s="108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11"/>
      <c r="CD371" s="111"/>
      <c r="CE371" s="111"/>
      <c r="CF371" s="111"/>
      <c r="CG371" s="111"/>
      <c r="CH371" s="111"/>
      <c r="CI371" s="111"/>
      <c r="CJ371" s="111"/>
      <c r="CK371" s="111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</row>
    <row r="372" spans="1:101" s="106" customFormat="1" ht="15.75" customHeight="1" x14ac:dyDescent="0.25">
      <c r="A372" s="101"/>
      <c r="B372" s="101"/>
      <c r="C372" s="101"/>
      <c r="D372" s="102"/>
      <c r="E372" s="102"/>
      <c r="F372" s="103"/>
      <c r="G372" s="151"/>
      <c r="H372" s="128"/>
      <c r="I372" s="129"/>
      <c r="J372" s="130"/>
      <c r="K372" s="105"/>
      <c r="L372" s="131"/>
      <c r="M372" s="172"/>
      <c r="O372" s="108"/>
      <c r="P372" s="108"/>
      <c r="Q372" s="108"/>
      <c r="S372" s="108"/>
      <c r="T372" s="108"/>
      <c r="V372" s="108"/>
      <c r="W372" s="108"/>
      <c r="AA372" s="138"/>
      <c r="AE372" s="108"/>
      <c r="AF372" s="108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11"/>
      <c r="CD372" s="111"/>
      <c r="CE372" s="111"/>
      <c r="CF372" s="111"/>
      <c r="CG372" s="111"/>
      <c r="CH372" s="111"/>
      <c r="CI372" s="111"/>
      <c r="CJ372" s="111"/>
      <c r="CK372" s="111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</row>
    <row r="373" spans="1:101" s="106" customFormat="1" ht="15.75" customHeight="1" x14ac:dyDescent="0.25">
      <c r="A373" s="101"/>
      <c r="B373" s="101"/>
      <c r="C373" s="101"/>
      <c r="D373" s="102"/>
      <c r="E373" s="102"/>
      <c r="F373" s="103"/>
      <c r="G373" s="151"/>
      <c r="H373" s="128"/>
      <c r="I373" s="129"/>
      <c r="J373" s="130"/>
      <c r="K373" s="105"/>
      <c r="L373" s="131"/>
      <c r="M373" s="172"/>
      <c r="O373" s="108"/>
      <c r="P373" s="108"/>
      <c r="Q373" s="108"/>
      <c r="S373" s="108"/>
      <c r="T373" s="108"/>
      <c r="V373" s="108"/>
      <c r="W373" s="108"/>
      <c r="AA373" s="138"/>
      <c r="AE373" s="108"/>
      <c r="AF373" s="108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/>
      <c r="CB373" s="111"/>
      <c r="CC373" s="111"/>
      <c r="CD373" s="111"/>
      <c r="CE373" s="111"/>
      <c r="CF373" s="111"/>
      <c r="CG373" s="111"/>
      <c r="CH373" s="111"/>
      <c r="CI373" s="111"/>
      <c r="CJ373" s="111"/>
      <c r="CK373" s="111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</row>
    <row r="374" spans="1:101" s="106" customFormat="1" ht="15.75" customHeight="1" x14ac:dyDescent="0.25">
      <c r="A374" s="101"/>
      <c r="B374" s="101"/>
      <c r="C374" s="101"/>
      <c r="D374" s="102"/>
      <c r="E374" s="102"/>
      <c r="F374" s="103"/>
      <c r="G374" s="151"/>
      <c r="H374" s="128"/>
      <c r="I374" s="129"/>
      <c r="J374" s="130"/>
      <c r="K374" s="105"/>
      <c r="L374" s="131"/>
      <c r="M374" s="172"/>
      <c r="O374" s="108"/>
      <c r="P374" s="108"/>
      <c r="Q374" s="108"/>
      <c r="S374" s="108"/>
      <c r="T374" s="108"/>
      <c r="V374" s="108"/>
      <c r="W374" s="108"/>
      <c r="AA374" s="138"/>
      <c r="AE374" s="108"/>
      <c r="AF374" s="108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11"/>
      <c r="CD374" s="111"/>
      <c r="CE374" s="111"/>
      <c r="CF374" s="111"/>
      <c r="CG374" s="111"/>
      <c r="CH374" s="111"/>
      <c r="CI374" s="111"/>
      <c r="CJ374" s="111"/>
      <c r="CK374" s="111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</row>
    <row r="375" spans="1:101" s="106" customFormat="1" ht="15.75" customHeight="1" x14ac:dyDescent="0.25">
      <c r="A375" s="101"/>
      <c r="B375" s="101"/>
      <c r="C375" s="101"/>
      <c r="D375" s="102"/>
      <c r="E375" s="102"/>
      <c r="F375" s="103"/>
      <c r="G375" s="151"/>
      <c r="H375" s="128"/>
      <c r="I375" s="129"/>
      <c r="J375" s="130"/>
      <c r="K375" s="105"/>
      <c r="L375" s="131"/>
      <c r="M375" s="172"/>
      <c r="O375" s="108"/>
      <c r="P375" s="108"/>
      <c r="Q375" s="108"/>
      <c r="S375" s="108"/>
      <c r="T375" s="108"/>
      <c r="V375" s="108"/>
      <c r="W375" s="108"/>
      <c r="AA375" s="138"/>
      <c r="AE375" s="108"/>
      <c r="AF375" s="108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11"/>
      <c r="CD375" s="111"/>
      <c r="CE375" s="111"/>
      <c r="CF375" s="111"/>
      <c r="CG375" s="111"/>
      <c r="CH375" s="111"/>
      <c r="CI375" s="111"/>
      <c r="CJ375" s="111"/>
      <c r="CK375" s="111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</row>
    <row r="376" spans="1:101" s="106" customFormat="1" ht="15.75" customHeight="1" x14ac:dyDescent="0.25">
      <c r="A376" s="101"/>
      <c r="B376" s="101"/>
      <c r="C376" s="101"/>
      <c r="D376" s="102"/>
      <c r="E376" s="102"/>
      <c r="F376" s="103"/>
      <c r="G376" s="151"/>
      <c r="H376" s="128"/>
      <c r="I376" s="129"/>
      <c r="J376" s="130"/>
      <c r="K376" s="105"/>
      <c r="L376" s="131"/>
      <c r="M376" s="172"/>
      <c r="O376" s="108"/>
      <c r="P376" s="108"/>
      <c r="Q376" s="108"/>
      <c r="S376" s="108"/>
      <c r="T376" s="108"/>
      <c r="V376" s="108"/>
      <c r="W376" s="108"/>
      <c r="AA376" s="138"/>
      <c r="AE376" s="108"/>
      <c r="AF376" s="108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  <c r="CF376" s="111"/>
      <c r="CG376" s="111"/>
      <c r="CH376" s="111"/>
      <c r="CI376" s="111"/>
      <c r="CJ376" s="111"/>
      <c r="CK376" s="111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</row>
    <row r="377" spans="1:101" s="106" customFormat="1" ht="15.75" customHeight="1" x14ac:dyDescent="0.25">
      <c r="A377" s="101"/>
      <c r="B377" s="101"/>
      <c r="C377" s="101"/>
      <c r="D377" s="102"/>
      <c r="E377" s="102"/>
      <c r="F377" s="103"/>
      <c r="G377" s="151"/>
      <c r="H377" s="128"/>
      <c r="I377" s="129"/>
      <c r="J377" s="130"/>
      <c r="K377" s="105"/>
      <c r="L377" s="131"/>
      <c r="M377" s="172"/>
      <c r="O377" s="108"/>
      <c r="P377" s="108"/>
      <c r="Q377" s="108"/>
      <c r="S377" s="108"/>
      <c r="T377" s="108"/>
      <c r="V377" s="108"/>
      <c r="W377" s="108"/>
      <c r="AA377" s="138"/>
      <c r="AE377" s="108"/>
      <c r="AF377" s="108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/>
      <c r="CB377" s="111"/>
      <c r="CC377" s="111"/>
      <c r="CD377" s="111"/>
      <c r="CE377" s="111"/>
      <c r="CF377" s="111"/>
      <c r="CG377" s="111"/>
      <c r="CH377" s="111"/>
      <c r="CI377" s="111"/>
      <c r="CJ377" s="111"/>
      <c r="CK377" s="111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</row>
    <row r="378" spans="1:101" s="106" customFormat="1" ht="15.75" customHeight="1" x14ac:dyDescent="0.25">
      <c r="A378" s="101"/>
      <c r="B378" s="101"/>
      <c r="C378" s="101"/>
      <c r="D378" s="102"/>
      <c r="E378" s="102"/>
      <c r="F378" s="103"/>
      <c r="G378" s="151"/>
      <c r="H378" s="128"/>
      <c r="I378" s="129"/>
      <c r="J378" s="130"/>
      <c r="K378" s="105"/>
      <c r="L378" s="131"/>
      <c r="M378" s="172"/>
      <c r="O378" s="108"/>
      <c r="P378" s="108"/>
      <c r="Q378" s="108"/>
      <c r="S378" s="108"/>
      <c r="T378" s="108"/>
      <c r="V378" s="108"/>
      <c r="W378" s="108"/>
      <c r="AA378" s="138"/>
      <c r="AE378" s="108"/>
      <c r="AF378" s="108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/>
      <c r="CB378" s="111"/>
      <c r="CC378" s="111"/>
      <c r="CD378" s="111"/>
      <c r="CE378" s="111"/>
      <c r="CF378" s="111"/>
      <c r="CG378" s="111"/>
      <c r="CH378" s="111"/>
      <c r="CI378" s="111"/>
      <c r="CJ378" s="111"/>
      <c r="CK378" s="111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</row>
    <row r="379" spans="1:101" s="106" customFormat="1" ht="15.75" customHeight="1" x14ac:dyDescent="0.25">
      <c r="A379" s="101"/>
      <c r="B379" s="101"/>
      <c r="C379" s="101"/>
      <c r="D379" s="102"/>
      <c r="E379" s="102"/>
      <c r="F379" s="103"/>
      <c r="G379" s="151"/>
      <c r="H379" s="128"/>
      <c r="I379" s="129"/>
      <c r="J379" s="130"/>
      <c r="K379" s="105"/>
      <c r="L379" s="131"/>
      <c r="M379" s="172"/>
      <c r="O379" s="108"/>
      <c r="P379" s="108"/>
      <c r="Q379" s="108"/>
      <c r="S379" s="108"/>
      <c r="T379" s="108"/>
      <c r="V379" s="108"/>
      <c r="W379" s="108"/>
      <c r="AA379" s="138"/>
      <c r="AE379" s="108"/>
      <c r="AF379" s="108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</row>
    <row r="380" spans="1:101" s="106" customFormat="1" ht="15.75" customHeight="1" x14ac:dyDescent="0.25">
      <c r="A380" s="101"/>
      <c r="B380" s="101"/>
      <c r="C380" s="101"/>
      <c r="D380" s="102"/>
      <c r="E380" s="102"/>
      <c r="F380" s="103"/>
      <c r="G380" s="151"/>
      <c r="H380" s="128"/>
      <c r="I380" s="129"/>
      <c r="J380" s="130"/>
      <c r="K380" s="105"/>
      <c r="L380" s="131"/>
      <c r="M380" s="172"/>
      <c r="O380" s="108"/>
      <c r="P380" s="108"/>
      <c r="Q380" s="108"/>
      <c r="S380" s="108"/>
      <c r="T380" s="108"/>
      <c r="V380" s="108"/>
      <c r="W380" s="108"/>
      <c r="AA380" s="138"/>
      <c r="AE380" s="108"/>
      <c r="AF380" s="108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</row>
    <row r="381" spans="1:101" s="106" customFormat="1" ht="15.75" customHeight="1" x14ac:dyDescent="0.25">
      <c r="A381" s="101"/>
      <c r="B381" s="101"/>
      <c r="C381" s="101"/>
      <c r="D381" s="102"/>
      <c r="E381" s="102"/>
      <c r="F381" s="103"/>
      <c r="G381" s="151"/>
      <c r="H381" s="128"/>
      <c r="I381" s="129"/>
      <c r="J381" s="130"/>
      <c r="K381" s="105"/>
      <c r="L381" s="131"/>
      <c r="M381" s="172"/>
      <c r="O381" s="108"/>
      <c r="P381" s="108"/>
      <c r="Q381" s="108"/>
      <c r="S381" s="108"/>
      <c r="T381" s="108"/>
      <c r="V381" s="108"/>
      <c r="W381" s="108"/>
      <c r="AA381" s="138"/>
      <c r="AE381" s="108"/>
      <c r="AF381" s="108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</row>
    <row r="382" spans="1:101" s="106" customFormat="1" ht="15.75" customHeight="1" x14ac:dyDescent="0.25">
      <c r="A382" s="101"/>
      <c r="B382" s="101"/>
      <c r="C382" s="101"/>
      <c r="D382" s="102"/>
      <c r="E382" s="102"/>
      <c r="F382" s="103"/>
      <c r="G382" s="151"/>
      <c r="H382" s="128"/>
      <c r="I382" s="129"/>
      <c r="J382" s="130"/>
      <c r="K382" s="105"/>
      <c r="L382" s="131"/>
      <c r="M382" s="172"/>
      <c r="O382" s="108"/>
      <c r="P382" s="108"/>
      <c r="Q382" s="108"/>
      <c r="S382" s="108"/>
      <c r="T382" s="108"/>
      <c r="V382" s="108"/>
      <c r="W382" s="108"/>
      <c r="AA382" s="138"/>
      <c r="AE382" s="108"/>
      <c r="AF382" s="108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</row>
    <row r="383" spans="1:101" s="106" customFormat="1" ht="15.75" customHeight="1" x14ac:dyDescent="0.25">
      <c r="A383" s="101"/>
      <c r="B383" s="101"/>
      <c r="C383" s="101"/>
      <c r="D383" s="102"/>
      <c r="E383" s="102"/>
      <c r="F383" s="103"/>
      <c r="G383" s="151"/>
      <c r="H383" s="128"/>
      <c r="I383" s="129"/>
      <c r="J383" s="130"/>
      <c r="K383" s="105"/>
      <c r="L383" s="131"/>
      <c r="M383" s="172"/>
      <c r="O383" s="108"/>
      <c r="P383" s="108"/>
      <c r="Q383" s="108"/>
      <c r="S383" s="108"/>
      <c r="T383" s="108"/>
      <c r="V383" s="108"/>
      <c r="W383" s="108"/>
      <c r="AA383" s="138"/>
      <c r="AE383" s="108"/>
      <c r="AF383" s="108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</row>
    <row r="384" spans="1:101" s="106" customFormat="1" ht="15.75" customHeight="1" x14ac:dyDescent="0.25">
      <c r="A384" s="101"/>
      <c r="B384" s="101"/>
      <c r="C384" s="101"/>
      <c r="D384" s="102"/>
      <c r="E384" s="102"/>
      <c r="F384" s="103"/>
      <c r="G384" s="151"/>
      <c r="H384" s="128"/>
      <c r="I384" s="129"/>
      <c r="J384" s="130"/>
      <c r="K384" s="105"/>
      <c r="L384" s="131"/>
      <c r="M384" s="172"/>
      <c r="O384" s="108"/>
      <c r="P384" s="108"/>
      <c r="Q384" s="108"/>
      <c r="S384" s="108"/>
      <c r="T384" s="108"/>
      <c r="V384" s="108"/>
      <c r="W384" s="108"/>
      <c r="AA384" s="138"/>
      <c r="AE384" s="108"/>
      <c r="AF384" s="108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</row>
    <row r="385" spans="1:101" s="106" customFormat="1" ht="15.75" customHeight="1" x14ac:dyDescent="0.25">
      <c r="A385" s="101"/>
      <c r="B385" s="101"/>
      <c r="C385" s="101"/>
      <c r="D385" s="102"/>
      <c r="E385" s="102"/>
      <c r="F385" s="103"/>
      <c r="G385" s="151"/>
      <c r="H385" s="128"/>
      <c r="I385" s="129"/>
      <c r="J385" s="130"/>
      <c r="K385" s="105"/>
      <c r="L385" s="131"/>
      <c r="M385" s="172"/>
      <c r="O385" s="108"/>
      <c r="P385" s="108"/>
      <c r="Q385" s="108"/>
      <c r="S385" s="108"/>
      <c r="T385" s="108"/>
      <c r="V385" s="108"/>
      <c r="W385" s="108"/>
      <c r="AA385" s="138"/>
      <c r="AE385" s="108"/>
      <c r="AF385" s="108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</row>
    <row r="386" spans="1:101" s="106" customFormat="1" ht="15.75" customHeight="1" x14ac:dyDescent="0.25">
      <c r="A386" s="101"/>
      <c r="B386" s="101"/>
      <c r="C386" s="101"/>
      <c r="D386" s="102"/>
      <c r="E386" s="102"/>
      <c r="F386" s="103"/>
      <c r="G386" s="151"/>
      <c r="H386" s="128"/>
      <c r="I386" s="129"/>
      <c r="J386" s="130"/>
      <c r="K386" s="105"/>
      <c r="L386" s="131"/>
      <c r="M386" s="172"/>
      <c r="O386" s="108"/>
      <c r="P386" s="108"/>
      <c r="Q386" s="108"/>
      <c r="S386" s="108"/>
      <c r="T386" s="108"/>
      <c r="V386" s="108"/>
      <c r="W386" s="108"/>
      <c r="AA386" s="138"/>
      <c r="AE386" s="108"/>
      <c r="AF386" s="108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</row>
    <row r="387" spans="1:101" s="106" customFormat="1" ht="15.75" customHeight="1" x14ac:dyDescent="0.25">
      <c r="A387" s="101"/>
      <c r="B387" s="101"/>
      <c r="C387" s="101"/>
      <c r="D387" s="102"/>
      <c r="E387" s="102"/>
      <c r="F387" s="103"/>
      <c r="G387" s="151"/>
      <c r="H387" s="128"/>
      <c r="I387" s="129"/>
      <c r="J387" s="130"/>
      <c r="K387" s="105"/>
      <c r="L387" s="131"/>
      <c r="M387" s="172"/>
      <c r="O387" s="108"/>
      <c r="P387" s="108"/>
      <c r="Q387" s="108"/>
      <c r="S387" s="108"/>
      <c r="T387" s="108"/>
      <c r="V387" s="108"/>
      <c r="W387" s="108"/>
      <c r="AA387" s="138"/>
      <c r="AE387" s="108"/>
      <c r="AF387" s="108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</row>
    <row r="388" spans="1:101" s="106" customFormat="1" ht="15.75" customHeight="1" x14ac:dyDescent="0.25">
      <c r="A388" s="101"/>
      <c r="B388" s="101"/>
      <c r="C388" s="101"/>
      <c r="D388" s="102"/>
      <c r="E388" s="102"/>
      <c r="F388" s="103"/>
      <c r="G388" s="151"/>
      <c r="H388" s="128"/>
      <c r="I388" s="129"/>
      <c r="J388" s="130"/>
      <c r="K388" s="105"/>
      <c r="L388" s="131"/>
      <c r="M388" s="172"/>
      <c r="O388" s="108"/>
      <c r="P388" s="108"/>
      <c r="Q388" s="108"/>
      <c r="S388" s="108"/>
      <c r="T388" s="108"/>
      <c r="V388" s="108"/>
      <c r="W388" s="108"/>
      <c r="AA388" s="138"/>
      <c r="AE388" s="108"/>
      <c r="AF388" s="108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</row>
    <row r="389" spans="1:101" s="106" customFormat="1" ht="15.75" customHeight="1" x14ac:dyDescent="0.25">
      <c r="A389" s="101"/>
      <c r="B389" s="101"/>
      <c r="C389" s="101"/>
      <c r="D389" s="102"/>
      <c r="E389" s="102"/>
      <c r="F389" s="103"/>
      <c r="G389" s="151"/>
      <c r="H389" s="128"/>
      <c r="I389" s="129"/>
      <c r="J389" s="130"/>
      <c r="K389" s="105"/>
      <c r="L389" s="131"/>
      <c r="M389" s="172"/>
      <c r="O389" s="108"/>
      <c r="P389" s="108"/>
      <c r="Q389" s="108"/>
      <c r="S389" s="108"/>
      <c r="T389" s="108"/>
      <c r="V389" s="108"/>
      <c r="W389" s="108"/>
      <c r="AA389" s="138"/>
      <c r="AE389" s="108"/>
      <c r="AF389" s="108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</row>
    <row r="390" spans="1:101" s="106" customFormat="1" ht="15.75" customHeight="1" x14ac:dyDescent="0.25">
      <c r="A390" s="101"/>
      <c r="B390" s="101"/>
      <c r="C390" s="101"/>
      <c r="D390" s="102"/>
      <c r="E390" s="102"/>
      <c r="F390" s="103"/>
      <c r="G390" s="151"/>
      <c r="H390" s="128"/>
      <c r="I390" s="129"/>
      <c r="J390" s="130"/>
      <c r="K390" s="105"/>
      <c r="L390" s="131"/>
      <c r="M390" s="172"/>
      <c r="O390" s="108"/>
      <c r="P390" s="108"/>
      <c r="Q390" s="108"/>
      <c r="S390" s="108"/>
      <c r="T390" s="108"/>
      <c r="V390" s="108"/>
      <c r="W390" s="108"/>
      <c r="AA390" s="138"/>
      <c r="AE390" s="108"/>
      <c r="AF390" s="108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</row>
    <row r="391" spans="1:101" s="106" customFormat="1" ht="15.75" customHeight="1" x14ac:dyDescent="0.25">
      <c r="A391" s="101"/>
      <c r="B391" s="101"/>
      <c r="C391" s="101"/>
      <c r="D391" s="102"/>
      <c r="E391" s="102"/>
      <c r="F391" s="103"/>
      <c r="G391" s="151"/>
      <c r="H391" s="128"/>
      <c r="I391" s="129"/>
      <c r="J391" s="130"/>
      <c r="K391" s="105"/>
      <c r="L391" s="131"/>
      <c r="M391" s="172"/>
      <c r="O391" s="108"/>
      <c r="P391" s="108"/>
      <c r="Q391" s="108"/>
      <c r="S391" s="108"/>
      <c r="T391" s="108"/>
      <c r="V391" s="108"/>
      <c r="W391" s="108"/>
      <c r="AA391" s="138"/>
      <c r="AE391" s="108"/>
      <c r="AF391" s="108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</row>
    <row r="392" spans="1:101" s="106" customFormat="1" ht="15.75" customHeight="1" x14ac:dyDescent="0.25">
      <c r="A392" s="101"/>
      <c r="B392" s="101"/>
      <c r="C392" s="101"/>
      <c r="D392" s="102"/>
      <c r="E392" s="102"/>
      <c r="F392" s="103"/>
      <c r="G392" s="151"/>
      <c r="H392" s="128"/>
      <c r="I392" s="129"/>
      <c r="J392" s="130"/>
      <c r="K392" s="105"/>
      <c r="L392" s="131"/>
      <c r="M392" s="172"/>
      <c r="O392" s="108"/>
      <c r="P392" s="108"/>
      <c r="Q392" s="108"/>
      <c r="S392" s="108"/>
      <c r="T392" s="108"/>
      <c r="V392" s="108"/>
      <c r="W392" s="108"/>
      <c r="AA392" s="138"/>
      <c r="AE392" s="108"/>
      <c r="AF392" s="108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</row>
    <row r="393" spans="1:101" s="106" customFormat="1" ht="15.75" customHeight="1" x14ac:dyDescent="0.25">
      <c r="A393" s="101"/>
      <c r="B393" s="101"/>
      <c r="C393" s="101"/>
      <c r="D393" s="102"/>
      <c r="E393" s="102"/>
      <c r="F393" s="103"/>
      <c r="G393" s="151"/>
      <c r="H393" s="128"/>
      <c r="I393" s="129"/>
      <c r="J393" s="130"/>
      <c r="K393" s="105"/>
      <c r="L393" s="131"/>
      <c r="M393" s="172"/>
      <c r="O393" s="108"/>
      <c r="P393" s="108"/>
      <c r="Q393" s="108"/>
      <c r="S393" s="108"/>
      <c r="T393" s="108"/>
      <c r="V393" s="108"/>
      <c r="W393" s="108"/>
      <c r="AA393" s="138"/>
      <c r="AE393" s="108"/>
      <c r="AF393" s="108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</row>
    <row r="394" spans="1:101" s="106" customFormat="1" ht="15.75" customHeight="1" x14ac:dyDescent="0.25">
      <c r="A394" s="101"/>
      <c r="B394" s="101"/>
      <c r="C394" s="101"/>
      <c r="D394" s="102"/>
      <c r="E394" s="102"/>
      <c r="F394" s="103"/>
      <c r="G394" s="151"/>
      <c r="H394" s="128"/>
      <c r="I394" s="129"/>
      <c r="J394" s="130"/>
      <c r="K394" s="105"/>
      <c r="L394" s="131"/>
      <c r="M394" s="172"/>
      <c r="O394" s="108"/>
      <c r="P394" s="108"/>
      <c r="Q394" s="108"/>
      <c r="S394" s="108"/>
      <c r="T394" s="108"/>
      <c r="V394" s="108"/>
      <c r="W394" s="108"/>
      <c r="AA394" s="138"/>
      <c r="AE394" s="108"/>
      <c r="AF394" s="108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</row>
    <row r="395" spans="1:101" s="106" customFormat="1" ht="15.75" customHeight="1" x14ac:dyDescent="0.25">
      <c r="A395" s="101"/>
      <c r="B395" s="101"/>
      <c r="C395" s="101"/>
      <c r="D395" s="102"/>
      <c r="E395" s="102"/>
      <c r="F395" s="103"/>
      <c r="G395" s="151"/>
      <c r="H395" s="128"/>
      <c r="I395" s="129"/>
      <c r="J395" s="130"/>
      <c r="K395" s="105"/>
      <c r="L395" s="131"/>
      <c r="M395" s="172"/>
      <c r="O395" s="108"/>
      <c r="P395" s="108"/>
      <c r="Q395" s="108"/>
      <c r="S395" s="108"/>
      <c r="T395" s="108"/>
      <c r="V395" s="108"/>
      <c r="W395" s="108"/>
      <c r="AA395" s="138"/>
      <c r="AE395" s="108"/>
      <c r="AF395" s="108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</row>
    <row r="396" spans="1:101" s="106" customFormat="1" ht="15.75" customHeight="1" x14ac:dyDescent="0.25">
      <c r="A396" s="101"/>
      <c r="B396" s="101"/>
      <c r="C396" s="101"/>
      <c r="D396" s="102"/>
      <c r="E396" s="102"/>
      <c r="F396" s="103"/>
      <c r="G396" s="151"/>
      <c r="H396" s="128"/>
      <c r="I396" s="129"/>
      <c r="J396" s="130"/>
      <c r="K396" s="105"/>
      <c r="L396" s="131"/>
      <c r="M396" s="172"/>
      <c r="O396" s="108"/>
      <c r="P396" s="108"/>
      <c r="Q396" s="108"/>
      <c r="S396" s="108"/>
      <c r="T396" s="108"/>
      <c r="V396" s="108"/>
      <c r="W396" s="108"/>
      <c r="AA396" s="138"/>
      <c r="AE396" s="108"/>
      <c r="AF396" s="108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</row>
    <row r="397" spans="1:101" s="106" customFormat="1" ht="15.75" customHeight="1" x14ac:dyDescent="0.25">
      <c r="A397" s="101"/>
      <c r="B397" s="101"/>
      <c r="C397" s="101"/>
      <c r="D397" s="102"/>
      <c r="E397" s="102"/>
      <c r="F397" s="103"/>
      <c r="G397" s="151"/>
      <c r="H397" s="128"/>
      <c r="I397" s="129"/>
      <c r="J397" s="130"/>
      <c r="K397" s="105"/>
      <c r="L397" s="131"/>
      <c r="M397" s="172"/>
      <c r="O397" s="108"/>
      <c r="P397" s="108"/>
      <c r="Q397" s="108"/>
      <c r="S397" s="108"/>
      <c r="T397" s="108"/>
      <c r="V397" s="108"/>
      <c r="W397" s="108"/>
      <c r="AA397" s="138"/>
      <c r="AE397" s="108"/>
      <c r="AF397" s="108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</row>
    <row r="398" spans="1:101" s="106" customFormat="1" ht="15.75" customHeight="1" x14ac:dyDescent="0.25">
      <c r="A398" s="101"/>
      <c r="B398" s="101"/>
      <c r="C398" s="101"/>
      <c r="D398" s="102"/>
      <c r="E398" s="102"/>
      <c r="F398" s="103"/>
      <c r="G398" s="151"/>
      <c r="H398" s="128"/>
      <c r="I398" s="129"/>
      <c r="J398" s="130"/>
      <c r="K398" s="105"/>
      <c r="L398" s="131"/>
      <c r="M398" s="172"/>
      <c r="O398" s="108"/>
      <c r="P398" s="108"/>
      <c r="Q398" s="108"/>
      <c r="S398" s="108"/>
      <c r="T398" s="108"/>
      <c r="V398" s="108"/>
      <c r="W398" s="108"/>
      <c r="AA398" s="138"/>
      <c r="AE398" s="108"/>
      <c r="AF398" s="108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</row>
    <row r="399" spans="1:101" s="106" customFormat="1" ht="15.75" customHeight="1" x14ac:dyDescent="0.25">
      <c r="A399" s="101"/>
      <c r="B399" s="101"/>
      <c r="C399" s="101"/>
      <c r="D399" s="102"/>
      <c r="E399" s="102"/>
      <c r="F399" s="103"/>
      <c r="G399" s="151"/>
      <c r="H399" s="128"/>
      <c r="I399" s="129"/>
      <c r="J399" s="130"/>
      <c r="K399" s="105"/>
      <c r="L399" s="131"/>
      <c r="M399" s="172"/>
      <c r="O399" s="108"/>
      <c r="P399" s="108"/>
      <c r="Q399" s="108"/>
      <c r="S399" s="108"/>
      <c r="T399" s="108"/>
      <c r="V399" s="108"/>
      <c r="W399" s="108"/>
      <c r="AA399" s="138"/>
      <c r="AE399" s="108"/>
      <c r="AF399" s="108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</row>
    <row r="400" spans="1:101" s="106" customFormat="1" ht="15.75" customHeight="1" x14ac:dyDescent="0.25">
      <c r="A400" s="101"/>
      <c r="B400" s="101"/>
      <c r="C400" s="101"/>
      <c r="D400" s="102"/>
      <c r="E400" s="102"/>
      <c r="F400" s="103"/>
      <c r="G400" s="151"/>
      <c r="H400" s="128"/>
      <c r="I400" s="129"/>
      <c r="J400" s="130"/>
      <c r="K400" s="105"/>
      <c r="L400" s="131"/>
      <c r="M400" s="172"/>
      <c r="O400" s="108"/>
      <c r="P400" s="108"/>
      <c r="Q400" s="108"/>
      <c r="S400" s="108"/>
      <c r="T400" s="108"/>
      <c r="V400" s="108"/>
      <c r="W400" s="108"/>
      <c r="AA400" s="138"/>
      <c r="AE400" s="108"/>
      <c r="AF400" s="108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</row>
    <row r="401" spans="1:101" s="106" customFormat="1" ht="15.75" customHeight="1" x14ac:dyDescent="0.25">
      <c r="A401" s="101"/>
      <c r="B401" s="101"/>
      <c r="C401" s="101"/>
      <c r="D401" s="102"/>
      <c r="E401" s="102"/>
      <c r="F401" s="103"/>
      <c r="G401" s="151"/>
      <c r="H401" s="128"/>
      <c r="I401" s="129"/>
      <c r="J401" s="130"/>
      <c r="K401" s="105"/>
      <c r="L401" s="131"/>
      <c r="M401" s="172"/>
      <c r="O401" s="108"/>
      <c r="P401" s="108"/>
      <c r="Q401" s="108"/>
      <c r="S401" s="108"/>
      <c r="T401" s="108"/>
      <c r="V401" s="108"/>
      <c r="W401" s="108"/>
      <c r="AA401" s="138"/>
      <c r="AE401" s="108"/>
      <c r="AF401" s="108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</row>
    <row r="402" spans="1:101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72"/>
      <c r="O402" s="108"/>
      <c r="P402" s="108"/>
      <c r="Q402" s="108"/>
      <c r="S402" s="108"/>
      <c r="T402" s="108"/>
      <c r="V402" s="108"/>
      <c r="W402" s="108"/>
      <c r="AA402" s="138"/>
      <c r="AE402" s="108"/>
      <c r="AF402" s="108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</row>
    <row r="403" spans="1:101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72"/>
      <c r="O403" s="108"/>
      <c r="P403" s="108"/>
      <c r="Q403" s="108"/>
      <c r="S403" s="108"/>
      <c r="T403" s="108"/>
      <c r="V403" s="108"/>
      <c r="W403" s="108"/>
      <c r="AA403" s="138"/>
      <c r="AE403" s="108"/>
      <c r="AF403" s="108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</row>
    <row r="404" spans="1:101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72"/>
      <c r="O404" s="108"/>
      <c r="P404" s="108"/>
      <c r="Q404" s="108"/>
      <c r="S404" s="108"/>
      <c r="T404" s="108"/>
      <c r="V404" s="108"/>
      <c r="W404" s="108"/>
      <c r="AA404" s="138"/>
      <c r="AE404" s="108"/>
      <c r="AF404" s="108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</row>
    <row r="405" spans="1:101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72"/>
      <c r="O405" s="108"/>
      <c r="P405" s="108"/>
      <c r="Q405" s="108"/>
      <c r="S405" s="108"/>
      <c r="T405" s="108"/>
      <c r="V405" s="108"/>
      <c r="W405" s="108"/>
      <c r="AA405" s="138"/>
      <c r="AE405" s="108"/>
      <c r="AF405" s="108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</row>
    <row r="406" spans="1:101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72"/>
      <c r="O406" s="108"/>
      <c r="P406" s="108"/>
      <c r="Q406" s="108"/>
      <c r="S406" s="108"/>
      <c r="T406" s="108"/>
      <c r="V406" s="108"/>
      <c r="W406" s="108"/>
      <c r="AA406" s="138"/>
      <c r="AE406" s="108"/>
      <c r="AF406" s="108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</row>
    <row r="407" spans="1:101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72"/>
      <c r="O407" s="108"/>
      <c r="P407" s="108"/>
      <c r="Q407" s="108"/>
      <c r="S407" s="108"/>
      <c r="T407" s="108"/>
      <c r="V407" s="108"/>
      <c r="W407" s="108"/>
      <c r="AA407" s="138"/>
      <c r="AE407" s="108"/>
      <c r="AF407" s="108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</row>
    <row r="408" spans="1:101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72"/>
      <c r="O408" s="108"/>
      <c r="P408" s="108"/>
      <c r="Q408" s="108"/>
      <c r="S408" s="108"/>
      <c r="T408" s="108"/>
      <c r="V408" s="108"/>
      <c r="W408" s="108"/>
      <c r="AA408" s="138"/>
      <c r="AE408" s="108"/>
      <c r="AF408" s="108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</row>
    <row r="409" spans="1:101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72"/>
      <c r="O409" s="108"/>
      <c r="P409" s="108"/>
      <c r="Q409" s="108"/>
      <c r="S409" s="108"/>
      <c r="T409" s="108"/>
      <c r="V409" s="108"/>
      <c r="W409" s="108"/>
      <c r="AA409" s="138"/>
      <c r="AE409" s="108"/>
      <c r="AF409" s="108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</row>
    <row r="410" spans="1:101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72"/>
      <c r="O410" s="108"/>
      <c r="P410" s="108"/>
      <c r="Q410" s="108"/>
      <c r="S410" s="108"/>
      <c r="T410" s="108"/>
      <c r="V410" s="108"/>
      <c r="W410" s="108"/>
      <c r="AA410" s="138"/>
      <c r="AE410" s="108"/>
      <c r="AF410" s="108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</row>
    <row r="411" spans="1:101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72"/>
      <c r="O411" s="108"/>
      <c r="P411" s="108"/>
      <c r="Q411" s="108"/>
      <c r="S411" s="108"/>
      <c r="T411" s="108"/>
      <c r="V411" s="108"/>
      <c r="W411" s="108"/>
      <c r="AA411" s="138"/>
      <c r="AE411" s="108"/>
      <c r="AF411" s="108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</row>
    <row r="412" spans="1:101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72"/>
      <c r="O412" s="108"/>
      <c r="P412" s="108"/>
      <c r="Q412" s="108"/>
      <c r="S412" s="108"/>
      <c r="T412" s="108"/>
      <c r="V412" s="108"/>
      <c r="W412" s="108"/>
      <c r="AA412" s="138"/>
      <c r="AE412" s="108"/>
      <c r="AF412" s="108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</row>
    <row r="413" spans="1:101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72"/>
      <c r="O413" s="108"/>
      <c r="P413" s="108"/>
      <c r="Q413" s="108"/>
      <c r="S413" s="108"/>
      <c r="T413" s="108"/>
      <c r="V413" s="108"/>
      <c r="W413" s="108"/>
      <c r="AA413" s="138"/>
      <c r="AE413" s="108"/>
      <c r="AF413" s="108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</row>
    <row r="414" spans="1:101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72"/>
      <c r="O414" s="108"/>
      <c r="P414" s="108"/>
      <c r="Q414" s="108"/>
      <c r="S414" s="108"/>
      <c r="T414" s="108"/>
      <c r="V414" s="108"/>
      <c r="W414" s="108"/>
      <c r="AA414" s="138"/>
      <c r="AE414" s="108"/>
      <c r="AF414" s="108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</row>
    <row r="415" spans="1:101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72"/>
      <c r="O415" s="108"/>
      <c r="P415" s="108"/>
      <c r="Q415" s="108"/>
      <c r="S415" s="108"/>
      <c r="T415" s="108"/>
      <c r="V415" s="108"/>
      <c r="W415" s="108"/>
      <c r="AA415" s="138"/>
      <c r="AE415" s="108"/>
      <c r="AF415" s="108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</row>
    <row r="416" spans="1:101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72"/>
      <c r="O416" s="108"/>
      <c r="P416" s="108"/>
      <c r="Q416" s="108"/>
      <c r="S416" s="108"/>
      <c r="T416" s="108"/>
      <c r="V416" s="108"/>
      <c r="W416" s="108"/>
      <c r="AA416" s="138"/>
      <c r="AE416" s="108"/>
      <c r="AF416" s="108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</row>
    <row r="417" spans="1:101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72"/>
      <c r="O417" s="108"/>
      <c r="P417" s="108"/>
      <c r="Q417" s="108"/>
      <c r="S417" s="108"/>
      <c r="T417" s="108"/>
      <c r="V417" s="108"/>
      <c r="W417" s="108"/>
      <c r="AA417" s="138"/>
      <c r="AE417" s="108"/>
      <c r="AF417" s="108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</row>
    <row r="418" spans="1:101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72"/>
      <c r="O418" s="108"/>
      <c r="P418" s="108"/>
      <c r="Q418" s="108"/>
      <c r="S418" s="108"/>
      <c r="T418" s="108"/>
      <c r="V418" s="108"/>
      <c r="W418" s="108"/>
      <c r="AA418" s="138"/>
      <c r="AE418" s="108"/>
      <c r="AF418" s="108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</row>
    <row r="419" spans="1:101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72"/>
      <c r="O419" s="108"/>
      <c r="P419" s="108"/>
      <c r="Q419" s="108"/>
      <c r="S419" s="108"/>
      <c r="T419" s="108"/>
      <c r="V419" s="108"/>
      <c r="W419" s="108"/>
      <c r="AA419" s="138"/>
      <c r="AE419" s="108"/>
      <c r="AF419" s="108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</row>
    <row r="420" spans="1:101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72"/>
      <c r="O420" s="108"/>
      <c r="P420" s="108"/>
      <c r="Q420" s="108"/>
      <c r="S420" s="108"/>
      <c r="T420" s="108"/>
      <c r="V420" s="108"/>
      <c r="W420" s="108"/>
      <c r="AA420" s="138"/>
      <c r="AE420" s="108"/>
      <c r="AF420" s="108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</row>
    <row r="421" spans="1:101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72"/>
      <c r="O421" s="108"/>
      <c r="P421" s="108"/>
      <c r="Q421" s="108"/>
      <c r="S421" s="108"/>
      <c r="T421" s="108"/>
      <c r="V421" s="108"/>
      <c r="W421" s="108"/>
      <c r="AA421" s="138"/>
      <c r="AE421" s="108"/>
      <c r="AF421" s="108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</row>
    <row r="422" spans="1:101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72"/>
      <c r="O422" s="108"/>
      <c r="P422" s="108"/>
      <c r="Q422" s="108"/>
      <c r="S422" s="108"/>
      <c r="T422" s="108"/>
      <c r="V422" s="108"/>
      <c r="W422" s="108"/>
      <c r="AA422" s="138"/>
      <c r="AE422" s="108"/>
      <c r="AF422" s="108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</row>
    <row r="423" spans="1:101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72"/>
      <c r="O423" s="108"/>
      <c r="P423" s="108"/>
      <c r="Q423" s="108"/>
      <c r="S423" s="108"/>
      <c r="T423" s="108"/>
      <c r="V423" s="108"/>
      <c r="W423" s="108"/>
      <c r="AA423" s="138"/>
      <c r="AE423" s="108"/>
      <c r="AF423" s="108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</row>
    <row r="424" spans="1:101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72"/>
      <c r="O424" s="108"/>
      <c r="P424" s="108"/>
      <c r="Q424" s="108"/>
      <c r="S424" s="108"/>
      <c r="T424" s="108"/>
      <c r="V424" s="108"/>
      <c r="W424" s="108"/>
      <c r="AA424" s="138"/>
      <c r="AE424" s="108"/>
      <c r="AF424" s="108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</row>
    <row r="425" spans="1:101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72"/>
      <c r="O425" s="108"/>
      <c r="P425" s="108"/>
      <c r="Q425" s="108"/>
      <c r="S425" s="108"/>
      <c r="T425" s="108"/>
      <c r="V425" s="108"/>
      <c r="W425" s="108"/>
      <c r="AA425" s="138"/>
      <c r="AE425" s="108"/>
      <c r="AF425" s="108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</row>
    <row r="426" spans="1:101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72"/>
      <c r="O426" s="108"/>
      <c r="P426" s="108"/>
      <c r="Q426" s="108"/>
      <c r="S426" s="108"/>
      <c r="T426" s="108"/>
      <c r="V426" s="108"/>
      <c r="W426" s="108"/>
      <c r="AA426" s="138"/>
      <c r="AE426" s="108"/>
      <c r="AF426" s="108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</row>
    <row r="427" spans="1:101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72"/>
      <c r="O427" s="108"/>
      <c r="P427" s="108"/>
      <c r="Q427" s="108"/>
      <c r="S427" s="108"/>
      <c r="T427" s="108"/>
      <c r="V427" s="108"/>
      <c r="W427" s="108"/>
      <c r="AA427" s="138"/>
      <c r="AE427" s="108"/>
      <c r="AF427" s="108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</row>
    <row r="428" spans="1:101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72"/>
      <c r="O428" s="108"/>
      <c r="P428" s="108"/>
      <c r="Q428" s="108"/>
      <c r="S428" s="108"/>
      <c r="T428" s="108"/>
      <c r="V428" s="108"/>
      <c r="W428" s="108"/>
      <c r="AA428" s="138"/>
      <c r="AE428" s="108"/>
      <c r="AF428" s="108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</row>
    <row r="429" spans="1:101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72"/>
      <c r="O429" s="108"/>
      <c r="P429" s="108"/>
      <c r="Q429" s="108"/>
      <c r="S429" s="108"/>
      <c r="T429" s="108"/>
      <c r="V429" s="108"/>
      <c r="W429" s="108"/>
      <c r="AA429" s="138"/>
      <c r="AE429" s="108"/>
      <c r="AF429" s="108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</row>
    <row r="430" spans="1:101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72"/>
      <c r="O430" s="108"/>
      <c r="P430" s="108"/>
      <c r="Q430" s="108"/>
      <c r="S430" s="108"/>
      <c r="T430" s="108"/>
      <c r="V430" s="108"/>
      <c r="W430" s="108"/>
      <c r="AA430" s="138"/>
      <c r="AE430" s="108"/>
      <c r="AF430" s="108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</row>
    <row r="431" spans="1:101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72"/>
      <c r="O431" s="108"/>
      <c r="P431" s="108"/>
      <c r="Q431" s="108"/>
      <c r="S431" s="108"/>
      <c r="T431" s="108"/>
      <c r="V431" s="108"/>
      <c r="W431" s="108"/>
      <c r="AA431" s="138"/>
      <c r="AE431" s="108"/>
      <c r="AF431" s="108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</row>
    <row r="432" spans="1:101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72"/>
      <c r="O432" s="108"/>
      <c r="P432" s="108"/>
      <c r="Q432" s="108"/>
      <c r="S432" s="108"/>
      <c r="T432" s="108"/>
      <c r="V432" s="108"/>
      <c r="W432" s="108"/>
      <c r="AA432" s="138"/>
      <c r="AE432" s="108"/>
      <c r="AF432" s="108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</row>
    <row r="433" spans="1:101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72"/>
      <c r="O433" s="108"/>
      <c r="P433" s="108"/>
      <c r="Q433" s="108"/>
      <c r="S433" s="108"/>
      <c r="T433" s="108"/>
      <c r="V433" s="108"/>
      <c r="W433" s="108"/>
      <c r="AA433" s="138"/>
      <c r="AE433" s="108"/>
      <c r="AF433" s="108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</row>
    <row r="434" spans="1:101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72"/>
      <c r="O434" s="108"/>
      <c r="P434" s="108"/>
      <c r="Q434" s="108"/>
      <c r="S434" s="108"/>
      <c r="T434" s="108"/>
      <c r="V434" s="108"/>
      <c r="W434" s="108"/>
      <c r="AA434" s="138"/>
      <c r="AE434" s="108"/>
      <c r="AF434" s="108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</row>
    <row r="435" spans="1:101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72"/>
      <c r="O435" s="108"/>
      <c r="P435" s="108"/>
      <c r="Q435" s="108"/>
      <c r="S435" s="108"/>
      <c r="T435" s="108"/>
      <c r="V435" s="108"/>
      <c r="W435" s="108"/>
      <c r="AA435" s="138"/>
      <c r="AE435" s="108"/>
      <c r="AF435" s="108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</row>
    <row r="436" spans="1:101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72"/>
      <c r="O436" s="108"/>
      <c r="P436" s="108"/>
      <c r="Q436" s="108"/>
      <c r="S436" s="108"/>
      <c r="T436" s="108"/>
      <c r="V436" s="108"/>
      <c r="W436" s="108"/>
      <c r="AA436" s="138"/>
      <c r="AE436" s="108"/>
      <c r="AF436" s="108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</row>
    <row r="437" spans="1:101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72"/>
      <c r="O437" s="108"/>
      <c r="P437" s="108"/>
      <c r="Q437" s="108"/>
      <c r="S437" s="108"/>
      <c r="T437" s="108"/>
      <c r="V437" s="108"/>
      <c r="W437" s="108"/>
      <c r="AA437" s="138"/>
      <c r="AE437" s="108"/>
      <c r="AF437" s="108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</row>
    <row r="438" spans="1:101" ht="15.75" customHeight="1" x14ac:dyDescent="0.25">
      <c r="D438" s="102"/>
      <c r="E438" s="102"/>
      <c r="F438" s="103"/>
      <c r="AA438" s="138"/>
    </row>
    <row r="439" spans="1:101" ht="15.75" customHeight="1" x14ac:dyDescent="0.25">
      <c r="D439" s="102"/>
      <c r="E439" s="102"/>
      <c r="F439" s="103"/>
      <c r="AA439" s="138"/>
    </row>
    <row r="440" spans="1:101" ht="15.75" customHeight="1" x14ac:dyDescent="0.25">
      <c r="D440" s="102"/>
      <c r="E440" s="102"/>
      <c r="F440" s="103"/>
      <c r="AA440" s="138"/>
    </row>
    <row r="441" spans="1:101" ht="15.75" customHeight="1" x14ac:dyDescent="0.25">
      <c r="D441" s="102"/>
      <c r="E441" s="102"/>
      <c r="F441" s="103"/>
      <c r="AA441" s="138"/>
    </row>
    <row r="442" spans="1:101" ht="15.75" customHeight="1" x14ac:dyDescent="0.25">
      <c r="D442" s="102"/>
      <c r="E442" s="102"/>
      <c r="F442" s="103"/>
      <c r="AA442" s="138"/>
    </row>
    <row r="443" spans="1:101" ht="15.75" customHeight="1" x14ac:dyDescent="0.25">
      <c r="D443" s="102"/>
      <c r="E443" s="102"/>
      <c r="F443" s="103"/>
      <c r="AA443" s="138"/>
    </row>
    <row r="444" spans="1:101" ht="15.75" customHeight="1" x14ac:dyDescent="0.25">
      <c r="D444" s="102"/>
      <c r="E444" s="102"/>
      <c r="F444" s="103"/>
      <c r="AA444" s="138"/>
    </row>
    <row r="445" spans="1:101" ht="15.75" customHeight="1" x14ac:dyDescent="0.25">
      <c r="D445" s="102"/>
      <c r="E445" s="102"/>
      <c r="F445" s="103"/>
      <c r="AA445" s="138"/>
    </row>
    <row r="446" spans="1:101" ht="15.75" customHeight="1" x14ac:dyDescent="0.25">
      <c r="D446" s="102"/>
      <c r="E446" s="102"/>
      <c r="F446" s="103"/>
      <c r="AA446" s="138"/>
    </row>
    <row r="447" spans="1:101" ht="15.75" customHeight="1" x14ac:dyDescent="0.25">
      <c r="D447" s="102"/>
      <c r="E447" s="102"/>
      <c r="F447" s="103"/>
      <c r="AA447" s="138"/>
    </row>
    <row r="448" spans="1:101" ht="15.75" customHeight="1" x14ac:dyDescent="0.25">
      <c r="D448" s="102"/>
      <c r="E448" s="102"/>
      <c r="F448" s="103"/>
      <c r="AA448" s="138"/>
    </row>
    <row r="449" spans="1:101" ht="15.75" customHeight="1" x14ac:dyDescent="0.25">
      <c r="D449" s="102"/>
      <c r="E449" s="102"/>
      <c r="F449" s="103"/>
      <c r="AA449" s="138"/>
    </row>
    <row r="450" spans="1:101" ht="15.75" customHeight="1" x14ac:dyDescent="0.25">
      <c r="D450" s="102"/>
      <c r="E450" s="102"/>
      <c r="F450" s="103"/>
      <c r="AA450" s="138"/>
    </row>
    <row r="451" spans="1:101" s="141" customFormat="1" ht="15" customHeight="1" x14ac:dyDescent="0.25">
      <c r="A451" s="101"/>
      <c r="B451" s="101"/>
      <c r="C451" s="101"/>
      <c r="D451" s="101"/>
      <c r="E451" s="102"/>
      <c r="F451" s="139"/>
      <c r="G451" s="151"/>
      <c r="H451" s="128"/>
      <c r="I451" s="129"/>
      <c r="J451" s="130"/>
      <c r="K451" s="105"/>
      <c r="L451" s="131"/>
      <c r="M451" s="172"/>
      <c r="N451" s="106"/>
      <c r="O451" s="108"/>
      <c r="P451" s="108"/>
      <c r="Q451" s="108"/>
      <c r="R451" s="106"/>
      <c r="S451" s="108"/>
      <c r="T451" s="108"/>
      <c r="U451" s="106"/>
      <c r="V451" s="108"/>
      <c r="W451" s="108"/>
      <c r="X451" s="106"/>
      <c r="Y451" s="106"/>
      <c r="Z451" s="106"/>
      <c r="AA451" s="138"/>
      <c r="AB451" s="106"/>
      <c r="AC451" s="106"/>
      <c r="AD451" s="106"/>
      <c r="AE451" s="108"/>
      <c r="AF451" s="108"/>
      <c r="AG451" s="140"/>
      <c r="AH451" s="140"/>
      <c r="AI451" s="140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0"/>
      <c r="AZ451" s="140"/>
      <c r="BA451" s="140"/>
      <c r="BB451" s="140"/>
      <c r="BC451" s="140"/>
      <c r="BD451" s="140"/>
      <c r="BE451" s="140"/>
      <c r="BF451" s="140"/>
      <c r="BG451" s="140"/>
      <c r="BH451" s="140"/>
      <c r="BI451" s="140"/>
      <c r="BJ451" s="140"/>
      <c r="BK451" s="140"/>
      <c r="BL451" s="140"/>
      <c r="BM451" s="140"/>
      <c r="BN451" s="140"/>
      <c r="BO451" s="140"/>
      <c r="BP451" s="140"/>
      <c r="BQ451" s="140"/>
      <c r="BR451" s="140"/>
      <c r="BS451" s="140"/>
      <c r="BT451" s="140"/>
      <c r="BU451" s="140"/>
      <c r="BV451" s="140"/>
      <c r="BW451" s="140"/>
      <c r="BX451" s="140"/>
      <c r="BY451" s="140"/>
      <c r="BZ451" s="140"/>
      <c r="CA451" s="140"/>
      <c r="CB451" s="140"/>
      <c r="CC451" s="140"/>
      <c r="CD451" s="140"/>
      <c r="CE451" s="140"/>
      <c r="CF451" s="140"/>
      <c r="CG451" s="140"/>
      <c r="CH451" s="140"/>
      <c r="CI451" s="140"/>
      <c r="CJ451" s="140"/>
      <c r="CK451" s="140"/>
      <c r="CL451" s="140"/>
      <c r="CM451" s="140"/>
      <c r="CN451" s="140"/>
      <c r="CO451" s="140"/>
      <c r="CP451" s="140"/>
      <c r="CQ451" s="140"/>
      <c r="CR451" s="140"/>
      <c r="CS451" s="140"/>
      <c r="CT451" s="140"/>
      <c r="CU451" s="140"/>
      <c r="CV451" s="140"/>
      <c r="CW451" s="140"/>
    </row>
    <row r="452" spans="1:101" s="141" customFormat="1" ht="15" customHeight="1" x14ac:dyDescent="0.25">
      <c r="A452" s="101"/>
      <c r="B452" s="101"/>
      <c r="C452" s="101"/>
      <c r="D452" s="101"/>
      <c r="E452" s="102"/>
      <c r="F452" s="139"/>
      <c r="G452" s="151"/>
      <c r="H452" s="128"/>
      <c r="I452" s="129"/>
      <c r="J452" s="130"/>
      <c r="K452" s="105"/>
      <c r="L452" s="131"/>
      <c r="M452" s="172"/>
      <c r="N452" s="106"/>
      <c r="O452" s="108"/>
      <c r="P452" s="108"/>
      <c r="Q452" s="108"/>
      <c r="R452" s="106"/>
      <c r="S452" s="108"/>
      <c r="T452" s="108"/>
      <c r="U452" s="106"/>
      <c r="V452" s="108"/>
      <c r="W452" s="108"/>
      <c r="X452" s="106"/>
      <c r="Y452" s="106"/>
      <c r="Z452" s="106"/>
      <c r="AA452" s="138"/>
      <c r="AB452" s="106"/>
      <c r="AC452" s="106"/>
      <c r="AD452" s="106"/>
      <c r="AE452" s="108"/>
      <c r="AF452" s="108"/>
      <c r="AG452" s="140"/>
      <c r="AH452" s="140"/>
      <c r="AI452" s="140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0"/>
      <c r="AZ452" s="140"/>
      <c r="BA452" s="140"/>
      <c r="BB452" s="140"/>
      <c r="BC452" s="140"/>
      <c r="BD452" s="140"/>
      <c r="BE452" s="140"/>
      <c r="BF452" s="140"/>
      <c r="BG452" s="140"/>
      <c r="BH452" s="140"/>
      <c r="BI452" s="140"/>
      <c r="BJ452" s="140"/>
      <c r="BK452" s="140"/>
      <c r="BL452" s="140"/>
      <c r="BM452" s="140"/>
      <c r="BN452" s="140"/>
      <c r="BO452" s="140"/>
      <c r="BP452" s="140"/>
      <c r="BQ452" s="140"/>
      <c r="BR452" s="140"/>
      <c r="BS452" s="140"/>
      <c r="BT452" s="140"/>
      <c r="BU452" s="140"/>
      <c r="BV452" s="140"/>
      <c r="BW452" s="140"/>
      <c r="BX452" s="140"/>
      <c r="BY452" s="140"/>
      <c r="BZ452" s="140"/>
      <c r="CA452" s="140"/>
      <c r="CB452" s="140"/>
      <c r="CC452" s="140"/>
      <c r="CD452" s="140"/>
      <c r="CE452" s="140"/>
      <c r="CF452" s="140"/>
      <c r="CG452" s="140"/>
      <c r="CH452" s="140"/>
      <c r="CI452" s="140"/>
      <c r="CJ452" s="140"/>
      <c r="CK452" s="140"/>
      <c r="CL452" s="140"/>
      <c r="CM452" s="140"/>
      <c r="CN452" s="140"/>
      <c r="CO452" s="140"/>
      <c r="CP452" s="140"/>
      <c r="CQ452" s="140"/>
      <c r="CR452" s="140"/>
      <c r="CS452" s="140"/>
      <c r="CT452" s="140"/>
      <c r="CU452" s="140"/>
      <c r="CV452" s="140"/>
      <c r="CW452" s="140"/>
    </row>
    <row r="453" spans="1:101" ht="15" customHeight="1" x14ac:dyDescent="0.25">
      <c r="AA453" s="138"/>
    </row>
    <row r="454" spans="1:101" s="106" customFormat="1" ht="15" customHeight="1" x14ac:dyDescent="0.25">
      <c r="A454" s="101"/>
      <c r="B454" s="101"/>
      <c r="C454" s="101"/>
      <c r="D454" s="101"/>
      <c r="E454" s="111"/>
      <c r="F454" s="139"/>
      <c r="G454" s="151"/>
      <c r="H454" s="128"/>
      <c r="I454" s="129"/>
      <c r="J454" s="130"/>
      <c r="K454" s="105"/>
      <c r="L454" s="131"/>
      <c r="M454" s="172"/>
      <c r="O454" s="108"/>
      <c r="P454" s="108"/>
      <c r="Q454" s="108"/>
      <c r="S454" s="108"/>
      <c r="T454" s="108"/>
      <c r="V454" s="108"/>
      <c r="W454" s="108"/>
      <c r="AA454" s="138"/>
      <c r="AE454" s="108"/>
      <c r="AF454" s="108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</row>
    <row r="455" spans="1:101" s="106" customFormat="1" ht="15" customHeight="1" x14ac:dyDescent="0.25">
      <c r="A455" s="101"/>
      <c r="B455" s="101"/>
      <c r="C455" s="101"/>
      <c r="D455" s="101"/>
      <c r="E455" s="111"/>
      <c r="F455" s="139"/>
      <c r="G455" s="151"/>
      <c r="H455" s="128"/>
      <c r="I455" s="129"/>
      <c r="J455" s="130"/>
      <c r="K455" s="105"/>
      <c r="L455" s="131"/>
      <c r="M455" s="172"/>
      <c r="O455" s="108"/>
      <c r="P455" s="108"/>
      <c r="Q455" s="108"/>
      <c r="S455" s="108"/>
      <c r="T455" s="108"/>
      <c r="V455" s="108"/>
      <c r="W455" s="108"/>
      <c r="AA455" s="138"/>
      <c r="AE455" s="108"/>
      <c r="AF455" s="108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</row>
    <row r="456" spans="1:101" s="106" customFormat="1" ht="15" customHeight="1" x14ac:dyDescent="0.25">
      <c r="A456" s="101"/>
      <c r="B456" s="101"/>
      <c r="C456" s="101"/>
      <c r="D456" s="101"/>
      <c r="E456" s="111"/>
      <c r="F456" s="139"/>
      <c r="G456" s="151"/>
      <c r="H456" s="128"/>
      <c r="I456" s="129"/>
      <c r="J456" s="130"/>
      <c r="K456" s="105"/>
      <c r="L456" s="131"/>
      <c r="M456" s="172"/>
      <c r="O456" s="108"/>
      <c r="P456" s="108"/>
      <c r="Q456" s="108"/>
      <c r="S456" s="108"/>
      <c r="T456" s="108"/>
      <c r="V456" s="108"/>
      <c r="W456" s="108"/>
      <c r="AA456" s="138"/>
      <c r="AE456" s="108"/>
      <c r="AF456" s="108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</row>
    <row r="457" spans="1:101" s="106" customFormat="1" ht="15" customHeight="1" x14ac:dyDescent="0.25">
      <c r="A457" s="101"/>
      <c r="B457" s="101"/>
      <c r="C457" s="101"/>
      <c r="D457" s="101"/>
      <c r="E457" s="111"/>
      <c r="F457" s="139"/>
      <c r="G457" s="151"/>
      <c r="H457" s="128"/>
      <c r="I457" s="129"/>
      <c r="J457" s="130"/>
      <c r="K457" s="105"/>
      <c r="L457" s="131"/>
      <c r="M457" s="172"/>
      <c r="O457" s="108"/>
      <c r="P457" s="108"/>
      <c r="Q457" s="108"/>
      <c r="S457" s="108"/>
      <c r="T457" s="108"/>
      <c r="V457" s="108"/>
      <c r="W457" s="108"/>
      <c r="AA457" s="138"/>
      <c r="AE457" s="108"/>
      <c r="AF457" s="108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  <c r="CW457" s="111"/>
    </row>
    <row r="458" spans="1:101" s="106" customFormat="1" ht="15" customHeight="1" x14ac:dyDescent="0.25">
      <c r="A458" s="101"/>
      <c r="B458" s="101"/>
      <c r="C458" s="101"/>
      <c r="D458" s="101"/>
      <c r="E458" s="111"/>
      <c r="F458" s="139"/>
      <c r="G458" s="151"/>
      <c r="H458" s="128"/>
      <c r="I458" s="129"/>
      <c r="J458" s="130"/>
      <c r="K458" s="105"/>
      <c r="L458" s="131"/>
      <c r="M458" s="172"/>
      <c r="O458" s="108"/>
      <c r="P458" s="108"/>
      <c r="Q458" s="108"/>
      <c r="S458" s="108"/>
      <c r="T458" s="108"/>
      <c r="V458" s="108"/>
      <c r="W458" s="108"/>
      <c r="AA458" s="138"/>
      <c r="AE458" s="108"/>
      <c r="AF458" s="108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  <c r="CW458" s="111"/>
    </row>
    <row r="459" spans="1:101" s="106" customFormat="1" ht="15" customHeight="1" x14ac:dyDescent="0.25">
      <c r="A459" s="101"/>
      <c r="B459" s="101"/>
      <c r="C459" s="101"/>
      <c r="D459" s="101"/>
      <c r="E459" s="111"/>
      <c r="F459" s="139"/>
      <c r="G459" s="151"/>
      <c r="H459" s="128"/>
      <c r="I459" s="129"/>
      <c r="J459" s="130"/>
      <c r="K459" s="105"/>
      <c r="L459" s="131"/>
      <c r="M459" s="172"/>
      <c r="O459" s="108"/>
      <c r="P459" s="108"/>
      <c r="Q459" s="108"/>
      <c r="S459" s="108"/>
      <c r="T459" s="108"/>
      <c r="V459" s="108"/>
      <c r="W459" s="108"/>
      <c r="AA459" s="138"/>
      <c r="AE459" s="108"/>
      <c r="AF459" s="108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  <c r="CW459" s="111"/>
    </row>
    <row r="460" spans="1:101" s="106" customFormat="1" ht="15" customHeight="1" x14ac:dyDescent="0.25">
      <c r="A460" s="101"/>
      <c r="B460" s="101"/>
      <c r="C460" s="101"/>
      <c r="D460" s="101"/>
      <c r="E460" s="111"/>
      <c r="F460" s="139"/>
      <c r="G460" s="151"/>
      <c r="H460" s="128"/>
      <c r="I460" s="129"/>
      <c r="J460" s="130"/>
      <c r="K460" s="105"/>
      <c r="L460" s="131"/>
      <c r="M460" s="172"/>
      <c r="O460" s="108"/>
      <c r="P460" s="108"/>
      <c r="Q460" s="108"/>
      <c r="S460" s="108"/>
      <c r="T460" s="108"/>
      <c r="V460" s="108"/>
      <c r="W460" s="108"/>
      <c r="AA460" s="138"/>
      <c r="AE460" s="108"/>
      <c r="AF460" s="108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  <c r="CW460" s="111"/>
    </row>
    <row r="461" spans="1:101" s="106" customFormat="1" ht="15" customHeight="1" x14ac:dyDescent="0.25">
      <c r="A461" s="101"/>
      <c r="B461" s="101"/>
      <c r="C461" s="101"/>
      <c r="D461" s="101"/>
      <c r="E461" s="111"/>
      <c r="F461" s="139"/>
      <c r="G461" s="151"/>
      <c r="H461" s="128"/>
      <c r="I461" s="129"/>
      <c r="J461" s="130"/>
      <c r="K461" s="105"/>
      <c r="L461" s="131"/>
      <c r="M461" s="172"/>
      <c r="O461" s="108"/>
      <c r="P461" s="108"/>
      <c r="Q461" s="108"/>
      <c r="S461" s="108"/>
      <c r="T461" s="108"/>
      <c r="V461" s="108"/>
      <c r="W461" s="108"/>
      <c r="AA461" s="138"/>
      <c r="AE461" s="108"/>
      <c r="AF461" s="108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  <c r="CW461" s="111"/>
    </row>
    <row r="462" spans="1:101" s="106" customFormat="1" ht="15" customHeight="1" x14ac:dyDescent="0.25">
      <c r="A462" s="101"/>
      <c r="B462" s="101"/>
      <c r="C462" s="101"/>
      <c r="D462" s="101"/>
      <c r="E462" s="111"/>
      <c r="F462" s="139"/>
      <c r="G462" s="151"/>
      <c r="H462" s="128"/>
      <c r="I462" s="129"/>
      <c r="J462" s="130"/>
      <c r="K462" s="105"/>
      <c r="L462" s="131"/>
      <c r="M462" s="172"/>
      <c r="O462" s="108"/>
      <c r="P462" s="108"/>
      <c r="Q462" s="108"/>
      <c r="S462" s="108"/>
      <c r="T462" s="108"/>
      <c r="V462" s="108"/>
      <c r="W462" s="108"/>
      <c r="AA462" s="138"/>
      <c r="AE462" s="108"/>
      <c r="AF462" s="108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  <c r="CW462" s="111"/>
    </row>
    <row r="463" spans="1:101" s="106" customFormat="1" ht="15" customHeight="1" x14ac:dyDescent="0.25">
      <c r="A463" s="101"/>
      <c r="B463" s="101"/>
      <c r="C463" s="101"/>
      <c r="D463" s="101"/>
      <c r="E463" s="111"/>
      <c r="F463" s="139"/>
      <c r="G463" s="151"/>
      <c r="H463" s="128"/>
      <c r="I463" s="129"/>
      <c r="J463" s="130"/>
      <c r="K463" s="105"/>
      <c r="L463" s="131"/>
      <c r="M463" s="172"/>
      <c r="O463" s="108"/>
      <c r="P463" s="108"/>
      <c r="Q463" s="108"/>
      <c r="S463" s="108"/>
      <c r="T463" s="108"/>
      <c r="V463" s="108"/>
      <c r="W463" s="108"/>
      <c r="AA463" s="138"/>
      <c r="AE463" s="108"/>
      <c r="AF463" s="108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  <c r="CW463" s="111"/>
    </row>
    <row r="464" spans="1:101" s="106" customFormat="1" ht="15" customHeight="1" x14ac:dyDescent="0.25">
      <c r="A464" s="101"/>
      <c r="B464" s="101"/>
      <c r="C464" s="101"/>
      <c r="D464" s="101"/>
      <c r="E464" s="111"/>
      <c r="F464" s="139"/>
      <c r="G464" s="151"/>
      <c r="H464" s="128"/>
      <c r="I464" s="129"/>
      <c r="J464" s="130"/>
      <c r="K464" s="105"/>
      <c r="L464" s="131"/>
      <c r="M464" s="172"/>
      <c r="O464" s="108"/>
      <c r="P464" s="108"/>
      <c r="Q464" s="108"/>
      <c r="S464" s="108"/>
      <c r="T464" s="108"/>
      <c r="V464" s="108"/>
      <c r="W464" s="108"/>
      <c r="AA464" s="138"/>
      <c r="AE464" s="108"/>
      <c r="AF464" s="108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</row>
    <row r="465" spans="1:101" s="106" customFormat="1" ht="15" customHeight="1" x14ac:dyDescent="0.25">
      <c r="A465" s="101"/>
      <c r="B465" s="101"/>
      <c r="C465" s="101"/>
      <c r="D465" s="101"/>
      <c r="E465" s="111"/>
      <c r="F465" s="139"/>
      <c r="G465" s="151"/>
      <c r="H465" s="128"/>
      <c r="I465" s="129"/>
      <c r="J465" s="130"/>
      <c r="K465" s="105"/>
      <c r="L465" s="131"/>
      <c r="M465" s="172"/>
      <c r="O465" s="108"/>
      <c r="P465" s="108"/>
      <c r="Q465" s="108"/>
      <c r="S465" s="108"/>
      <c r="T465" s="108"/>
      <c r="V465" s="108"/>
      <c r="W465" s="108"/>
      <c r="AA465" s="138"/>
      <c r="AE465" s="108"/>
      <c r="AF465" s="108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</row>
    <row r="466" spans="1:101" s="106" customFormat="1" ht="15" customHeight="1" x14ac:dyDescent="0.25">
      <c r="A466" s="101"/>
      <c r="B466" s="101"/>
      <c r="C466" s="101"/>
      <c r="D466" s="101"/>
      <c r="E466" s="111"/>
      <c r="F466" s="139"/>
      <c r="G466" s="151"/>
      <c r="H466" s="128"/>
      <c r="I466" s="129"/>
      <c r="J466" s="130"/>
      <c r="K466" s="105"/>
      <c r="L466" s="131"/>
      <c r="M466" s="172"/>
      <c r="O466" s="108"/>
      <c r="P466" s="108"/>
      <c r="Q466" s="108"/>
      <c r="S466" s="108"/>
      <c r="T466" s="108"/>
      <c r="V466" s="108"/>
      <c r="W466" s="108"/>
      <c r="AA466" s="138"/>
      <c r="AE466" s="108"/>
      <c r="AF466" s="108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</row>
    <row r="467" spans="1:101" s="106" customFormat="1" ht="15" customHeight="1" x14ac:dyDescent="0.25">
      <c r="A467" s="101"/>
      <c r="B467" s="101"/>
      <c r="C467" s="101"/>
      <c r="D467" s="101"/>
      <c r="E467" s="111"/>
      <c r="F467" s="139"/>
      <c r="G467" s="151"/>
      <c r="H467" s="128"/>
      <c r="I467" s="129"/>
      <c r="J467" s="130"/>
      <c r="K467" s="105"/>
      <c r="L467" s="131"/>
      <c r="M467" s="172"/>
      <c r="O467" s="108"/>
      <c r="P467" s="108"/>
      <c r="Q467" s="108"/>
      <c r="S467" s="108"/>
      <c r="T467" s="108"/>
      <c r="V467" s="108"/>
      <c r="W467" s="108"/>
      <c r="AA467" s="138"/>
      <c r="AE467" s="108"/>
      <c r="AF467" s="108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</row>
    <row r="468" spans="1:101" s="106" customFormat="1" ht="15" customHeight="1" x14ac:dyDescent="0.25">
      <c r="A468" s="101"/>
      <c r="B468" s="101"/>
      <c r="C468" s="101"/>
      <c r="D468" s="101"/>
      <c r="E468" s="111"/>
      <c r="F468" s="139"/>
      <c r="G468" s="151"/>
      <c r="H468" s="128"/>
      <c r="I468" s="129"/>
      <c r="J468" s="130"/>
      <c r="K468" s="105"/>
      <c r="L468" s="131"/>
      <c r="M468" s="172"/>
      <c r="O468" s="108"/>
      <c r="P468" s="108"/>
      <c r="Q468" s="108"/>
      <c r="S468" s="108"/>
      <c r="T468" s="108"/>
      <c r="V468" s="108"/>
      <c r="W468" s="108"/>
      <c r="AA468" s="138"/>
      <c r="AE468" s="108"/>
      <c r="AF468" s="108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</row>
    <row r="469" spans="1:101" s="106" customFormat="1" ht="15" customHeight="1" x14ac:dyDescent="0.25">
      <c r="A469" s="101"/>
      <c r="B469" s="101"/>
      <c r="C469" s="101"/>
      <c r="D469" s="101"/>
      <c r="E469" s="111"/>
      <c r="F469" s="139"/>
      <c r="G469" s="151"/>
      <c r="H469" s="128"/>
      <c r="I469" s="129"/>
      <c r="J469" s="130"/>
      <c r="K469" s="105"/>
      <c r="L469" s="131"/>
      <c r="M469" s="172"/>
      <c r="O469" s="108"/>
      <c r="P469" s="108"/>
      <c r="Q469" s="108"/>
      <c r="S469" s="108"/>
      <c r="T469" s="108"/>
      <c r="V469" s="108"/>
      <c r="W469" s="108"/>
      <c r="AA469" s="138"/>
      <c r="AE469" s="108"/>
      <c r="AF469" s="108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  <c r="CW469" s="111"/>
    </row>
    <row r="470" spans="1:101" s="106" customFormat="1" ht="15" customHeight="1" x14ac:dyDescent="0.25">
      <c r="A470" s="101"/>
      <c r="B470" s="101"/>
      <c r="C470" s="101"/>
      <c r="D470" s="101"/>
      <c r="E470" s="111"/>
      <c r="F470" s="139"/>
      <c r="G470" s="151"/>
      <c r="H470" s="128"/>
      <c r="I470" s="129"/>
      <c r="J470" s="130"/>
      <c r="K470" s="105"/>
      <c r="L470" s="131"/>
      <c r="M470" s="172"/>
      <c r="O470" s="108"/>
      <c r="P470" s="108"/>
      <c r="Q470" s="108"/>
      <c r="S470" s="108"/>
      <c r="T470" s="108"/>
      <c r="V470" s="108"/>
      <c r="W470" s="108"/>
      <c r="AA470" s="138"/>
      <c r="AE470" s="108"/>
      <c r="AF470" s="108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  <c r="CW470" s="111"/>
    </row>
    <row r="471" spans="1:101" s="106" customFormat="1" ht="15" customHeight="1" x14ac:dyDescent="0.25">
      <c r="A471" s="101"/>
      <c r="B471" s="101"/>
      <c r="C471" s="101"/>
      <c r="D471" s="101"/>
      <c r="E471" s="111"/>
      <c r="F471" s="139"/>
      <c r="G471" s="151"/>
      <c r="H471" s="128"/>
      <c r="I471" s="129"/>
      <c r="J471" s="130"/>
      <c r="K471" s="105"/>
      <c r="L471" s="131"/>
      <c r="M471" s="172"/>
      <c r="O471" s="108"/>
      <c r="P471" s="108"/>
      <c r="Q471" s="108"/>
      <c r="S471" s="108"/>
      <c r="T471" s="108"/>
      <c r="V471" s="108"/>
      <c r="W471" s="108"/>
      <c r="AA471" s="138"/>
      <c r="AE471" s="108"/>
      <c r="AF471" s="108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</row>
    <row r="472" spans="1:101" s="106" customFormat="1" ht="15" customHeight="1" x14ac:dyDescent="0.25">
      <c r="A472" s="101"/>
      <c r="B472" s="101"/>
      <c r="C472" s="101"/>
      <c r="D472" s="101"/>
      <c r="E472" s="111"/>
      <c r="F472" s="139"/>
      <c r="G472" s="151"/>
      <c r="H472" s="128"/>
      <c r="I472" s="129"/>
      <c r="J472" s="130"/>
      <c r="K472" s="105"/>
      <c r="L472" s="131"/>
      <c r="M472" s="172"/>
      <c r="O472" s="108"/>
      <c r="P472" s="108"/>
      <c r="Q472" s="108"/>
      <c r="S472" s="108"/>
      <c r="T472" s="108"/>
      <c r="V472" s="108"/>
      <c r="W472" s="108"/>
      <c r="AA472" s="138"/>
      <c r="AE472" s="108"/>
      <c r="AF472" s="108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</row>
    <row r="473" spans="1:101" s="106" customFormat="1" ht="15" customHeight="1" x14ac:dyDescent="0.25">
      <c r="A473" s="101"/>
      <c r="B473" s="101"/>
      <c r="C473" s="101"/>
      <c r="D473" s="101"/>
      <c r="E473" s="111"/>
      <c r="F473" s="139"/>
      <c r="G473" s="151"/>
      <c r="H473" s="128"/>
      <c r="I473" s="129"/>
      <c r="J473" s="130"/>
      <c r="K473" s="105"/>
      <c r="L473" s="131"/>
      <c r="M473" s="172"/>
      <c r="O473" s="108"/>
      <c r="P473" s="108"/>
      <c r="Q473" s="108"/>
      <c r="S473" s="108"/>
      <c r="T473" s="108"/>
      <c r="V473" s="108"/>
      <c r="W473" s="108"/>
      <c r="AA473" s="138"/>
      <c r="AE473" s="108"/>
      <c r="AF473" s="108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</row>
    <row r="474" spans="1:101" s="106" customFormat="1" ht="15" customHeight="1" x14ac:dyDescent="0.25">
      <c r="A474" s="101"/>
      <c r="B474" s="101"/>
      <c r="C474" s="101"/>
      <c r="D474" s="101"/>
      <c r="E474" s="111"/>
      <c r="F474" s="139"/>
      <c r="G474" s="151"/>
      <c r="H474" s="128"/>
      <c r="I474" s="129"/>
      <c r="J474" s="130"/>
      <c r="K474" s="105"/>
      <c r="L474" s="131"/>
      <c r="M474" s="172"/>
      <c r="O474" s="108"/>
      <c r="P474" s="108"/>
      <c r="Q474" s="108"/>
      <c r="S474" s="108"/>
      <c r="T474" s="108"/>
      <c r="V474" s="108"/>
      <c r="W474" s="108"/>
      <c r="AA474" s="138"/>
      <c r="AE474" s="108"/>
      <c r="AF474" s="108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</row>
    <row r="475" spans="1:101" s="106" customFormat="1" ht="15" customHeight="1" x14ac:dyDescent="0.25">
      <c r="A475" s="101"/>
      <c r="B475" s="101"/>
      <c r="C475" s="101"/>
      <c r="D475" s="101"/>
      <c r="E475" s="111"/>
      <c r="F475" s="139"/>
      <c r="G475" s="151"/>
      <c r="H475" s="128"/>
      <c r="I475" s="129"/>
      <c r="J475" s="130"/>
      <c r="K475" s="105"/>
      <c r="L475" s="131"/>
      <c r="M475" s="172"/>
      <c r="O475" s="108"/>
      <c r="P475" s="108"/>
      <c r="Q475" s="108"/>
      <c r="S475" s="108"/>
      <c r="T475" s="108"/>
      <c r="V475" s="108"/>
      <c r="W475" s="108"/>
      <c r="AA475" s="138"/>
      <c r="AE475" s="108"/>
      <c r="AF475" s="108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</row>
    <row r="476" spans="1:101" s="106" customFormat="1" ht="15" customHeight="1" x14ac:dyDescent="0.25">
      <c r="A476" s="101"/>
      <c r="B476" s="101"/>
      <c r="C476" s="101"/>
      <c r="D476" s="101"/>
      <c r="E476" s="111"/>
      <c r="F476" s="139"/>
      <c r="G476" s="151"/>
      <c r="H476" s="128"/>
      <c r="I476" s="129"/>
      <c r="J476" s="130"/>
      <c r="K476" s="105"/>
      <c r="L476" s="131"/>
      <c r="M476" s="172"/>
      <c r="O476" s="108"/>
      <c r="P476" s="108"/>
      <c r="Q476" s="108"/>
      <c r="S476" s="108"/>
      <c r="T476" s="108"/>
      <c r="V476" s="108"/>
      <c r="W476" s="108"/>
      <c r="AA476" s="138"/>
      <c r="AE476" s="108"/>
      <c r="AF476" s="108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</row>
    <row r="477" spans="1:101" s="106" customFormat="1" ht="15" customHeight="1" x14ac:dyDescent="0.25">
      <c r="A477" s="101"/>
      <c r="B477" s="101"/>
      <c r="C477" s="101"/>
      <c r="D477" s="101"/>
      <c r="E477" s="111"/>
      <c r="F477" s="139"/>
      <c r="G477" s="151"/>
      <c r="H477" s="128"/>
      <c r="I477" s="129"/>
      <c r="J477" s="130"/>
      <c r="K477" s="105"/>
      <c r="L477" s="131"/>
      <c r="M477" s="172"/>
      <c r="O477" s="108"/>
      <c r="P477" s="108"/>
      <c r="Q477" s="108"/>
      <c r="S477" s="108"/>
      <c r="T477" s="108"/>
      <c r="V477" s="108"/>
      <c r="W477" s="108"/>
      <c r="AA477" s="138"/>
      <c r="AE477" s="108"/>
      <c r="AF477" s="108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</row>
    <row r="478" spans="1:101" s="106" customFormat="1" ht="15" customHeight="1" x14ac:dyDescent="0.25">
      <c r="A478" s="101"/>
      <c r="B478" s="101"/>
      <c r="C478" s="101"/>
      <c r="D478" s="101"/>
      <c r="E478" s="111"/>
      <c r="F478" s="139"/>
      <c r="G478" s="151"/>
      <c r="H478" s="128"/>
      <c r="I478" s="129"/>
      <c r="J478" s="130"/>
      <c r="K478" s="105"/>
      <c r="L478" s="131"/>
      <c r="M478" s="172"/>
      <c r="O478" s="108"/>
      <c r="P478" s="108"/>
      <c r="Q478" s="108"/>
      <c r="S478" s="108"/>
      <c r="T478" s="108"/>
      <c r="V478" s="108"/>
      <c r="W478" s="108"/>
      <c r="AA478" s="138"/>
      <c r="AE478" s="108"/>
      <c r="AF478" s="108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</row>
    <row r="479" spans="1:101" s="106" customFormat="1" ht="15" customHeight="1" x14ac:dyDescent="0.25">
      <c r="A479" s="101"/>
      <c r="B479" s="101"/>
      <c r="C479" s="101"/>
      <c r="D479" s="101"/>
      <c r="E479" s="111"/>
      <c r="F479" s="139"/>
      <c r="G479" s="151"/>
      <c r="H479" s="128"/>
      <c r="I479" s="129"/>
      <c r="J479" s="130"/>
      <c r="K479" s="105"/>
      <c r="L479" s="131"/>
      <c r="M479" s="172"/>
      <c r="O479" s="108"/>
      <c r="P479" s="108"/>
      <c r="Q479" s="108"/>
      <c r="S479" s="108"/>
      <c r="T479" s="108"/>
      <c r="V479" s="108"/>
      <c r="W479" s="108"/>
      <c r="AA479" s="138"/>
      <c r="AE479" s="108"/>
      <c r="AF479" s="108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</row>
    <row r="480" spans="1:101" s="106" customFormat="1" ht="15" customHeight="1" x14ac:dyDescent="0.25">
      <c r="A480" s="101"/>
      <c r="B480" s="101"/>
      <c r="C480" s="101"/>
      <c r="D480" s="101"/>
      <c r="E480" s="111"/>
      <c r="F480" s="139"/>
      <c r="G480" s="151"/>
      <c r="H480" s="128"/>
      <c r="I480" s="129"/>
      <c r="J480" s="130"/>
      <c r="K480" s="105"/>
      <c r="L480" s="131"/>
      <c r="M480" s="172"/>
      <c r="O480" s="108"/>
      <c r="P480" s="108"/>
      <c r="Q480" s="108"/>
      <c r="S480" s="108"/>
      <c r="T480" s="108"/>
      <c r="V480" s="108"/>
      <c r="W480" s="108"/>
      <c r="AA480" s="138"/>
      <c r="AE480" s="108"/>
      <c r="AF480" s="108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</row>
    <row r="481" spans="1:101" s="106" customFormat="1" ht="15" customHeight="1" x14ac:dyDescent="0.25">
      <c r="A481" s="101"/>
      <c r="B481" s="101"/>
      <c r="C481" s="101"/>
      <c r="D481" s="101"/>
      <c r="E481" s="111"/>
      <c r="F481" s="139"/>
      <c r="G481" s="151"/>
      <c r="H481" s="128"/>
      <c r="I481" s="129"/>
      <c r="J481" s="130"/>
      <c r="K481" s="105"/>
      <c r="L481" s="131"/>
      <c r="M481" s="172"/>
      <c r="O481" s="108"/>
      <c r="P481" s="108"/>
      <c r="Q481" s="108"/>
      <c r="S481" s="108"/>
      <c r="T481" s="108"/>
      <c r="V481" s="108"/>
      <c r="W481" s="108"/>
      <c r="AA481" s="138"/>
      <c r="AE481" s="108"/>
      <c r="AF481" s="108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</row>
    <row r="482" spans="1:101" s="106" customFormat="1" ht="15" customHeight="1" x14ac:dyDescent="0.25">
      <c r="A482" s="101"/>
      <c r="B482" s="101"/>
      <c r="C482" s="101"/>
      <c r="D482" s="101"/>
      <c r="E482" s="111"/>
      <c r="F482" s="139"/>
      <c r="G482" s="151"/>
      <c r="H482" s="128"/>
      <c r="I482" s="129"/>
      <c r="J482" s="130"/>
      <c r="K482" s="105"/>
      <c r="L482" s="131"/>
      <c r="M482" s="172"/>
      <c r="O482" s="108"/>
      <c r="P482" s="108"/>
      <c r="Q482" s="108"/>
      <c r="S482" s="108"/>
      <c r="T482" s="108"/>
      <c r="V482" s="108"/>
      <c r="W482" s="108"/>
      <c r="AA482" s="138"/>
      <c r="AE482" s="108"/>
      <c r="AF482" s="108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</row>
    <row r="483" spans="1:101" s="106" customFormat="1" ht="15" customHeight="1" x14ac:dyDescent="0.25">
      <c r="A483" s="101"/>
      <c r="B483" s="101"/>
      <c r="C483" s="101"/>
      <c r="D483" s="101"/>
      <c r="E483" s="111"/>
      <c r="F483" s="139"/>
      <c r="G483" s="151"/>
      <c r="H483" s="128"/>
      <c r="I483" s="129"/>
      <c r="J483" s="130"/>
      <c r="K483" s="105"/>
      <c r="L483" s="131"/>
      <c r="M483" s="172"/>
      <c r="O483" s="108"/>
      <c r="P483" s="108"/>
      <c r="Q483" s="108"/>
      <c r="S483" s="108"/>
      <c r="T483" s="108"/>
      <c r="V483" s="108"/>
      <c r="W483" s="108"/>
      <c r="AA483" s="138"/>
      <c r="AE483" s="108"/>
      <c r="AF483" s="108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</row>
    <row r="484" spans="1:101" s="106" customFormat="1" ht="15" customHeight="1" x14ac:dyDescent="0.25">
      <c r="A484" s="101"/>
      <c r="B484" s="101"/>
      <c r="C484" s="101"/>
      <c r="D484" s="101"/>
      <c r="E484" s="111"/>
      <c r="F484" s="139"/>
      <c r="G484" s="151"/>
      <c r="H484" s="128"/>
      <c r="I484" s="129"/>
      <c r="J484" s="130"/>
      <c r="K484" s="105"/>
      <c r="L484" s="131"/>
      <c r="M484" s="172"/>
      <c r="O484" s="108"/>
      <c r="P484" s="108"/>
      <c r="Q484" s="108"/>
      <c r="S484" s="108"/>
      <c r="T484" s="108"/>
      <c r="V484" s="108"/>
      <c r="W484" s="108"/>
      <c r="AA484" s="138"/>
      <c r="AE484" s="108"/>
      <c r="AF484" s="108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</row>
    <row r="485" spans="1:101" s="106" customFormat="1" ht="15" customHeight="1" x14ac:dyDescent="0.25">
      <c r="A485" s="101"/>
      <c r="B485" s="101"/>
      <c r="C485" s="101"/>
      <c r="D485" s="101"/>
      <c r="E485" s="111"/>
      <c r="F485" s="139"/>
      <c r="G485" s="151"/>
      <c r="H485" s="128"/>
      <c r="I485" s="129"/>
      <c r="J485" s="130"/>
      <c r="K485" s="105"/>
      <c r="L485" s="131"/>
      <c r="M485" s="172"/>
      <c r="O485" s="108"/>
      <c r="P485" s="108"/>
      <c r="Q485" s="108"/>
      <c r="S485" s="108"/>
      <c r="T485" s="108"/>
      <c r="V485" s="108"/>
      <c r="W485" s="108"/>
      <c r="AA485" s="138"/>
      <c r="AE485" s="108"/>
      <c r="AF485" s="108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</row>
    <row r="486" spans="1:101" s="106" customFormat="1" ht="15" customHeight="1" x14ac:dyDescent="0.25">
      <c r="A486" s="101"/>
      <c r="B486" s="101"/>
      <c r="C486" s="101"/>
      <c r="D486" s="101"/>
      <c r="E486" s="111"/>
      <c r="F486" s="139"/>
      <c r="G486" s="151"/>
      <c r="H486" s="128"/>
      <c r="I486" s="129"/>
      <c r="J486" s="130"/>
      <c r="K486" s="105"/>
      <c r="L486" s="131"/>
      <c r="M486" s="172"/>
      <c r="O486" s="108"/>
      <c r="P486" s="108"/>
      <c r="Q486" s="108"/>
      <c r="S486" s="108"/>
      <c r="T486" s="108"/>
      <c r="V486" s="108"/>
      <c r="W486" s="108"/>
      <c r="AA486" s="138"/>
      <c r="AE486" s="108"/>
      <c r="AF486" s="108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</row>
    <row r="487" spans="1:101" s="106" customFormat="1" ht="15" customHeight="1" x14ac:dyDescent="0.25">
      <c r="A487" s="101"/>
      <c r="B487" s="101"/>
      <c r="C487" s="101"/>
      <c r="D487" s="101"/>
      <c r="E487" s="111"/>
      <c r="F487" s="139"/>
      <c r="G487" s="151"/>
      <c r="H487" s="128"/>
      <c r="I487" s="129"/>
      <c r="J487" s="130"/>
      <c r="K487" s="105"/>
      <c r="L487" s="131"/>
      <c r="M487" s="172"/>
      <c r="O487" s="108"/>
      <c r="P487" s="108"/>
      <c r="Q487" s="108"/>
      <c r="S487" s="108"/>
      <c r="T487" s="108"/>
      <c r="V487" s="108"/>
      <c r="W487" s="108"/>
      <c r="AA487" s="138"/>
      <c r="AE487" s="108"/>
      <c r="AF487" s="108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</row>
    <row r="488" spans="1:101" s="106" customFormat="1" ht="15" customHeight="1" x14ac:dyDescent="0.25">
      <c r="A488" s="101"/>
      <c r="B488" s="101"/>
      <c r="C488" s="101"/>
      <c r="D488" s="101"/>
      <c r="E488" s="111"/>
      <c r="F488" s="139"/>
      <c r="G488" s="151"/>
      <c r="H488" s="128"/>
      <c r="I488" s="129"/>
      <c r="J488" s="130"/>
      <c r="K488" s="105"/>
      <c r="L488" s="131"/>
      <c r="M488" s="172"/>
      <c r="O488" s="108"/>
      <c r="P488" s="108"/>
      <c r="Q488" s="108"/>
      <c r="S488" s="108"/>
      <c r="T488" s="108"/>
      <c r="V488" s="108"/>
      <c r="W488" s="108"/>
      <c r="AA488" s="138"/>
      <c r="AE488" s="108"/>
      <c r="AF488" s="108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</row>
    <row r="489" spans="1:101" s="106" customFormat="1" ht="15" customHeight="1" x14ac:dyDescent="0.25">
      <c r="A489" s="101"/>
      <c r="B489" s="101"/>
      <c r="C489" s="101"/>
      <c r="D489" s="101"/>
      <c r="E489" s="111"/>
      <c r="F489" s="139"/>
      <c r="G489" s="151"/>
      <c r="H489" s="128"/>
      <c r="I489" s="129"/>
      <c r="J489" s="130"/>
      <c r="K489" s="105"/>
      <c r="L489" s="131"/>
      <c r="M489" s="172"/>
      <c r="O489" s="108"/>
      <c r="P489" s="108"/>
      <c r="Q489" s="108"/>
      <c r="S489" s="108"/>
      <c r="T489" s="108"/>
      <c r="V489" s="108"/>
      <c r="W489" s="108"/>
      <c r="AA489" s="138"/>
      <c r="AE489" s="108"/>
      <c r="AF489" s="108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</row>
    <row r="490" spans="1:101" s="106" customFormat="1" ht="15" customHeight="1" x14ac:dyDescent="0.25">
      <c r="A490" s="101"/>
      <c r="B490" s="101"/>
      <c r="C490" s="101"/>
      <c r="D490" s="101"/>
      <c r="E490" s="111"/>
      <c r="F490" s="139"/>
      <c r="G490" s="151"/>
      <c r="H490" s="128"/>
      <c r="I490" s="129"/>
      <c r="J490" s="130"/>
      <c r="K490" s="105"/>
      <c r="L490" s="131"/>
      <c r="M490" s="172"/>
      <c r="O490" s="108"/>
      <c r="P490" s="108"/>
      <c r="Q490" s="108"/>
      <c r="S490" s="108"/>
      <c r="T490" s="108"/>
      <c r="V490" s="108"/>
      <c r="W490" s="108"/>
      <c r="AA490" s="138"/>
      <c r="AE490" s="108"/>
      <c r="AF490" s="108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</row>
    <row r="491" spans="1:101" s="106" customFormat="1" ht="15" customHeight="1" x14ac:dyDescent="0.25">
      <c r="A491" s="101"/>
      <c r="B491" s="101"/>
      <c r="C491" s="101"/>
      <c r="D491" s="101"/>
      <c r="E491" s="111"/>
      <c r="F491" s="139"/>
      <c r="G491" s="151"/>
      <c r="H491" s="128"/>
      <c r="I491" s="129"/>
      <c r="J491" s="130"/>
      <c r="K491" s="105"/>
      <c r="L491" s="131"/>
      <c r="M491" s="172"/>
      <c r="O491" s="108"/>
      <c r="P491" s="108"/>
      <c r="Q491" s="108"/>
      <c r="S491" s="108"/>
      <c r="T491" s="108"/>
      <c r="V491" s="108"/>
      <c r="W491" s="108"/>
      <c r="AA491" s="138"/>
      <c r="AE491" s="108"/>
      <c r="AF491" s="108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</row>
    <row r="492" spans="1:101" s="106" customFormat="1" ht="15" customHeight="1" x14ac:dyDescent="0.25">
      <c r="A492" s="101"/>
      <c r="B492" s="101"/>
      <c r="C492" s="101"/>
      <c r="D492" s="101"/>
      <c r="E492" s="111"/>
      <c r="F492" s="139"/>
      <c r="G492" s="151"/>
      <c r="H492" s="128"/>
      <c r="I492" s="129"/>
      <c r="J492" s="130"/>
      <c r="K492" s="105"/>
      <c r="L492" s="131"/>
      <c r="M492" s="172"/>
      <c r="O492" s="108"/>
      <c r="P492" s="108"/>
      <c r="Q492" s="108"/>
      <c r="S492" s="108"/>
      <c r="T492" s="108"/>
      <c r="V492" s="108"/>
      <c r="W492" s="108"/>
      <c r="AA492" s="138"/>
      <c r="AE492" s="108"/>
      <c r="AF492" s="108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</row>
    <row r="493" spans="1:101" s="106" customFormat="1" ht="15" customHeight="1" x14ac:dyDescent="0.25">
      <c r="A493" s="101"/>
      <c r="B493" s="101"/>
      <c r="C493" s="101"/>
      <c r="D493" s="101"/>
      <c r="E493" s="111"/>
      <c r="F493" s="139"/>
      <c r="G493" s="151"/>
      <c r="H493" s="128"/>
      <c r="I493" s="129"/>
      <c r="J493" s="130"/>
      <c r="K493" s="105"/>
      <c r="L493" s="131"/>
      <c r="M493" s="172"/>
      <c r="O493" s="108"/>
      <c r="P493" s="108"/>
      <c r="Q493" s="108"/>
      <c r="S493" s="108"/>
      <c r="T493" s="108"/>
      <c r="V493" s="108"/>
      <c r="W493" s="108"/>
      <c r="AA493" s="138"/>
      <c r="AE493" s="108"/>
      <c r="AF493" s="108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</row>
    <row r="494" spans="1:101" s="106" customFormat="1" ht="15" customHeight="1" x14ac:dyDescent="0.25">
      <c r="A494" s="101"/>
      <c r="B494" s="101"/>
      <c r="C494" s="101"/>
      <c r="D494" s="101"/>
      <c r="E494" s="111"/>
      <c r="F494" s="139"/>
      <c r="G494" s="151"/>
      <c r="H494" s="128"/>
      <c r="I494" s="129"/>
      <c r="J494" s="130"/>
      <c r="K494" s="105"/>
      <c r="L494" s="131"/>
      <c r="M494" s="172"/>
      <c r="O494" s="108"/>
      <c r="P494" s="108"/>
      <c r="Q494" s="108"/>
      <c r="S494" s="108"/>
      <c r="T494" s="108"/>
      <c r="V494" s="108"/>
      <c r="W494" s="108"/>
      <c r="AA494" s="138"/>
      <c r="AE494" s="108"/>
      <c r="AF494" s="108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</row>
    <row r="495" spans="1:101" s="106" customFormat="1" ht="15" customHeight="1" x14ac:dyDescent="0.25">
      <c r="A495" s="101"/>
      <c r="B495" s="101"/>
      <c r="C495" s="101"/>
      <c r="D495" s="101"/>
      <c r="E495" s="111"/>
      <c r="F495" s="139"/>
      <c r="G495" s="151"/>
      <c r="H495" s="128"/>
      <c r="I495" s="129"/>
      <c r="J495" s="130"/>
      <c r="K495" s="105"/>
      <c r="L495" s="131"/>
      <c r="M495" s="172"/>
      <c r="O495" s="108"/>
      <c r="P495" s="108"/>
      <c r="Q495" s="108"/>
      <c r="S495" s="108"/>
      <c r="T495" s="108"/>
      <c r="V495" s="108"/>
      <c r="W495" s="108"/>
      <c r="AA495" s="138"/>
      <c r="AE495" s="108"/>
      <c r="AF495" s="108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</row>
    <row r="496" spans="1:101" s="106" customFormat="1" ht="15" customHeight="1" x14ac:dyDescent="0.25">
      <c r="A496" s="101"/>
      <c r="B496" s="101"/>
      <c r="C496" s="101"/>
      <c r="D496" s="101"/>
      <c r="E496" s="111"/>
      <c r="F496" s="139"/>
      <c r="G496" s="151"/>
      <c r="H496" s="128"/>
      <c r="I496" s="129"/>
      <c r="J496" s="130"/>
      <c r="K496" s="105"/>
      <c r="L496" s="131"/>
      <c r="M496" s="172"/>
      <c r="O496" s="108"/>
      <c r="P496" s="108"/>
      <c r="Q496" s="108"/>
      <c r="S496" s="108"/>
      <c r="T496" s="108"/>
      <c r="V496" s="108"/>
      <c r="W496" s="108"/>
      <c r="AA496" s="138"/>
      <c r="AE496" s="108"/>
      <c r="AF496" s="108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</row>
    <row r="497" spans="1:101" s="106" customFormat="1" ht="15" customHeight="1" x14ac:dyDescent="0.25">
      <c r="A497" s="101"/>
      <c r="B497" s="101"/>
      <c r="C497" s="101"/>
      <c r="D497" s="101"/>
      <c r="E497" s="111"/>
      <c r="F497" s="139"/>
      <c r="G497" s="151"/>
      <c r="H497" s="128"/>
      <c r="I497" s="129"/>
      <c r="J497" s="130"/>
      <c r="K497" s="105"/>
      <c r="L497" s="131"/>
      <c r="M497" s="172"/>
      <c r="O497" s="108"/>
      <c r="P497" s="108"/>
      <c r="Q497" s="108"/>
      <c r="S497" s="108"/>
      <c r="T497" s="108"/>
      <c r="V497" s="108"/>
      <c r="W497" s="108"/>
      <c r="AA497" s="138"/>
      <c r="AE497" s="108"/>
      <c r="AF497" s="108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</row>
    <row r="498" spans="1:101" s="106" customFormat="1" ht="15" customHeight="1" x14ac:dyDescent="0.25">
      <c r="A498" s="101"/>
      <c r="B498" s="101"/>
      <c r="C498" s="101"/>
      <c r="D498" s="101"/>
      <c r="E498" s="111"/>
      <c r="F498" s="139"/>
      <c r="G498" s="151"/>
      <c r="H498" s="128"/>
      <c r="I498" s="129"/>
      <c r="J498" s="130"/>
      <c r="K498" s="105"/>
      <c r="L498" s="131"/>
      <c r="M498" s="172"/>
      <c r="O498" s="108"/>
      <c r="P498" s="108"/>
      <c r="Q498" s="108"/>
      <c r="S498" s="108"/>
      <c r="T498" s="108"/>
      <c r="V498" s="108"/>
      <c r="W498" s="108"/>
      <c r="AA498" s="138"/>
      <c r="AE498" s="108"/>
      <c r="AF498" s="108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</row>
    <row r="499" spans="1:101" s="106" customFormat="1" ht="15" customHeight="1" x14ac:dyDescent="0.25">
      <c r="A499" s="101"/>
      <c r="B499" s="101"/>
      <c r="C499" s="101"/>
      <c r="D499" s="101"/>
      <c r="E499" s="111"/>
      <c r="F499" s="139"/>
      <c r="G499" s="151"/>
      <c r="H499" s="128"/>
      <c r="I499" s="129"/>
      <c r="J499" s="130"/>
      <c r="K499" s="105"/>
      <c r="L499" s="131"/>
      <c r="M499" s="172"/>
      <c r="O499" s="108"/>
      <c r="P499" s="108"/>
      <c r="Q499" s="108"/>
      <c r="S499" s="108"/>
      <c r="T499" s="108"/>
      <c r="V499" s="108"/>
      <c r="W499" s="108"/>
      <c r="AA499" s="138"/>
      <c r="AE499" s="108"/>
      <c r="AF499" s="108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</row>
    <row r="500" spans="1:101" s="106" customFormat="1" ht="15" customHeight="1" x14ac:dyDescent="0.25">
      <c r="A500" s="101"/>
      <c r="B500" s="101"/>
      <c r="C500" s="101"/>
      <c r="D500" s="101"/>
      <c r="E500" s="111"/>
      <c r="F500" s="139"/>
      <c r="G500" s="151"/>
      <c r="H500" s="128"/>
      <c r="I500" s="129"/>
      <c r="J500" s="130"/>
      <c r="K500" s="105"/>
      <c r="L500" s="131"/>
      <c r="M500" s="172"/>
      <c r="O500" s="108"/>
      <c r="P500" s="108"/>
      <c r="Q500" s="108"/>
      <c r="S500" s="108"/>
      <c r="T500" s="108"/>
      <c r="V500" s="108"/>
      <c r="W500" s="108"/>
      <c r="AA500" s="138"/>
      <c r="AE500" s="108"/>
      <c r="AF500" s="108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</row>
    <row r="501" spans="1:101" s="106" customFormat="1" ht="15" customHeight="1" x14ac:dyDescent="0.25">
      <c r="A501" s="101"/>
      <c r="B501" s="101"/>
      <c r="C501" s="101"/>
      <c r="D501" s="101"/>
      <c r="E501" s="111"/>
      <c r="F501" s="139"/>
      <c r="G501" s="151"/>
      <c r="H501" s="128"/>
      <c r="I501" s="129"/>
      <c r="J501" s="130"/>
      <c r="K501" s="105"/>
      <c r="L501" s="131"/>
      <c r="M501" s="172"/>
      <c r="O501" s="108"/>
      <c r="P501" s="108"/>
      <c r="Q501" s="108"/>
      <c r="S501" s="108"/>
      <c r="T501" s="108"/>
      <c r="V501" s="108"/>
      <c r="W501" s="108"/>
      <c r="AA501" s="138"/>
      <c r="AE501" s="108"/>
      <c r="AF501" s="108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</row>
    <row r="502" spans="1:101" s="106" customFormat="1" ht="15" customHeight="1" x14ac:dyDescent="0.25">
      <c r="A502" s="101"/>
      <c r="B502" s="101"/>
      <c r="C502" s="101"/>
      <c r="D502" s="101"/>
      <c r="E502" s="111"/>
      <c r="F502" s="139"/>
      <c r="G502" s="151"/>
      <c r="H502" s="128"/>
      <c r="I502" s="129"/>
      <c r="J502" s="130"/>
      <c r="K502" s="105"/>
      <c r="L502" s="131"/>
      <c r="M502" s="172"/>
      <c r="O502" s="108"/>
      <c r="P502" s="108"/>
      <c r="Q502" s="108"/>
      <c r="S502" s="108"/>
      <c r="T502" s="108"/>
      <c r="V502" s="108"/>
      <c r="W502" s="108"/>
      <c r="AA502" s="138"/>
      <c r="AE502" s="108"/>
      <c r="AF502" s="108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</row>
    <row r="503" spans="1:101" s="106" customFormat="1" ht="15" customHeight="1" x14ac:dyDescent="0.25">
      <c r="A503" s="101"/>
      <c r="B503" s="101"/>
      <c r="C503" s="101"/>
      <c r="D503" s="101"/>
      <c r="E503" s="111"/>
      <c r="F503" s="139"/>
      <c r="G503" s="151"/>
      <c r="H503" s="128"/>
      <c r="I503" s="129"/>
      <c r="J503" s="130"/>
      <c r="K503" s="105"/>
      <c r="L503" s="131"/>
      <c r="M503" s="172"/>
      <c r="O503" s="108"/>
      <c r="P503" s="108"/>
      <c r="Q503" s="108"/>
      <c r="S503" s="108"/>
      <c r="T503" s="108"/>
      <c r="V503" s="108"/>
      <c r="W503" s="108"/>
      <c r="AA503" s="138"/>
      <c r="AE503" s="108"/>
      <c r="AF503" s="108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</row>
    <row r="504" spans="1:101" s="106" customFormat="1" ht="15" customHeight="1" x14ac:dyDescent="0.25">
      <c r="A504" s="101"/>
      <c r="B504" s="101"/>
      <c r="C504" s="101"/>
      <c r="D504" s="101"/>
      <c r="E504" s="111"/>
      <c r="F504" s="139"/>
      <c r="G504" s="151"/>
      <c r="H504" s="128"/>
      <c r="I504" s="129"/>
      <c r="J504" s="130"/>
      <c r="K504" s="105"/>
      <c r="L504" s="131"/>
      <c r="M504" s="172"/>
      <c r="O504" s="108"/>
      <c r="P504" s="108"/>
      <c r="Q504" s="108"/>
      <c r="S504" s="108"/>
      <c r="T504" s="108"/>
      <c r="V504" s="108"/>
      <c r="W504" s="108"/>
      <c r="AA504" s="138"/>
      <c r="AE504" s="108"/>
      <c r="AF504" s="108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</row>
    <row r="505" spans="1:101" s="106" customFormat="1" ht="15" customHeight="1" x14ac:dyDescent="0.25">
      <c r="A505" s="101"/>
      <c r="B505" s="101"/>
      <c r="C505" s="101"/>
      <c r="D505" s="101"/>
      <c r="E505" s="111"/>
      <c r="F505" s="139"/>
      <c r="G505" s="151"/>
      <c r="H505" s="128"/>
      <c r="I505" s="129"/>
      <c r="J505" s="130"/>
      <c r="K505" s="105"/>
      <c r="L505" s="131"/>
      <c r="M505" s="172"/>
      <c r="O505" s="108"/>
      <c r="P505" s="108"/>
      <c r="Q505" s="108"/>
      <c r="S505" s="108"/>
      <c r="T505" s="108"/>
      <c r="V505" s="108"/>
      <c r="W505" s="108"/>
      <c r="AA505" s="138"/>
      <c r="AE505" s="108"/>
      <c r="AF505" s="108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</row>
    <row r="506" spans="1:101" s="106" customFormat="1" ht="15" customHeight="1" x14ac:dyDescent="0.25">
      <c r="A506" s="101"/>
      <c r="B506" s="101"/>
      <c r="C506" s="101"/>
      <c r="D506" s="101"/>
      <c r="E506" s="111"/>
      <c r="F506" s="139"/>
      <c r="G506" s="151"/>
      <c r="H506" s="128"/>
      <c r="I506" s="129"/>
      <c r="J506" s="130"/>
      <c r="K506" s="105"/>
      <c r="L506" s="131"/>
      <c r="M506" s="172"/>
      <c r="O506" s="108"/>
      <c r="P506" s="108"/>
      <c r="Q506" s="108"/>
      <c r="S506" s="108"/>
      <c r="T506" s="108"/>
      <c r="V506" s="108"/>
      <c r="W506" s="108"/>
      <c r="AA506" s="138"/>
      <c r="AE506" s="108"/>
      <c r="AF506" s="108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</row>
    <row r="507" spans="1:101" s="106" customFormat="1" ht="15" customHeight="1" x14ac:dyDescent="0.25">
      <c r="A507" s="101"/>
      <c r="B507" s="101"/>
      <c r="C507" s="101"/>
      <c r="D507" s="101"/>
      <c r="E507" s="111"/>
      <c r="F507" s="139"/>
      <c r="G507" s="151"/>
      <c r="H507" s="128"/>
      <c r="I507" s="129"/>
      <c r="J507" s="130"/>
      <c r="K507" s="105"/>
      <c r="L507" s="131"/>
      <c r="M507" s="172"/>
      <c r="O507" s="108"/>
      <c r="P507" s="108"/>
      <c r="Q507" s="108"/>
      <c r="S507" s="108"/>
      <c r="T507" s="108"/>
      <c r="V507" s="108"/>
      <c r="W507" s="108"/>
      <c r="AA507" s="138"/>
      <c r="AE507" s="108"/>
      <c r="AF507" s="108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</row>
    <row r="508" spans="1:101" s="106" customFormat="1" ht="15" customHeight="1" x14ac:dyDescent="0.25">
      <c r="A508" s="101"/>
      <c r="B508" s="101"/>
      <c r="C508" s="101"/>
      <c r="D508" s="101"/>
      <c r="E508" s="111"/>
      <c r="F508" s="139"/>
      <c r="G508" s="151"/>
      <c r="H508" s="128"/>
      <c r="I508" s="129"/>
      <c r="J508" s="130"/>
      <c r="K508" s="105"/>
      <c r="L508" s="131"/>
      <c r="M508" s="172"/>
      <c r="O508" s="108"/>
      <c r="P508" s="108"/>
      <c r="Q508" s="108"/>
      <c r="S508" s="108"/>
      <c r="T508" s="108"/>
      <c r="V508" s="108"/>
      <c r="W508" s="108"/>
      <c r="AA508" s="138"/>
      <c r="AE508" s="108"/>
      <c r="AF508" s="108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</row>
    <row r="509" spans="1:101" s="106" customFormat="1" ht="15" customHeight="1" x14ac:dyDescent="0.25">
      <c r="A509" s="101"/>
      <c r="B509" s="101"/>
      <c r="C509" s="101"/>
      <c r="D509" s="101"/>
      <c r="E509" s="111"/>
      <c r="F509" s="139"/>
      <c r="G509" s="151"/>
      <c r="H509" s="128"/>
      <c r="I509" s="129"/>
      <c r="J509" s="130"/>
      <c r="K509" s="105"/>
      <c r="L509" s="131"/>
      <c r="M509" s="172"/>
      <c r="O509" s="108"/>
      <c r="P509" s="108"/>
      <c r="Q509" s="108"/>
      <c r="S509" s="108"/>
      <c r="T509" s="108"/>
      <c r="V509" s="108"/>
      <c r="W509" s="108"/>
      <c r="AA509" s="138"/>
      <c r="AE509" s="108"/>
      <c r="AF509" s="108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</row>
    <row r="510" spans="1:101" s="106" customFormat="1" ht="15" customHeight="1" x14ac:dyDescent="0.25">
      <c r="A510" s="101"/>
      <c r="B510" s="101"/>
      <c r="C510" s="101"/>
      <c r="D510" s="101"/>
      <c r="E510" s="111"/>
      <c r="F510" s="139"/>
      <c r="G510" s="151"/>
      <c r="H510" s="128"/>
      <c r="I510" s="129"/>
      <c r="J510" s="130"/>
      <c r="K510" s="105"/>
      <c r="L510" s="131"/>
      <c r="M510" s="172"/>
      <c r="O510" s="108"/>
      <c r="P510" s="108"/>
      <c r="Q510" s="108"/>
      <c r="S510" s="108"/>
      <c r="T510" s="108"/>
      <c r="V510" s="108"/>
      <c r="W510" s="108"/>
      <c r="AA510" s="138"/>
      <c r="AE510" s="108"/>
      <c r="AF510" s="108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</row>
    <row r="511" spans="1:101" s="106" customFormat="1" ht="15" customHeight="1" x14ac:dyDescent="0.25">
      <c r="A511" s="101"/>
      <c r="B511" s="101"/>
      <c r="C511" s="101"/>
      <c r="D511" s="101"/>
      <c r="E511" s="111"/>
      <c r="F511" s="139"/>
      <c r="G511" s="151"/>
      <c r="H511" s="128"/>
      <c r="I511" s="129"/>
      <c r="J511" s="130"/>
      <c r="K511" s="105"/>
      <c r="L511" s="131"/>
      <c r="M511" s="172"/>
      <c r="O511" s="108"/>
      <c r="P511" s="108"/>
      <c r="Q511" s="108"/>
      <c r="S511" s="108"/>
      <c r="T511" s="108"/>
      <c r="V511" s="108"/>
      <c r="W511" s="108"/>
      <c r="AA511" s="138"/>
      <c r="AE511" s="108"/>
      <c r="AF511" s="108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</row>
    <row r="512" spans="1:101" s="106" customFormat="1" ht="15" customHeight="1" x14ac:dyDescent="0.25">
      <c r="A512" s="101"/>
      <c r="B512" s="101"/>
      <c r="C512" s="101"/>
      <c r="D512" s="101"/>
      <c r="E512" s="111"/>
      <c r="F512" s="139"/>
      <c r="G512" s="151"/>
      <c r="H512" s="128"/>
      <c r="I512" s="129"/>
      <c r="J512" s="130"/>
      <c r="K512" s="105"/>
      <c r="L512" s="131"/>
      <c r="M512" s="172"/>
      <c r="O512" s="108"/>
      <c r="P512" s="108"/>
      <c r="Q512" s="108"/>
      <c r="S512" s="108"/>
      <c r="T512" s="108"/>
      <c r="V512" s="108"/>
      <c r="W512" s="108"/>
      <c r="AA512" s="138"/>
      <c r="AE512" s="108"/>
      <c r="AF512" s="108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</row>
    <row r="513" spans="1:101" s="106" customFormat="1" ht="15" customHeight="1" x14ac:dyDescent="0.25">
      <c r="A513" s="101"/>
      <c r="B513" s="101"/>
      <c r="C513" s="101"/>
      <c r="D513" s="101"/>
      <c r="E513" s="111"/>
      <c r="F513" s="139"/>
      <c r="G513" s="151"/>
      <c r="H513" s="128"/>
      <c r="I513" s="129"/>
      <c r="J513" s="130"/>
      <c r="K513" s="105"/>
      <c r="L513" s="131"/>
      <c r="M513" s="172"/>
      <c r="O513" s="108"/>
      <c r="P513" s="108"/>
      <c r="Q513" s="108"/>
      <c r="S513" s="108"/>
      <c r="T513" s="108"/>
      <c r="V513" s="108"/>
      <c r="W513" s="108"/>
      <c r="AA513" s="138"/>
      <c r="AE513" s="108"/>
      <c r="AF513" s="108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</row>
    <row r="514" spans="1:101" s="106" customFormat="1" ht="15" customHeight="1" x14ac:dyDescent="0.25">
      <c r="A514" s="101"/>
      <c r="B514" s="101"/>
      <c r="C514" s="101"/>
      <c r="D514" s="101"/>
      <c r="E514" s="111"/>
      <c r="F514" s="139"/>
      <c r="G514" s="151"/>
      <c r="H514" s="128"/>
      <c r="I514" s="129"/>
      <c r="J514" s="130"/>
      <c r="K514" s="105"/>
      <c r="L514" s="131"/>
      <c r="M514" s="172"/>
      <c r="O514" s="108"/>
      <c r="P514" s="108"/>
      <c r="Q514" s="108"/>
      <c r="S514" s="108"/>
      <c r="T514" s="108"/>
      <c r="V514" s="108"/>
      <c r="W514" s="108"/>
      <c r="AA514" s="138"/>
      <c r="AE514" s="108"/>
      <c r="AF514" s="108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</row>
    <row r="515" spans="1:101" s="106" customFormat="1" ht="15" customHeight="1" x14ac:dyDescent="0.25">
      <c r="A515" s="101"/>
      <c r="B515" s="101"/>
      <c r="C515" s="101"/>
      <c r="D515" s="101"/>
      <c r="E515" s="111"/>
      <c r="F515" s="139"/>
      <c r="G515" s="151"/>
      <c r="H515" s="128"/>
      <c r="I515" s="129"/>
      <c r="J515" s="130"/>
      <c r="K515" s="105"/>
      <c r="L515" s="131"/>
      <c r="M515" s="172"/>
      <c r="O515" s="108"/>
      <c r="P515" s="108"/>
      <c r="Q515" s="108"/>
      <c r="S515" s="108"/>
      <c r="T515" s="108"/>
      <c r="V515" s="108"/>
      <c r="W515" s="108"/>
      <c r="AA515" s="138"/>
      <c r="AE515" s="108"/>
      <c r="AF515" s="108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</row>
    <row r="516" spans="1:101" s="106" customFormat="1" ht="15" customHeight="1" x14ac:dyDescent="0.25">
      <c r="A516" s="101"/>
      <c r="B516" s="101"/>
      <c r="C516" s="101"/>
      <c r="D516" s="101"/>
      <c r="E516" s="111"/>
      <c r="F516" s="139"/>
      <c r="G516" s="151"/>
      <c r="H516" s="128"/>
      <c r="I516" s="129"/>
      <c r="J516" s="130"/>
      <c r="K516" s="105"/>
      <c r="L516" s="131"/>
      <c r="M516" s="172"/>
      <c r="O516" s="108"/>
      <c r="P516" s="108"/>
      <c r="Q516" s="108"/>
      <c r="S516" s="108"/>
      <c r="T516" s="108"/>
      <c r="V516" s="108"/>
      <c r="W516" s="108"/>
      <c r="AA516" s="138"/>
      <c r="AE516" s="108"/>
      <c r="AF516" s="108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</row>
    <row r="517" spans="1:101" s="106" customFormat="1" ht="15" customHeight="1" x14ac:dyDescent="0.25">
      <c r="A517" s="101"/>
      <c r="B517" s="101"/>
      <c r="C517" s="101"/>
      <c r="D517" s="101"/>
      <c r="E517" s="111"/>
      <c r="F517" s="139"/>
      <c r="G517" s="151"/>
      <c r="H517" s="128"/>
      <c r="I517" s="129"/>
      <c r="J517" s="130"/>
      <c r="K517" s="105"/>
      <c r="L517" s="131"/>
      <c r="M517" s="172"/>
      <c r="O517" s="108"/>
      <c r="P517" s="108"/>
      <c r="Q517" s="108"/>
      <c r="S517" s="108"/>
      <c r="T517" s="108"/>
      <c r="V517" s="108"/>
      <c r="W517" s="108"/>
      <c r="AA517" s="138"/>
      <c r="AE517" s="108"/>
      <c r="AF517" s="108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</row>
    <row r="518" spans="1:101" s="106" customFormat="1" ht="15" customHeight="1" x14ac:dyDescent="0.25">
      <c r="A518" s="101"/>
      <c r="B518" s="101"/>
      <c r="C518" s="101"/>
      <c r="D518" s="101"/>
      <c r="E518" s="111"/>
      <c r="F518" s="139"/>
      <c r="G518" s="151"/>
      <c r="H518" s="128"/>
      <c r="I518" s="129"/>
      <c r="J518" s="130"/>
      <c r="K518" s="105"/>
      <c r="L518" s="131"/>
      <c r="M518" s="172"/>
      <c r="O518" s="108"/>
      <c r="P518" s="108"/>
      <c r="Q518" s="108"/>
      <c r="S518" s="108"/>
      <c r="T518" s="108"/>
      <c r="V518" s="108"/>
      <c r="W518" s="108"/>
      <c r="AA518" s="138"/>
      <c r="AE518" s="108"/>
      <c r="AF518" s="108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</row>
    <row r="519" spans="1:101" s="106" customFormat="1" ht="15" customHeight="1" x14ac:dyDescent="0.25">
      <c r="A519" s="101"/>
      <c r="B519" s="101"/>
      <c r="C519" s="101"/>
      <c r="D519" s="101"/>
      <c r="E519" s="111"/>
      <c r="F519" s="139"/>
      <c r="G519" s="151"/>
      <c r="H519" s="128"/>
      <c r="I519" s="129"/>
      <c r="J519" s="130"/>
      <c r="K519" s="105"/>
      <c r="L519" s="131"/>
      <c r="M519" s="172"/>
      <c r="O519" s="108"/>
      <c r="P519" s="108"/>
      <c r="Q519" s="108"/>
      <c r="S519" s="108"/>
      <c r="T519" s="108"/>
      <c r="V519" s="108"/>
      <c r="W519" s="108"/>
      <c r="AA519" s="138"/>
      <c r="AE519" s="108"/>
      <c r="AF519" s="108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</row>
    <row r="520" spans="1:101" s="106" customFormat="1" ht="15" customHeight="1" x14ac:dyDescent="0.25">
      <c r="A520" s="101"/>
      <c r="B520" s="101"/>
      <c r="C520" s="101"/>
      <c r="D520" s="101"/>
      <c r="E520" s="111"/>
      <c r="F520" s="139"/>
      <c r="G520" s="151"/>
      <c r="H520" s="128"/>
      <c r="I520" s="129"/>
      <c r="J520" s="130"/>
      <c r="K520" s="105"/>
      <c r="L520" s="131"/>
      <c r="M520" s="172"/>
      <c r="O520" s="108"/>
      <c r="P520" s="108"/>
      <c r="Q520" s="108"/>
      <c r="S520" s="108"/>
      <c r="T520" s="108"/>
      <c r="V520" s="108"/>
      <c r="W520" s="108"/>
      <c r="AA520" s="138"/>
      <c r="AE520" s="108"/>
      <c r="AF520" s="108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</row>
    <row r="521" spans="1:101" s="106" customFormat="1" ht="15" customHeight="1" x14ac:dyDescent="0.25">
      <c r="A521" s="101"/>
      <c r="B521" s="101"/>
      <c r="C521" s="101"/>
      <c r="D521" s="101"/>
      <c r="E521" s="111"/>
      <c r="F521" s="139"/>
      <c r="G521" s="151"/>
      <c r="H521" s="128"/>
      <c r="I521" s="129"/>
      <c r="J521" s="130"/>
      <c r="K521" s="105"/>
      <c r="L521" s="131"/>
      <c r="M521" s="172"/>
      <c r="O521" s="108"/>
      <c r="P521" s="108"/>
      <c r="Q521" s="108"/>
      <c r="S521" s="108"/>
      <c r="T521" s="108"/>
      <c r="V521" s="108"/>
      <c r="W521" s="108"/>
      <c r="AA521" s="138"/>
      <c r="AE521" s="108"/>
      <c r="AF521" s="108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</row>
    <row r="522" spans="1:101" s="106" customFormat="1" ht="15" customHeight="1" x14ac:dyDescent="0.25">
      <c r="A522" s="101"/>
      <c r="B522" s="101"/>
      <c r="C522" s="101"/>
      <c r="D522" s="101"/>
      <c r="E522" s="111"/>
      <c r="F522" s="139"/>
      <c r="G522" s="151"/>
      <c r="H522" s="128"/>
      <c r="I522" s="129"/>
      <c r="J522" s="130"/>
      <c r="K522" s="105"/>
      <c r="L522" s="131"/>
      <c r="M522" s="172"/>
      <c r="O522" s="108"/>
      <c r="P522" s="108"/>
      <c r="Q522" s="108"/>
      <c r="S522" s="108"/>
      <c r="T522" s="108"/>
      <c r="V522" s="108"/>
      <c r="W522" s="108"/>
      <c r="AA522" s="138"/>
      <c r="AE522" s="108"/>
      <c r="AF522" s="108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</row>
    <row r="523" spans="1:101" s="106" customFormat="1" ht="15" customHeight="1" x14ac:dyDescent="0.25">
      <c r="A523" s="101"/>
      <c r="B523" s="101"/>
      <c r="C523" s="101"/>
      <c r="D523" s="101"/>
      <c r="E523" s="111"/>
      <c r="F523" s="139"/>
      <c r="G523" s="151"/>
      <c r="H523" s="128"/>
      <c r="I523" s="129"/>
      <c r="J523" s="130"/>
      <c r="K523" s="105"/>
      <c r="L523" s="131"/>
      <c r="M523" s="172"/>
      <c r="O523" s="108"/>
      <c r="P523" s="108"/>
      <c r="Q523" s="108"/>
      <c r="S523" s="108"/>
      <c r="T523" s="108"/>
      <c r="V523" s="108"/>
      <c r="W523" s="108"/>
      <c r="AA523" s="138"/>
      <c r="AE523" s="108"/>
      <c r="AF523" s="108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</row>
    <row r="524" spans="1:101" s="106" customFormat="1" ht="15" customHeight="1" x14ac:dyDescent="0.25">
      <c r="A524" s="101"/>
      <c r="B524" s="101"/>
      <c r="C524" s="101"/>
      <c r="D524" s="101"/>
      <c r="E524" s="111"/>
      <c r="F524" s="139"/>
      <c r="G524" s="151"/>
      <c r="H524" s="128"/>
      <c r="I524" s="129"/>
      <c r="J524" s="130"/>
      <c r="K524" s="105"/>
      <c r="L524" s="131"/>
      <c r="M524" s="172"/>
      <c r="O524" s="108"/>
      <c r="P524" s="108"/>
      <c r="Q524" s="108"/>
      <c r="S524" s="108"/>
      <c r="T524" s="108"/>
      <c r="V524" s="108"/>
      <c r="W524" s="108"/>
      <c r="AA524" s="138"/>
      <c r="AE524" s="108"/>
      <c r="AF524" s="108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</row>
    <row r="525" spans="1:101" s="106" customFormat="1" ht="15" customHeight="1" x14ac:dyDescent="0.25">
      <c r="A525" s="101"/>
      <c r="B525" s="101"/>
      <c r="C525" s="101"/>
      <c r="D525" s="101"/>
      <c r="E525" s="111"/>
      <c r="F525" s="139"/>
      <c r="G525" s="151"/>
      <c r="H525" s="128"/>
      <c r="I525" s="129"/>
      <c r="J525" s="130"/>
      <c r="K525" s="105"/>
      <c r="L525" s="131"/>
      <c r="M525" s="172"/>
      <c r="O525" s="108"/>
      <c r="P525" s="108"/>
      <c r="Q525" s="108"/>
      <c r="S525" s="108"/>
      <c r="T525" s="108"/>
      <c r="V525" s="108"/>
      <c r="W525" s="108"/>
      <c r="AA525" s="138"/>
      <c r="AE525" s="108"/>
      <c r="AF525" s="108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</row>
    <row r="526" spans="1:101" s="106" customFormat="1" ht="15" customHeight="1" x14ac:dyDescent="0.25">
      <c r="A526" s="101"/>
      <c r="B526" s="101"/>
      <c r="C526" s="101"/>
      <c r="D526" s="101"/>
      <c r="E526" s="111"/>
      <c r="F526" s="139"/>
      <c r="G526" s="151"/>
      <c r="H526" s="128"/>
      <c r="I526" s="129"/>
      <c r="J526" s="130"/>
      <c r="K526" s="105"/>
      <c r="L526" s="131"/>
      <c r="M526" s="172"/>
      <c r="O526" s="108"/>
      <c r="P526" s="108"/>
      <c r="Q526" s="108"/>
      <c r="S526" s="108"/>
      <c r="T526" s="108"/>
      <c r="V526" s="108"/>
      <c r="W526" s="108"/>
      <c r="AA526" s="138"/>
      <c r="AE526" s="108"/>
      <c r="AF526" s="108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</row>
    <row r="527" spans="1:101" s="106" customFormat="1" ht="15" customHeight="1" x14ac:dyDescent="0.25">
      <c r="A527" s="101"/>
      <c r="B527" s="101"/>
      <c r="C527" s="101"/>
      <c r="D527" s="101"/>
      <c r="E527" s="111"/>
      <c r="F527" s="139"/>
      <c r="G527" s="151"/>
      <c r="H527" s="128"/>
      <c r="I527" s="129"/>
      <c r="J527" s="130"/>
      <c r="K527" s="105"/>
      <c r="L527" s="131"/>
      <c r="M527" s="172"/>
      <c r="O527" s="108"/>
      <c r="P527" s="108"/>
      <c r="Q527" s="108"/>
      <c r="S527" s="108"/>
      <c r="T527" s="108"/>
      <c r="V527" s="108"/>
      <c r="W527" s="108"/>
      <c r="AA527" s="138"/>
      <c r="AE527" s="108"/>
      <c r="AF527" s="108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</row>
    <row r="528" spans="1:101" s="106" customFormat="1" ht="15" customHeight="1" x14ac:dyDescent="0.25">
      <c r="A528" s="101"/>
      <c r="B528" s="101"/>
      <c r="C528" s="101"/>
      <c r="D528" s="101"/>
      <c r="E528" s="111"/>
      <c r="F528" s="139"/>
      <c r="G528" s="151"/>
      <c r="H528" s="128"/>
      <c r="I528" s="129"/>
      <c r="J528" s="130"/>
      <c r="K528" s="105"/>
      <c r="L528" s="131"/>
      <c r="M528" s="172"/>
      <c r="O528" s="108"/>
      <c r="P528" s="108"/>
      <c r="Q528" s="108"/>
      <c r="S528" s="108"/>
      <c r="T528" s="108"/>
      <c r="V528" s="108"/>
      <c r="W528" s="108"/>
      <c r="AA528" s="138"/>
      <c r="AE528" s="108"/>
      <c r="AF528" s="108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</row>
    <row r="529" spans="1:101" s="106" customFormat="1" ht="15" customHeight="1" x14ac:dyDescent="0.25">
      <c r="A529" s="101"/>
      <c r="B529" s="101"/>
      <c r="C529" s="101"/>
      <c r="D529" s="101"/>
      <c r="E529" s="111"/>
      <c r="F529" s="139"/>
      <c r="G529" s="151"/>
      <c r="H529" s="128"/>
      <c r="I529" s="129"/>
      <c r="J529" s="130"/>
      <c r="K529" s="105"/>
      <c r="L529" s="131"/>
      <c r="M529" s="172"/>
      <c r="O529" s="108"/>
      <c r="P529" s="108"/>
      <c r="Q529" s="108"/>
      <c r="S529" s="108"/>
      <c r="T529" s="108"/>
      <c r="V529" s="108"/>
      <c r="W529" s="108"/>
      <c r="AA529" s="138"/>
      <c r="AE529" s="108"/>
      <c r="AF529" s="108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</row>
    <row r="530" spans="1:101" s="106" customFormat="1" ht="15" customHeight="1" x14ac:dyDescent="0.25">
      <c r="A530" s="101"/>
      <c r="B530" s="101"/>
      <c r="C530" s="101"/>
      <c r="D530" s="101"/>
      <c r="E530" s="111"/>
      <c r="F530" s="139"/>
      <c r="G530" s="151"/>
      <c r="H530" s="128"/>
      <c r="I530" s="129"/>
      <c r="J530" s="130"/>
      <c r="K530" s="105"/>
      <c r="L530" s="131"/>
      <c r="M530" s="172"/>
      <c r="O530" s="108"/>
      <c r="P530" s="108"/>
      <c r="Q530" s="108"/>
      <c r="S530" s="108"/>
      <c r="T530" s="108"/>
      <c r="V530" s="108"/>
      <c r="W530" s="108"/>
      <c r="AA530" s="138"/>
      <c r="AE530" s="108"/>
      <c r="AF530" s="108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</row>
    <row r="531" spans="1:101" s="106" customFormat="1" ht="15" customHeight="1" x14ac:dyDescent="0.25">
      <c r="A531" s="101"/>
      <c r="B531" s="101"/>
      <c r="C531" s="101"/>
      <c r="D531" s="101"/>
      <c r="E531" s="111"/>
      <c r="F531" s="139"/>
      <c r="G531" s="151"/>
      <c r="H531" s="128"/>
      <c r="I531" s="129"/>
      <c r="J531" s="130"/>
      <c r="K531" s="105"/>
      <c r="L531" s="131"/>
      <c r="M531" s="172"/>
      <c r="O531" s="108"/>
      <c r="P531" s="108"/>
      <c r="Q531" s="108"/>
      <c r="S531" s="108"/>
      <c r="T531" s="108"/>
      <c r="V531" s="108"/>
      <c r="W531" s="108"/>
      <c r="AA531" s="138"/>
      <c r="AE531" s="108"/>
      <c r="AF531" s="108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</row>
    <row r="532" spans="1:101" s="106" customFormat="1" ht="15" customHeight="1" x14ac:dyDescent="0.25">
      <c r="A532" s="101"/>
      <c r="B532" s="101"/>
      <c r="C532" s="101"/>
      <c r="D532" s="101"/>
      <c r="E532" s="111"/>
      <c r="F532" s="139"/>
      <c r="G532" s="151"/>
      <c r="H532" s="128"/>
      <c r="I532" s="129"/>
      <c r="J532" s="130"/>
      <c r="K532" s="105"/>
      <c r="L532" s="131"/>
      <c r="M532" s="172"/>
      <c r="O532" s="108"/>
      <c r="P532" s="108"/>
      <c r="Q532" s="108"/>
      <c r="S532" s="108"/>
      <c r="T532" s="108"/>
      <c r="V532" s="108"/>
      <c r="W532" s="108"/>
      <c r="AA532" s="138"/>
      <c r="AE532" s="108"/>
      <c r="AF532" s="108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</row>
    <row r="533" spans="1:101" s="106" customFormat="1" ht="15" customHeight="1" x14ac:dyDescent="0.25">
      <c r="A533" s="101"/>
      <c r="B533" s="101"/>
      <c r="C533" s="101"/>
      <c r="D533" s="101"/>
      <c r="E533" s="111"/>
      <c r="F533" s="139"/>
      <c r="G533" s="151"/>
      <c r="H533" s="128"/>
      <c r="I533" s="129"/>
      <c r="J533" s="130"/>
      <c r="K533" s="105"/>
      <c r="L533" s="131"/>
      <c r="M533" s="172"/>
      <c r="O533" s="108"/>
      <c r="P533" s="108"/>
      <c r="Q533" s="108"/>
      <c r="S533" s="108"/>
      <c r="T533" s="108"/>
      <c r="V533" s="108"/>
      <c r="W533" s="108"/>
      <c r="AA533" s="138"/>
      <c r="AE533" s="108"/>
      <c r="AF533" s="108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</row>
    <row r="534" spans="1:101" s="106" customFormat="1" ht="15" customHeight="1" x14ac:dyDescent="0.25">
      <c r="A534" s="101"/>
      <c r="B534" s="101"/>
      <c r="C534" s="101"/>
      <c r="D534" s="101"/>
      <c r="E534" s="111"/>
      <c r="F534" s="139"/>
      <c r="G534" s="151"/>
      <c r="H534" s="128"/>
      <c r="I534" s="129"/>
      <c r="J534" s="130"/>
      <c r="K534" s="105"/>
      <c r="L534" s="131"/>
      <c r="M534" s="172"/>
      <c r="O534" s="108"/>
      <c r="P534" s="108"/>
      <c r="Q534" s="108"/>
      <c r="S534" s="108"/>
      <c r="T534" s="108"/>
      <c r="V534" s="108"/>
      <c r="W534" s="108"/>
      <c r="AA534" s="138"/>
      <c r="AE534" s="108"/>
      <c r="AF534" s="108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</row>
    <row r="535" spans="1:101" s="106" customFormat="1" ht="15" customHeight="1" x14ac:dyDescent="0.25">
      <c r="A535" s="101"/>
      <c r="B535" s="101"/>
      <c r="C535" s="101"/>
      <c r="D535" s="101"/>
      <c r="E535" s="111"/>
      <c r="F535" s="139"/>
      <c r="G535" s="151"/>
      <c r="H535" s="128"/>
      <c r="I535" s="129"/>
      <c r="J535" s="130"/>
      <c r="K535" s="105"/>
      <c r="L535" s="131"/>
      <c r="M535" s="172"/>
      <c r="O535" s="108"/>
      <c r="P535" s="108"/>
      <c r="Q535" s="108"/>
      <c r="S535" s="108"/>
      <c r="T535" s="108"/>
      <c r="V535" s="108"/>
      <c r="W535" s="108"/>
      <c r="AA535" s="138"/>
      <c r="AE535" s="108"/>
      <c r="AF535" s="108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</row>
    <row r="536" spans="1:101" s="106" customFormat="1" ht="15" customHeight="1" x14ac:dyDescent="0.25">
      <c r="A536" s="101"/>
      <c r="B536" s="101"/>
      <c r="C536" s="101"/>
      <c r="D536" s="101"/>
      <c r="E536" s="111"/>
      <c r="F536" s="139"/>
      <c r="G536" s="151"/>
      <c r="H536" s="128"/>
      <c r="I536" s="129"/>
      <c r="J536" s="130"/>
      <c r="K536" s="105"/>
      <c r="L536" s="131"/>
      <c r="M536" s="172"/>
      <c r="O536" s="108"/>
      <c r="P536" s="108"/>
      <c r="Q536" s="108"/>
      <c r="S536" s="108"/>
      <c r="T536" s="108"/>
      <c r="V536" s="108"/>
      <c r="W536" s="108"/>
      <c r="AA536" s="138"/>
      <c r="AE536" s="108"/>
      <c r="AF536" s="108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</row>
    <row r="537" spans="1:101" s="106" customFormat="1" ht="15" customHeight="1" x14ac:dyDescent="0.25">
      <c r="A537" s="101"/>
      <c r="B537" s="101"/>
      <c r="C537" s="101"/>
      <c r="D537" s="101"/>
      <c r="E537" s="111"/>
      <c r="F537" s="139"/>
      <c r="G537" s="151"/>
      <c r="H537" s="128"/>
      <c r="I537" s="129"/>
      <c r="J537" s="130"/>
      <c r="K537" s="105"/>
      <c r="L537" s="131"/>
      <c r="M537" s="172"/>
      <c r="O537" s="108"/>
      <c r="P537" s="108"/>
      <c r="Q537" s="108"/>
      <c r="S537" s="108"/>
      <c r="T537" s="108"/>
      <c r="V537" s="108"/>
      <c r="W537" s="108"/>
      <c r="AA537" s="138"/>
      <c r="AE537" s="108"/>
      <c r="AF537" s="108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</row>
    <row r="538" spans="1:101" s="106" customFormat="1" ht="15" customHeight="1" x14ac:dyDescent="0.25">
      <c r="A538" s="101"/>
      <c r="B538" s="101"/>
      <c r="C538" s="101"/>
      <c r="D538" s="101"/>
      <c r="E538" s="111"/>
      <c r="F538" s="139"/>
      <c r="G538" s="151"/>
      <c r="H538" s="128"/>
      <c r="I538" s="129"/>
      <c r="J538" s="130"/>
      <c r="K538" s="105"/>
      <c r="L538" s="131"/>
      <c r="M538" s="172"/>
      <c r="O538" s="108"/>
      <c r="P538" s="108"/>
      <c r="Q538" s="108"/>
      <c r="S538" s="108"/>
      <c r="T538" s="108"/>
      <c r="V538" s="108"/>
      <c r="W538" s="108"/>
      <c r="AA538" s="138"/>
      <c r="AE538" s="108"/>
      <c r="AF538" s="108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</row>
    <row r="539" spans="1:101" s="106" customFormat="1" ht="15" customHeight="1" x14ac:dyDescent="0.25">
      <c r="A539" s="101"/>
      <c r="B539" s="101"/>
      <c r="C539" s="101"/>
      <c r="D539" s="101"/>
      <c r="E539" s="111"/>
      <c r="F539" s="139"/>
      <c r="G539" s="151"/>
      <c r="H539" s="128"/>
      <c r="I539" s="129"/>
      <c r="J539" s="130"/>
      <c r="K539" s="105"/>
      <c r="L539" s="131"/>
      <c r="M539" s="172"/>
      <c r="O539" s="108"/>
      <c r="P539" s="108"/>
      <c r="Q539" s="108"/>
      <c r="S539" s="108"/>
      <c r="T539" s="108"/>
      <c r="V539" s="108"/>
      <c r="W539" s="108"/>
      <c r="AA539" s="138"/>
      <c r="AE539" s="108"/>
      <c r="AF539" s="108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</row>
    <row r="540" spans="1:101" s="106" customFormat="1" ht="15" customHeight="1" x14ac:dyDescent="0.25">
      <c r="A540" s="101"/>
      <c r="B540" s="101"/>
      <c r="C540" s="101"/>
      <c r="D540" s="101"/>
      <c r="E540" s="111"/>
      <c r="F540" s="139"/>
      <c r="G540" s="151"/>
      <c r="H540" s="128"/>
      <c r="I540" s="129"/>
      <c r="J540" s="130"/>
      <c r="K540" s="105"/>
      <c r="L540" s="131"/>
      <c r="M540" s="172"/>
      <c r="O540" s="108"/>
      <c r="P540" s="108"/>
      <c r="Q540" s="108"/>
      <c r="S540" s="108"/>
      <c r="T540" s="108"/>
      <c r="V540" s="108"/>
      <c r="W540" s="108"/>
      <c r="AA540" s="138"/>
      <c r="AE540" s="108"/>
      <c r="AF540" s="108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</row>
  </sheetData>
  <mergeCells count="40">
    <mergeCell ref="F2:I2"/>
    <mergeCell ref="K2:M2"/>
    <mergeCell ref="N2:P2"/>
    <mergeCell ref="R2:T2"/>
    <mergeCell ref="U2:W2"/>
    <mergeCell ref="X30:Z30"/>
    <mergeCell ref="AA30:AC30"/>
    <mergeCell ref="AD30:AF30"/>
    <mergeCell ref="AA2:AC2"/>
    <mergeCell ref="AD2:AF2"/>
    <mergeCell ref="X2:Z2"/>
    <mergeCell ref="F30:I30"/>
    <mergeCell ref="K30:M30"/>
    <mergeCell ref="N30:P30"/>
    <mergeCell ref="R30:T30"/>
    <mergeCell ref="U30:W30"/>
    <mergeCell ref="AA61:AC61"/>
    <mergeCell ref="AD61:AF61"/>
    <mergeCell ref="F90:I90"/>
    <mergeCell ref="K90:M90"/>
    <mergeCell ref="N90:P90"/>
    <mergeCell ref="R90:T90"/>
    <mergeCell ref="U90:W90"/>
    <mergeCell ref="X90:Z90"/>
    <mergeCell ref="AA90:AC90"/>
    <mergeCell ref="AD90:AF90"/>
    <mergeCell ref="F61:I61"/>
    <mergeCell ref="K61:M61"/>
    <mergeCell ref="N61:P61"/>
    <mergeCell ref="R61:T61"/>
    <mergeCell ref="U61:W61"/>
    <mergeCell ref="X61:Z61"/>
    <mergeCell ref="AA122:AC122"/>
    <mergeCell ref="AD122:AF122"/>
    <mergeCell ref="F122:I122"/>
    <mergeCell ref="K122:M122"/>
    <mergeCell ref="N122:P122"/>
    <mergeCell ref="R122:T122"/>
    <mergeCell ref="U122:W122"/>
    <mergeCell ref="X122:Z122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7F9F-E397-4CAD-9968-5D1883B2294F}">
  <dimension ref="A1:CY550"/>
  <sheetViews>
    <sheetView topLeftCell="E1" zoomScale="90" zoomScaleNormal="90" workbookViewId="0">
      <pane xSplit="7" ySplit="3" topLeftCell="Q119" activePane="bottomRight" state="frozen"/>
      <selection activeCell="AD90" sqref="AD90"/>
      <selection pane="topRight" activeCell="AD90" sqref="AD90"/>
      <selection pane="bottomLeft" activeCell="AD90" sqref="AD90"/>
      <selection pane="bottomRight" activeCell="X88" sqref="X88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6.5703125" style="151" customWidth="1"/>
    <col min="8" max="8" width="10" style="128" customWidth="1"/>
    <col min="9" max="9" width="10.7109375" style="129" customWidth="1"/>
    <col min="10" max="10" width="9" style="130" customWidth="1"/>
    <col min="11" max="11" width="8" style="105" customWidth="1"/>
    <col min="12" max="12" width="12.5703125" style="131" customWidth="1"/>
    <col min="13" max="13" width="12.5703125" style="172" customWidth="1"/>
    <col min="14" max="14" width="7.5703125" style="106" customWidth="1"/>
    <col min="15" max="15" width="11.28515625" style="108" customWidth="1"/>
    <col min="16" max="16" width="12" style="108" customWidth="1"/>
    <col min="17" max="17" width="9.85546875" style="181" customWidth="1"/>
    <col min="18" max="18" width="10.140625" style="160" customWidth="1"/>
    <col min="19" max="19" width="6" style="106" customWidth="1"/>
    <col min="20" max="20" width="12.140625" style="108" customWidth="1"/>
    <col min="21" max="21" width="15.85546875" style="108" customWidth="1"/>
    <col min="22" max="22" width="5.85546875" style="106" customWidth="1"/>
    <col min="23" max="23" width="13" style="108" customWidth="1"/>
    <col min="24" max="24" width="13.85546875" style="108" customWidth="1"/>
    <col min="25" max="25" width="10.42578125" style="106" customWidth="1"/>
    <col min="26" max="26" width="9.42578125" style="106" customWidth="1"/>
    <col min="27" max="27" width="12.140625" style="106" customWidth="1"/>
    <col min="28" max="28" width="6.28515625" style="106" customWidth="1"/>
    <col min="29" max="29" width="7.28515625" style="106" customWidth="1"/>
    <col min="30" max="30" width="11.140625" style="106" customWidth="1"/>
    <col min="31" max="31" width="7.7109375" style="106" customWidth="1"/>
    <col min="32" max="32" width="11.7109375" style="108" customWidth="1"/>
    <col min="33" max="33" width="14.7109375" style="108" customWidth="1"/>
    <col min="34" max="34" width="3.140625" style="111" customWidth="1"/>
    <col min="35" max="16384" width="14.42578125" style="111"/>
  </cols>
  <sheetData>
    <row r="1" spans="1:103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168"/>
      <c r="N1" s="10"/>
      <c r="O1" s="11"/>
      <c r="P1" s="11"/>
      <c r="Q1" s="173"/>
      <c r="R1" s="154"/>
      <c r="S1" s="10"/>
      <c r="T1" s="11"/>
      <c r="U1" s="11"/>
      <c r="V1" s="7"/>
      <c r="W1" s="8"/>
      <c r="X1" s="8"/>
      <c r="Y1" s="7"/>
      <c r="Z1" s="7"/>
      <c r="AA1" s="7"/>
      <c r="AB1" s="12"/>
      <c r="AC1" s="7"/>
      <c r="AD1" s="7"/>
      <c r="AE1" s="7"/>
      <c r="AF1" s="8"/>
      <c r="AG1" s="8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</row>
    <row r="2" spans="1:103" s="162" customFormat="1" ht="36.950000000000003" customHeight="1" x14ac:dyDescent="0.25">
      <c r="A2" s="152"/>
      <c r="B2" s="152"/>
      <c r="C2" s="152"/>
      <c r="D2" s="15"/>
      <c r="E2" s="15"/>
      <c r="F2" s="442" t="s">
        <v>580</v>
      </c>
      <c r="G2" s="443"/>
      <c r="H2" s="443"/>
      <c r="I2" s="443"/>
      <c r="J2" s="16"/>
      <c r="K2" s="441" t="s">
        <v>581</v>
      </c>
      <c r="L2" s="442"/>
      <c r="M2" s="442"/>
      <c r="N2" s="444" t="s">
        <v>2</v>
      </c>
      <c r="O2" s="442"/>
      <c r="P2" s="442"/>
      <c r="Q2" s="174" t="s">
        <v>578</v>
      </c>
      <c r="R2" s="163"/>
      <c r="S2" s="445" t="s">
        <v>3</v>
      </c>
      <c r="T2" s="440"/>
      <c r="U2" s="440"/>
      <c r="V2" s="446" t="s">
        <v>4</v>
      </c>
      <c r="W2" s="440"/>
      <c r="X2" s="440"/>
      <c r="Y2" s="447" t="s">
        <v>5</v>
      </c>
      <c r="Z2" s="447"/>
      <c r="AA2" s="447"/>
      <c r="AB2" s="439" t="s">
        <v>6</v>
      </c>
      <c r="AC2" s="440"/>
      <c r="AD2" s="440"/>
      <c r="AE2" s="441" t="s">
        <v>579</v>
      </c>
      <c r="AF2" s="442"/>
      <c r="AG2" s="442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</row>
    <row r="3" spans="1:103" s="167" customFormat="1" ht="21" customHeight="1" x14ac:dyDescent="0.25">
      <c r="A3" s="164"/>
      <c r="B3" s="164"/>
      <c r="C3" s="164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169" t="s">
        <v>14</v>
      </c>
      <c r="N3" s="20" t="s">
        <v>12</v>
      </c>
      <c r="O3" s="25" t="s">
        <v>13</v>
      </c>
      <c r="P3" s="25" t="s">
        <v>14</v>
      </c>
      <c r="Q3" s="175"/>
      <c r="R3" s="165"/>
      <c r="S3" s="29" t="s">
        <v>12</v>
      </c>
      <c r="T3" s="30" t="s">
        <v>13</v>
      </c>
      <c r="U3" s="30" t="s">
        <v>14</v>
      </c>
      <c r="V3" s="29" t="s">
        <v>12</v>
      </c>
      <c r="W3" s="30" t="s">
        <v>13</v>
      </c>
      <c r="X3" s="30" t="s">
        <v>14</v>
      </c>
      <c r="Y3" s="31" t="s">
        <v>12</v>
      </c>
      <c r="Z3" s="31" t="s">
        <v>13</v>
      </c>
      <c r="AA3" s="31" t="s">
        <v>14</v>
      </c>
      <c r="AB3" s="32" t="s">
        <v>12</v>
      </c>
      <c r="AC3" s="31" t="s">
        <v>13</v>
      </c>
      <c r="AD3" s="31" t="s">
        <v>14</v>
      </c>
      <c r="AE3" s="29" t="s">
        <v>12</v>
      </c>
      <c r="AF3" s="30" t="s">
        <v>13</v>
      </c>
      <c r="AG3" s="30" t="s">
        <v>14</v>
      </c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</row>
    <row r="4" spans="1:103" s="45" customFormat="1" ht="19.5" customHeight="1" x14ac:dyDescent="0.25">
      <c r="A4" s="34">
        <v>0</v>
      </c>
      <c r="B4" s="34">
        <v>10</v>
      </c>
      <c r="C4" s="35"/>
      <c r="D4" s="34">
        <v>4</v>
      </c>
      <c r="E4" s="34">
        <v>1</v>
      </c>
      <c r="F4" s="36" t="s">
        <v>15</v>
      </c>
      <c r="G4" s="145" t="s">
        <v>16</v>
      </c>
      <c r="H4" s="38" t="s">
        <v>17</v>
      </c>
      <c r="I4" s="34" t="s">
        <v>18</v>
      </c>
      <c r="J4" s="39">
        <v>46082</v>
      </c>
      <c r="K4" s="40">
        <v>122</v>
      </c>
      <c r="L4" s="41">
        <v>14.6</v>
      </c>
      <c r="M4" s="153">
        <v>1781.2</v>
      </c>
      <c r="N4" s="40"/>
      <c r="O4" s="41"/>
      <c r="P4" s="41"/>
      <c r="Q4" s="176"/>
      <c r="R4" s="155"/>
      <c r="S4" s="40">
        <f t="shared" ref="S4:S15" si="0">K4+N4</f>
        <v>122</v>
      </c>
      <c r="T4" s="41">
        <f t="shared" ref="T4:T15" si="1">L4</f>
        <v>14.6</v>
      </c>
      <c r="U4" s="41">
        <f>T4*S4</f>
        <v>1781.2</v>
      </c>
      <c r="V4" s="34"/>
      <c r="W4" s="41">
        <f>T4</f>
        <v>14.6</v>
      </c>
      <c r="X4" s="41">
        <f>W4*V4</f>
        <v>0</v>
      </c>
      <c r="Y4" s="40">
        <v>122</v>
      </c>
      <c r="Z4" s="43">
        <f>W4</f>
        <v>14.6</v>
      </c>
      <c r="AA4" s="43">
        <f>Z4*Y4</f>
        <v>1781.2</v>
      </c>
      <c r="AB4" s="44"/>
      <c r="AC4" s="43"/>
      <c r="AD4" s="43"/>
      <c r="AE4" s="44">
        <f>S4-(V4+Y4+AB4)</f>
        <v>0</v>
      </c>
      <c r="AF4" s="41">
        <f>W4</f>
        <v>14.6</v>
      </c>
      <c r="AG4" s="41">
        <f>AF4*AE4</f>
        <v>0</v>
      </c>
      <c r="AI4" s="142"/>
    </row>
    <row r="5" spans="1:103" s="45" customFormat="1" ht="19.5" customHeight="1" x14ac:dyDescent="0.25">
      <c r="A5" s="34">
        <v>0</v>
      </c>
      <c r="B5" s="34">
        <v>20</v>
      </c>
      <c r="C5" s="35"/>
      <c r="D5" s="34">
        <v>23</v>
      </c>
      <c r="E5" s="34">
        <v>3</v>
      </c>
      <c r="F5" s="36" t="s">
        <v>29</v>
      </c>
      <c r="G5" s="146" t="s">
        <v>30</v>
      </c>
      <c r="H5" s="38" t="s">
        <v>31</v>
      </c>
      <c r="I5" s="40" t="s">
        <v>32</v>
      </c>
      <c r="J5" s="39">
        <v>46204</v>
      </c>
      <c r="K5" s="40">
        <v>37</v>
      </c>
      <c r="L5" s="41">
        <v>1.2</v>
      </c>
      <c r="M5" s="153">
        <v>44.4</v>
      </c>
      <c r="N5" s="40"/>
      <c r="O5" s="41"/>
      <c r="P5" s="41"/>
      <c r="Q5" s="176"/>
      <c r="R5" s="155"/>
      <c r="S5" s="40">
        <f t="shared" si="0"/>
        <v>37</v>
      </c>
      <c r="T5" s="41">
        <f t="shared" si="1"/>
        <v>1.2</v>
      </c>
      <c r="U5" s="41">
        <f t="shared" ref="U5:U66" si="2">T5*S5</f>
        <v>44.4</v>
      </c>
      <c r="V5" s="34">
        <v>37</v>
      </c>
      <c r="W5" s="41">
        <f t="shared" ref="W5:W66" si="3">T5</f>
        <v>1.2</v>
      </c>
      <c r="X5" s="41">
        <f t="shared" ref="X5:X66" si="4">W5*V5</f>
        <v>44.4</v>
      </c>
      <c r="Y5" s="40"/>
      <c r="Z5" s="43"/>
      <c r="AA5" s="43"/>
      <c r="AB5" s="44"/>
      <c r="AC5" s="43"/>
      <c r="AD5" s="43"/>
      <c r="AE5" s="44">
        <f t="shared" ref="AE5:AE71" si="5">S5-(V5+Y5+AB5)</f>
        <v>0</v>
      </c>
      <c r="AF5" s="41">
        <f t="shared" ref="AF5:AF71" si="6">W5</f>
        <v>1.2</v>
      </c>
      <c r="AG5" s="41">
        <f t="shared" ref="AG5:AG71" si="7">AF5*AE5</f>
        <v>0</v>
      </c>
      <c r="AI5" s="142"/>
    </row>
    <row r="6" spans="1:103" s="45" customFormat="1" ht="19.5" customHeight="1" x14ac:dyDescent="0.25">
      <c r="A6" s="34">
        <v>41</v>
      </c>
      <c r="B6" s="34">
        <v>460</v>
      </c>
      <c r="C6" s="35"/>
      <c r="D6" s="34">
        <v>132</v>
      </c>
      <c r="E6" s="34">
        <v>4</v>
      </c>
      <c r="F6" s="36" t="s">
        <v>42</v>
      </c>
      <c r="G6" s="145" t="s">
        <v>24</v>
      </c>
      <c r="H6" s="38" t="s">
        <v>43</v>
      </c>
      <c r="I6" s="40">
        <v>141230201</v>
      </c>
      <c r="J6" s="39">
        <v>46079</v>
      </c>
      <c r="K6" s="40">
        <v>30</v>
      </c>
      <c r="L6" s="41">
        <v>63</v>
      </c>
      <c r="M6" s="153">
        <v>1890</v>
      </c>
      <c r="N6" s="40"/>
      <c r="O6" s="41"/>
      <c r="P6" s="41"/>
      <c r="Q6" s="176"/>
      <c r="R6" s="155"/>
      <c r="S6" s="40">
        <f t="shared" si="0"/>
        <v>30</v>
      </c>
      <c r="T6" s="41">
        <f t="shared" si="1"/>
        <v>63</v>
      </c>
      <c r="U6" s="41">
        <f t="shared" si="2"/>
        <v>1890</v>
      </c>
      <c r="V6" s="34"/>
      <c r="W6" s="41">
        <f t="shared" si="3"/>
        <v>63</v>
      </c>
      <c r="X6" s="41">
        <f t="shared" si="4"/>
        <v>0</v>
      </c>
      <c r="Y6" s="40"/>
      <c r="Z6" s="43"/>
      <c r="AA6" s="43"/>
      <c r="AB6" s="44">
        <v>30</v>
      </c>
      <c r="AC6" s="43">
        <f>T6</f>
        <v>63</v>
      </c>
      <c r="AD6" s="43">
        <f>AC6*AB6</f>
        <v>1890</v>
      </c>
      <c r="AE6" s="44">
        <f t="shared" si="5"/>
        <v>0</v>
      </c>
      <c r="AF6" s="41">
        <f t="shared" si="6"/>
        <v>63</v>
      </c>
      <c r="AG6" s="41">
        <f t="shared" si="7"/>
        <v>0</v>
      </c>
      <c r="AI6" s="142"/>
    </row>
    <row r="7" spans="1:103" s="45" customFormat="1" ht="19.5" customHeight="1" x14ac:dyDescent="0.25">
      <c r="A7" s="34">
        <v>0</v>
      </c>
      <c r="B7" s="34">
        <v>520</v>
      </c>
      <c r="C7" s="35"/>
      <c r="D7" s="34">
        <v>141</v>
      </c>
      <c r="E7" s="34">
        <v>5</v>
      </c>
      <c r="F7" s="36" t="s">
        <v>49</v>
      </c>
      <c r="G7" s="145" t="s">
        <v>27</v>
      </c>
      <c r="H7" s="38" t="s">
        <v>50</v>
      </c>
      <c r="I7" s="40">
        <v>230421</v>
      </c>
      <c r="J7" s="39">
        <v>46113</v>
      </c>
      <c r="K7" s="40">
        <v>21</v>
      </c>
      <c r="L7" s="41">
        <v>119</v>
      </c>
      <c r="M7" s="153">
        <v>2499</v>
      </c>
      <c r="N7" s="40"/>
      <c r="O7" s="41"/>
      <c r="P7" s="41"/>
      <c r="Q7" s="176"/>
      <c r="R7" s="155"/>
      <c r="S7" s="40">
        <f t="shared" si="0"/>
        <v>21</v>
      </c>
      <c r="T7" s="41">
        <f t="shared" si="1"/>
        <v>119</v>
      </c>
      <c r="U7" s="41">
        <f t="shared" si="2"/>
        <v>2499</v>
      </c>
      <c r="V7" s="34"/>
      <c r="W7" s="41">
        <f t="shared" si="3"/>
        <v>119</v>
      </c>
      <c r="X7" s="41">
        <f t="shared" si="4"/>
        <v>0</v>
      </c>
      <c r="Y7" s="40"/>
      <c r="Z7" s="43"/>
      <c r="AA7" s="43"/>
      <c r="AB7" s="44"/>
      <c r="AC7" s="43"/>
      <c r="AD7" s="43"/>
      <c r="AE7" s="44">
        <f t="shared" si="5"/>
        <v>21</v>
      </c>
      <c r="AF7" s="41">
        <f t="shared" si="6"/>
        <v>119</v>
      </c>
      <c r="AG7" s="41">
        <f t="shared" si="7"/>
        <v>2499</v>
      </c>
      <c r="AI7" s="142"/>
    </row>
    <row r="8" spans="1:103" s="45" customFormat="1" ht="19.5" customHeight="1" x14ac:dyDescent="0.25">
      <c r="A8" s="34">
        <v>0</v>
      </c>
      <c r="B8" s="34">
        <v>153</v>
      </c>
      <c r="C8" s="35"/>
      <c r="D8" s="34">
        <v>88</v>
      </c>
      <c r="E8" s="34">
        <v>6</v>
      </c>
      <c r="F8" s="36" t="s">
        <v>60</v>
      </c>
      <c r="G8" s="146" t="s">
        <v>30</v>
      </c>
      <c r="H8" s="38" t="s">
        <v>61</v>
      </c>
      <c r="I8" s="40">
        <v>223123026</v>
      </c>
      <c r="J8" s="39">
        <v>46296</v>
      </c>
      <c r="K8" s="40">
        <v>107</v>
      </c>
      <c r="L8" s="41">
        <v>1.5</v>
      </c>
      <c r="M8" s="153">
        <v>160.5</v>
      </c>
      <c r="N8" s="40"/>
      <c r="O8" s="41"/>
      <c r="P8" s="41"/>
      <c r="Q8" s="176"/>
      <c r="R8" s="155"/>
      <c r="S8" s="40">
        <f t="shared" si="0"/>
        <v>107</v>
      </c>
      <c r="T8" s="41">
        <f t="shared" si="1"/>
        <v>1.5</v>
      </c>
      <c r="U8" s="41">
        <f t="shared" si="2"/>
        <v>160.5</v>
      </c>
      <c r="V8" s="34"/>
      <c r="W8" s="41">
        <f t="shared" si="3"/>
        <v>1.5</v>
      </c>
      <c r="X8" s="41">
        <f t="shared" si="4"/>
        <v>0</v>
      </c>
      <c r="Y8" s="40"/>
      <c r="Z8" s="43"/>
      <c r="AA8" s="43"/>
      <c r="AB8" s="44"/>
      <c r="AC8" s="43"/>
      <c r="AD8" s="43"/>
      <c r="AE8" s="44">
        <f t="shared" si="5"/>
        <v>107</v>
      </c>
      <c r="AF8" s="41">
        <f t="shared" si="6"/>
        <v>1.5</v>
      </c>
      <c r="AG8" s="41">
        <f t="shared" si="7"/>
        <v>160.5</v>
      </c>
      <c r="AI8" s="142"/>
    </row>
    <row r="9" spans="1:103" s="45" customFormat="1" ht="25.5" customHeight="1" x14ac:dyDescent="0.25">
      <c r="A9" s="34">
        <v>0</v>
      </c>
      <c r="B9" s="34">
        <v>40</v>
      </c>
      <c r="C9" s="35"/>
      <c r="D9" s="34">
        <v>154</v>
      </c>
      <c r="E9" s="34">
        <v>9</v>
      </c>
      <c r="F9" s="36" t="s">
        <v>72</v>
      </c>
      <c r="G9" s="145" t="s">
        <v>24</v>
      </c>
      <c r="H9" s="38" t="s">
        <v>73</v>
      </c>
      <c r="I9" s="40" t="s">
        <v>74</v>
      </c>
      <c r="J9" s="39">
        <v>46235</v>
      </c>
      <c r="K9" s="40">
        <v>61</v>
      </c>
      <c r="L9" s="41">
        <v>147.44999999999999</v>
      </c>
      <c r="M9" s="153">
        <v>8994.4499999999989</v>
      </c>
      <c r="N9" s="40">
        <v>5</v>
      </c>
      <c r="O9" s="41">
        <f>L9</f>
        <v>147.44999999999999</v>
      </c>
      <c r="P9" s="41">
        <f>O9*N9</f>
        <v>737.25</v>
      </c>
      <c r="Q9" s="177" t="s">
        <v>577</v>
      </c>
      <c r="R9" s="156"/>
      <c r="S9" s="40">
        <f t="shared" si="0"/>
        <v>66</v>
      </c>
      <c r="T9" s="41">
        <f t="shared" si="1"/>
        <v>147.44999999999999</v>
      </c>
      <c r="U9" s="41">
        <f t="shared" si="2"/>
        <v>9731.6999999999989</v>
      </c>
      <c r="V9" s="34">
        <v>7</v>
      </c>
      <c r="W9" s="41">
        <f t="shared" si="3"/>
        <v>147.44999999999999</v>
      </c>
      <c r="X9" s="41">
        <f t="shared" si="4"/>
        <v>1032.1499999999999</v>
      </c>
      <c r="Y9" s="40"/>
      <c r="Z9" s="43"/>
      <c r="AA9" s="43"/>
      <c r="AB9" s="44"/>
      <c r="AC9" s="43"/>
      <c r="AD9" s="43"/>
      <c r="AE9" s="44">
        <f t="shared" si="5"/>
        <v>59</v>
      </c>
      <c r="AF9" s="41">
        <f t="shared" si="6"/>
        <v>147.44999999999999</v>
      </c>
      <c r="AG9" s="41">
        <f t="shared" si="7"/>
        <v>8699.5499999999993</v>
      </c>
      <c r="AI9" s="142"/>
    </row>
    <row r="10" spans="1:103" s="45" customFormat="1" ht="22.5" customHeight="1" x14ac:dyDescent="0.25">
      <c r="A10" s="34">
        <v>28</v>
      </c>
      <c r="B10" s="34">
        <v>472</v>
      </c>
      <c r="C10" s="35"/>
      <c r="D10" s="34">
        <v>165</v>
      </c>
      <c r="E10" s="34">
        <v>10</v>
      </c>
      <c r="F10" s="36" t="s">
        <v>83</v>
      </c>
      <c r="G10" s="145" t="s">
        <v>84</v>
      </c>
      <c r="H10" s="54" t="s">
        <v>81</v>
      </c>
      <c r="I10" s="55" t="s">
        <v>85</v>
      </c>
      <c r="J10" s="57">
        <v>46236</v>
      </c>
      <c r="K10" s="40">
        <v>5</v>
      </c>
      <c r="L10" s="41">
        <v>134</v>
      </c>
      <c r="M10" s="153">
        <v>670</v>
      </c>
      <c r="N10" s="40"/>
      <c r="O10" s="41"/>
      <c r="P10" s="41"/>
      <c r="Q10" s="176"/>
      <c r="R10" s="155"/>
      <c r="S10" s="40">
        <f t="shared" si="0"/>
        <v>5</v>
      </c>
      <c r="T10" s="41">
        <f t="shared" si="1"/>
        <v>134</v>
      </c>
      <c r="U10" s="41">
        <f t="shared" si="2"/>
        <v>670</v>
      </c>
      <c r="V10" s="34"/>
      <c r="W10" s="41">
        <f t="shared" si="3"/>
        <v>134</v>
      </c>
      <c r="X10" s="41">
        <f t="shared" si="4"/>
        <v>0</v>
      </c>
      <c r="Y10" s="40"/>
      <c r="Z10" s="43"/>
      <c r="AA10" s="43"/>
      <c r="AB10" s="44"/>
      <c r="AC10" s="43"/>
      <c r="AD10" s="43"/>
      <c r="AE10" s="44">
        <f t="shared" si="5"/>
        <v>5</v>
      </c>
      <c r="AF10" s="41">
        <f t="shared" si="6"/>
        <v>134</v>
      </c>
      <c r="AG10" s="41">
        <f t="shared" si="7"/>
        <v>670</v>
      </c>
      <c r="AI10" s="142"/>
    </row>
    <row r="11" spans="1:103" s="45" customFormat="1" ht="22.5" customHeight="1" x14ac:dyDescent="0.25">
      <c r="A11" s="34"/>
      <c r="B11" s="34"/>
      <c r="C11" s="35"/>
      <c r="D11" s="34"/>
      <c r="E11" s="34">
        <v>11</v>
      </c>
      <c r="F11" s="58" t="s">
        <v>90</v>
      </c>
      <c r="G11" s="147" t="s">
        <v>24</v>
      </c>
      <c r="H11" s="54" t="s">
        <v>93</v>
      </c>
      <c r="I11" s="55" t="s">
        <v>94</v>
      </c>
      <c r="J11" s="57">
        <v>46534</v>
      </c>
      <c r="K11" s="40">
        <v>30</v>
      </c>
      <c r="L11" s="41">
        <v>51</v>
      </c>
      <c r="M11" s="153">
        <v>1530</v>
      </c>
      <c r="N11" s="40"/>
      <c r="O11" s="41"/>
      <c r="P11" s="41"/>
      <c r="Q11" s="176"/>
      <c r="R11" s="155"/>
      <c r="S11" s="40">
        <f t="shared" si="0"/>
        <v>30</v>
      </c>
      <c r="T11" s="41">
        <f t="shared" si="1"/>
        <v>51</v>
      </c>
      <c r="U11" s="41">
        <f t="shared" si="2"/>
        <v>1530</v>
      </c>
      <c r="V11" s="34"/>
      <c r="W11" s="41">
        <f t="shared" si="3"/>
        <v>51</v>
      </c>
      <c r="X11" s="41">
        <f t="shared" si="4"/>
        <v>0</v>
      </c>
      <c r="Y11" s="40"/>
      <c r="Z11" s="43"/>
      <c r="AA11" s="43"/>
      <c r="AB11" s="44"/>
      <c r="AC11" s="43"/>
      <c r="AD11" s="43"/>
      <c r="AE11" s="44">
        <f t="shared" si="5"/>
        <v>30</v>
      </c>
      <c r="AF11" s="41">
        <f t="shared" si="6"/>
        <v>51</v>
      </c>
      <c r="AG11" s="41">
        <f t="shared" si="7"/>
        <v>1530</v>
      </c>
      <c r="AI11" s="142"/>
    </row>
    <row r="12" spans="1:103" s="45" customFormat="1" ht="17.25" customHeight="1" x14ac:dyDescent="0.25">
      <c r="A12" s="34"/>
      <c r="B12" s="34"/>
      <c r="C12" s="35"/>
      <c r="D12" s="34"/>
      <c r="E12" s="34">
        <v>13</v>
      </c>
      <c r="F12" s="58" t="s">
        <v>104</v>
      </c>
      <c r="G12" s="147" t="s">
        <v>27</v>
      </c>
      <c r="H12" s="38" t="s">
        <v>105</v>
      </c>
      <c r="I12" s="34" t="s">
        <v>106</v>
      </c>
      <c r="J12" s="60">
        <v>45439</v>
      </c>
      <c r="K12" s="40">
        <v>1</v>
      </c>
      <c r="L12" s="41">
        <v>40.5</v>
      </c>
      <c r="M12" s="153">
        <v>40.5</v>
      </c>
      <c r="N12" s="34"/>
      <c r="O12" s="41"/>
      <c r="P12" s="41"/>
      <c r="Q12" s="176"/>
      <c r="R12" s="155"/>
      <c r="S12" s="40">
        <f t="shared" si="0"/>
        <v>1</v>
      </c>
      <c r="T12" s="41">
        <f t="shared" si="1"/>
        <v>40.5</v>
      </c>
      <c r="U12" s="41">
        <f t="shared" si="2"/>
        <v>40.5</v>
      </c>
      <c r="V12" s="34">
        <v>1</v>
      </c>
      <c r="W12" s="41">
        <f t="shared" si="3"/>
        <v>40.5</v>
      </c>
      <c r="X12" s="41">
        <f t="shared" si="4"/>
        <v>40.5</v>
      </c>
      <c r="Y12" s="40"/>
      <c r="Z12" s="43"/>
      <c r="AA12" s="43"/>
      <c r="AB12" s="44"/>
      <c r="AC12" s="43"/>
      <c r="AD12" s="43"/>
      <c r="AE12" s="44">
        <f t="shared" si="5"/>
        <v>0</v>
      </c>
      <c r="AF12" s="41">
        <f t="shared" si="6"/>
        <v>40.5</v>
      </c>
      <c r="AG12" s="41">
        <f t="shared" si="7"/>
        <v>0</v>
      </c>
      <c r="AI12" s="142"/>
    </row>
    <row r="13" spans="1:103" s="45" customFormat="1" ht="17.25" customHeight="1" x14ac:dyDescent="0.25">
      <c r="A13" s="34"/>
      <c r="B13" s="34"/>
      <c r="C13" s="35"/>
      <c r="D13" s="34"/>
      <c r="E13" s="34">
        <v>14</v>
      </c>
      <c r="F13" s="58" t="s">
        <v>107</v>
      </c>
      <c r="G13" s="147" t="s">
        <v>108</v>
      </c>
      <c r="H13" s="38" t="s">
        <v>109</v>
      </c>
      <c r="I13" s="34" t="s">
        <v>110</v>
      </c>
      <c r="J13" s="60">
        <v>46017</v>
      </c>
      <c r="K13" s="40">
        <v>9</v>
      </c>
      <c r="L13" s="41">
        <v>209.5</v>
      </c>
      <c r="M13" s="153">
        <v>1885.5</v>
      </c>
      <c r="N13" s="34"/>
      <c r="O13" s="41"/>
      <c r="P13" s="41"/>
      <c r="Q13" s="176"/>
      <c r="R13" s="155"/>
      <c r="S13" s="40">
        <f t="shared" si="0"/>
        <v>9</v>
      </c>
      <c r="T13" s="41">
        <f t="shared" si="1"/>
        <v>209.5</v>
      </c>
      <c r="U13" s="41">
        <f t="shared" si="2"/>
        <v>1885.5</v>
      </c>
      <c r="V13" s="34"/>
      <c r="W13" s="41">
        <f t="shared" si="3"/>
        <v>209.5</v>
      </c>
      <c r="X13" s="41">
        <f t="shared" si="4"/>
        <v>0</v>
      </c>
      <c r="Y13" s="40"/>
      <c r="Z13" s="43"/>
      <c r="AA13" s="43"/>
      <c r="AB13" s="44"/>
      <c r="AC13" s="43"/>
      <c r="AD13" s="43"/>
      <c r="AE13" s="44">
        <f t="shared" si="5"/>
        <v>9</v>
      </c>
      <c r="AF13" s="41">
        <f t="shared" si="6"/>
        <v>209.5</v>
      </c>
      <c r="AG13" s="41">
        <f t="shared" si="7"/>
        <v>1885.5</v>
      </c>
      <c r="AI13" s="142"/>
    </row>
    <row r="14" spans="1:103" s="45" customFormat="1" ht="17.25" customHeight="1" x14ac:dyDescent="0.25">
      <c r="A14" s="34"/>
      <c r="B14" s="34"/>
      <c r="C14" s="35"/>
      <c r="D14" s="34"/>
      <c r="E14" s="34">
        <v>15</v>
      </c>
      <c r="F14" s="58" t="s">
        <v>113</v>
      </c>
      <c r="G14" s="147" t="s">
        <v>20</v>
      </c>
      <c r="H14" s="38" t="s">
        <v>114</v>
      </c>
      <c r="I14" s="34">
        <v>338183</v>
      </c>
      <c r="J14" s="60">
        <v>46780</v>
      </c>
      <c r="K14" s="40">
        <v>390</v>
      </c>
      <c r="L14" s="41">
        <v>50</v>
      </c>
      <c r="M14" s="153">
        <v>19500</v>
      </c>
      <c r="N14" s="34"/>
      <c r="O14" s="41"/>
      <c r="P14" s="41"/>
      <c r="Q14" s="176"/>
      <c r="R14" s="155"/>
      <c r="S14" s="40">
        <f t="shared" si="0"/>
        <v>390</v>
      </c>
      <c r="T14" s="41">
        <f t="shared" si="1"/>
        <v>50</v>
      </c>
      <c r="U14" s="41">
        <f t="shared" si="2"/>
        <v>19500</v>
      </c>
      <c r="V14" s="34">
        <v>6</v>
      </c>
      <c r="W14" s="41">
        <f t="shared" si="3"/>
        <v>50</v>
      </c>
      <c r="X14" s="41">
        <f t="shared" si="4"/>
        <v>300</v>
      </c>
      <c r="Y14" s="40"/>
      <c r="Z14" s="43"/>
      <c r="AA14" s="43"/>
      <c r="AB14" s="44"/>
      <c r="AC14" s="43"/>
      <c r="AD14" s="43"/>
      <c r="AE14" s="44">
        <f t="shared" si="5"/>
        <v>384</v>
      </c>
      <c r="AF14" s="41">
        <f t="shared" si="6"/>
        <v>50</v>
      </c>
      <c r="AG14" s="41">
        <f t="shared" si="7"/>
        <v>19200</v>
      </c>
      <c r="AI14" s="142"/>
    </row>
    <row r="15" spans="1:103" s="45" customFormat="1" ht="17.25" customHeight="1" x14ac:dyDescent="0.25">
      <c r="A15" s="34"/>
      <c r="B15" s="34"/>
      <c r="C15" s="35"/>
      <c r="D15" s="34"/>
      <c r="E15" s="34">
        <v>16</v>
      </c>
      <c r="F15" s="58" t="s">
        <v>159</v>
      </c>
      <c r="G15" s="147" t="s">
        <v>24</v>
      </c>
      <c r="H15" s="38" t="s">
        <v>160</v>
      </c>
      <c r="I15" s="34">
        <v>230918</v>
      </c>
      <c r="J15" s="60">
        <v>46291</v>
      </c>
      <c r="K15" s="40">
        <v>5</v>
      </c>
      <c r="L15" s="41">
        <v>42.8</v>
      </c>
      <c r="M15" s="153">
        <v>214</v>
      </c>
      <c r="N15" s="34"/>
      <c r="O15" s="41"/>
      <c r="P15" s="41"/>
      <c r="Q15" s="176"/>
      <c r="R15" s="155"/>
      <c r="S15" s="40">
        <f t="shared" si="0"/>
        <v>5</v>
      </c>
      <c r="T15" s="41">
        <f t="shared" si="1"/>
        <v>42.8</v>
      </c>
      <c r="U15" s="41">
        <f t="shared" si="2"/>
        <v>214</v>
      </c>
      <c r="V15" s="34"/>
      <c r="W15" s="41">
        <f t="shared" si="3"/>
        <v>42.8</v>
      </c>
      <c r="X15" s="41">
        <f t="shared" si="4"/>
        <v>0</v>
      </c>
      <c r="Y15" s="40"/>
      <c r="Z15" s="43"/>
      <c r="AA15" s="43"/>
      <c r="AB15" s="44"/>
      <c r="AC15" s="43"/>
      <c r="AD15" s="43"/>
      <c r="AE15" s="44">
        <f t="shared" si="5"/>
        <v>5</v>
      </c>
      <c r="AF15" s="41">
        <f t="shared" si="6"/>
        <v>42.8</v>
      </c>
      <c r="AG15" s="41">
        <f t="shared" si="7"/>
        <v>214</v>
      </c>
      <c r="AI15" s="142"/>
    </row>
    <row r="16" spans="1:103" s="71" customFormat="1" ht="22.5" customHeight="1" x14ac:dyDescent="0.25">
      <c r="A16" s="61"/>
      <c r="B16" s="61"/>
      <c r="C16" s="62"/>
      <c r="D16" s="61"/>
      <c r="E16" s="34"/>
      <c r="F16" s="63" t="s">
        <v>166</v>
      </c>
      <c r="G16" s="148"/>
      <c r="H16" s="65"/>
      <c r="I16" s="61"/>
      <c r="J16" s="66"/>
      <c r="K16" s="67"/>
      <c r="L16" s="68"/>
      <c r="M16" s="153"/>
      <c r="N16" s="61"/>
      <c r="O16" s="68"/>
      <c r="P16" s="68"/>
      <c r="Q16" s="178"/>
      <c r="R16" s="157"/>
      <c r="S16" s="40"/>
      <c r="T16" s="41"/>
      <c r="U16" s="41"/>
      <c r="V16" s="34"/>
      <c r="W16" s="41"/>
      <c r="X16" s="41"/>
      <c r="Y16" s="67"/>
      <c r="Z16" s="69"/>
      <c r="AA16" s="69"/>
      <c r="AB16" s="70"/>
      <c r="AC16" s="69"/>
      <c r="AD16" s="69"/>
      <c r="AE16" s="44">
        <f t="shared" si="5"/>
        <v>0</v>
      </c>
      <c r="AF16" s="41">
        <f t="shared" si="6"/>
        <v>0</v>
      </c>
      <c r="AG16" s="41">
        <f t="shared" si="7"/>
        <v>0</v>
      </c>
      <c r="AI16" s="142"/>
    </row>
    <row r="17" spans="1:103" s="45" customFormat="1" ht="22.5" customHeight="1" x14ac:dyDescent="0.25">
      <c r="A17" s="34"/>
      <c r="B17" s="34"/>
      <c r="C17" s="35"/>
      <c r="D17" s="34"/>
      <c r="E17" s="34">
        <v>17</v>
      </c>
      <c r="F17" s="72" t="s">
        <v>169</v>
      </c>
      <c r="G17" s="147" t="s">
        <v>20</v>
      </c>
      <c r="H17" s="38" t="s">
        <v>170</v>
      </c>
      <c r="I17" s="34" t="s">
        <v>171</v>
      </c>
      <c r="J17" s="60">
        <v>45684</v>
      </c>
      <c r="K17" s="40">
        <v>418</v>
      </c>
      <c r="L17" s="41">
        <v>51.46</v>
      </c>
      <c r="M17" s="153">
        <v>21510.28</v>
      </c>
      <c r="N17" s="34"/>
      <c r="O17" s="41"/>
      <c r="P17" s="41"/>
      <c r="Q17" s="176"/>
      <c r="R17" s="155"/>
      <c r="S17" s="40">
        <f t="shared" ref="S17:S27" si="8">K17+N17</f>
        <v>418</v>
      </c>
      <c r="T17" s="41">
        <f t="shared" ref="T17:T27" si="9">L17</f>
        <v>51.46</v>
      </c>
      <c r="U17" s="41">
        <f t="shared" si="2"/>
        <v>21510.28</v>
      </c>
      <c r="V17" s="34"/>
      <c r="W17" s="41">
        <f t="shared" si="3"/>
        <v>51.46</v>
      </c>
      <c r="X17" s="41">
        <f t="shared" si="4"/>
        <v>0</v>
      </c>
      <c r="Y17" s="40"/>
      <c r="Z17" s="43"/>
      <c r="AA17" s="43"/>
      <c r="AB17" s="44"/>
      <c r="AC17" s="43"/>
      <c r="AD17" s="43"/>
      <c r="AE17" s="44">
        <f t="shared" si="5"/>
        <v>418</v>
      </c>
      <c r="AF17" s="41">
        <f t="shared" si="6"/>
        <v>51.46</v>
      </c>
      <c r="AG17" s="41">
        <f t="shared" si="7"/>
        <v>21510.28</v>
      </c>
      <c r="AI17" s="142"/>
    </row>
    <row r="18" spans="1:103" s="45" customFormat="1" ht="22.5" customHeight="1" x14ac:dyDescent="0.25">
      <c r="A18" s="34"/>
      <c r="B18" s="34"/>
      <c r="C18" s="35"/>
      <c r="D18" s="34"/>
      <c r="E18" s="34">
        <v>18</v>
      </c>
      <c r="F18" s="72" t="s">
        <v>181</v>
      </c>
      <c r="G18" s="147" t="s">
        <v>20</v>
      </c>
      <c r="H18" s="38" t="s">
        <v>182</v>
      </c>
      <c r="I18" s="34">
        <v>2408601</v>
      </c>
      <c r="J18" s="60">
        <v>45896</v>
      </c>
      <c r="K18" s="40">
        <v>26</v>
      </c>
      <c r="L18" s="41">
        <v>40</v>
      </c>
      <c r="M18" s="153">
        <v>1040</v>
      </c>
      <c r="N18" s="34"/>
      <c r="O18" s="41"/>
      <c r="P18" s="41"/>
      <c r="Q18" s="176"/>
      <c r="R18" s="155"/>
      <c r="S18" s="40">
        <f t="shared" si="8"/>
        <v>26</v>
      </c>
      <c r="T18" s="41">
        <f t="shared" si="9"/>
        <v>40</v>
      </c>
      <c r="U18" s="41">
        <f t="shared" si="2"/>
        <v>1040</v>
      </c>
      <c r="V18" s="34"/>
      <c r="W18" s="41">
        <f t="shared" si="3"/>
        <v>40</v>
      </c>
      <c r="X18" s="41">
        <f t="shared" si="4"/>
        <v>0</v>
      </c>
      <c r="Y18" s="40"/>
      <c r="Z18" s="43"/>
      <c r="AA18" s="43"/>
      <c r="AB18" s="44"/>
      <c r="AC18" s="43"/>
      <c r="AD18" s="43"/>
      <c r="AE18" s="44">
        <f t="shared" si="5"/>
        <v>26</v>
      </c>
      <c r="AF18" s="41">
        <f t="shared" si="6"/>
        <v>40</v>
      </c>
      <c r="AG18" s="41">
        <f t="shared" si="7"/>
        <v>1040</v>
      </c>
      <c r="AI18" s="142"/>
    </row>
    <row r="19" spans="1:103" s="45" customFormat="1" ht="22.5" customHeight="1" x14ac:dyDescent="0.25">
      <c r="A19" s="34"/>
      <c r="B19" s="34"/>
      <c r="C19" s="35"/>
      <c r="D19" s="34"/>
      <c r="E19" s="34">
        <v>20</v>
      </c>
      <c r="F19" s="72" t="s">
        <v>192</v>
      </c>
      <c r="G19" s="147" t="s">
        <v>27</v>
      </c>
      <c r="H19" s="38" t="s">
        <v>193</v>
      </c>
      <c r="I19" s="34" t="s">
        <v>194</v>
      </c>
      <c r="J19" s="60">
        <v>45803</v>
      </c>
      <c r="K19" s="40">
        <v>28</v>
      </c>
      <c r="L19" s="41">
        <v>44</v>
      </c>
      <c r="M19" s="153">
        <v>1232</v>
      </c>
      <c r="N19" s="34"/>
      <c r="O19" s="41"/>
      <c r="P19" s="41"/>
      <c r="Q19" s="176"/>
      <c r="R19" s="155"/>
      <c r="S19" s="40">
        <f t="shared" si="8"/>
        <v>28</v>
      </c>
      <c r="T19" s="41">
        <f t="shared" si="9"/>
        <v>44</v>
      </c>
      <c r="U19" s="41">
        <f t="shared" si="2"/>
        <v>1232</v>
      </c>
      <c r="V19" s="34"/>
      <c r="W19" s="41">
        <f t="shared" si="3"/>
        <v>44</v>
      </c>
      <c r="X19" s="41">
        <f t="shared" si="4"/>
        <v>0</v>
      </c>
      <c r="Y19" s="40"/>
      <c r="Z19" s="43"/>
      <c r="AA19" s="43"/>
      <c r="AB19" s="44"/>
      <c r="AC19" s="43"/>
      <c r="AD19" s="43"/>
      <c r="AE19" s="44">
        <f t="shared" si="5"/>
        <v>28</v>
      </c>
      <c r="AF19" s="41">
        <f t="shared" si="6"/>
        <v>44</v>
      </c>
      <c r="AG19" s="41">
        <f t="shared" si="7"/>
        <v>1232</v>
      </c>
      <c r="AI19" s="142"/>
    </row>
    <row r="20" spans="1:103" s="45" customFormat="1" ht="17.25" customHeight="1" x14ac:dyDescent="0.25">
      <c r="A20" s="34"/>
      <c r="B20" s="34"/>
      <c r="C20" s="35"/>
      <c r="D20" s="34"/>
      <c r="E20" s="34"/>
      <c r="F20" s="74" t="s">
        <v>199</v>
      </c>
      <c r="G20" s="147"/>
      <c r="H20" s="38"/>
      <c r="I20" s="34"/>
      <c r="J20" s="60"/>
      <c r="K20" s="40">
        <v>0</v>
      </c>
      <c r="L20" s="41">
        <v>0</v>
      </c>
      <c r="M20" s="153">
        <v>0</v>
      </c>
      <c r="N20" s="34"/>
      <c r="O20" s="41"/>
      <c r="P20" s="41"/>
      <c r="Q20" s="176"/>
      <c r="R20" s="155"/>
      <c r="S20" s="40">
        <f t="shared" si="8"/>
        <v>0</v>
      </c>
      <c r="T20" s="41">
        <f t="shared" si="9"/>
        <v>0</v>
      </c>
      <c r="U20" s="41">
        <f t="shared" si="2"/>
        <v>0</v>
      </c>
      <c r="V20" s="34"/>
      <c r="W20" s="41">
        <f t="shared" si="3"/>
        <v>0</v>
      </c>
      <c r="X20" s="41">
        <f t="shared" si="4"/>
        <v>0</v>
      </c>
      <c r="Y20" s="40"/>
      <c r="Z20" s="43"/>
      <c r="AA20" s="43"/>
      <c r="AB20" s="44"/>
      <c r="AC20" s="43"/>
      <c r="AD20" s="43"/>
      <c r="AE20" s="44">
        <f t="shared" si="5"/>
        <v>0</v>
      </c>
      <c r="AF20" s="41">
        <f t="shared" si="6"/>
        <v>0</v>
      </c>
      <c r="AG20" s="41">
        <f t="shared" si="7"/>
        <v>0</v>
      </c>
      <c r="AI20" s="142"/>
    </row>
    <row r="21" spans="1:103" s="45" customFormat="1" ht="22.5" customHeight="1" x14ac:dyDescent="0.25">
      <c r="A21" s="34"/>
      <c r="B21" s="34"/>
      <c r="C21" s="35"/>
      <c r="D21" s="34"/>
      <c r="E21" s="34">
        <v>21</v>
      </c>
      <c r="F21" s="72" t="s">
        <v>210</v>
      </c>
      <c r="G21" s="147" t="s">
        <v>30</v>
      </c>
      <c r="H21" s="38" t="s">
        <v>211</v>
      </c>
      <c r="I21" s="34">
        <v>240602</v>
      </c>
      <c r="J21" s="60">
        <v>46565</v>
      </c>
      <c r="K21" s="40">
        <v>100</v>
      </c>
      <c r="L21" s="41">
        <v>22.78</v>
      </c>
      <c r="M21" s="153">
        <v>2278</v>
      </c>
      <c r="N21" s="34"/>
      <c r="O21" s="41"/>
      <c r="P21" s="41"/>
      <c r="Q21" s="176"/>
      <c r="R21" s="155"/>
      <c r="S21" s="40">
        <f t="shared" si="8"/>
        <v>100</v>
      </c>
      <c r="T21" s="41">
        <f t="shared" si="9"/>
        <v>22.78</v>
      </c>
      <c r="U21" s="41">
        <f t="shared" si="2"/>
        <v>2278</v>
      </c>
      <c r="V21" s="34"/>
      <c r="W21" s="41">
        <f t="shared" si="3"/>
        <v>22.78</v>
      </c>
      <c r="X21" s="41">
        <f t="shared" si="4"/>
        <v>0</v>
      </c>
      <c r="Y21" s="40"/>
      <c r="Z21" s="43"/>
      <c r="AA21" s="43"/>
      <c r="AB21" s="44"/>
      <c r="AC21" s="43"/>
      <c r="AD21" s="43"/>
      <c r="AE21" s="44">
        <f t="shared" si="5"/>
        <v>100</v>
      </c>
      <c r="AF21" s="41">
        <f t="shared" si="6"/>
        <v>22.78</v>
      </c>
      <c r="AG21" s="41">
        <f t="shared" si="7"/>
        <v>2278</v>
      </c>
      <c r="AI21" s="142"/>
    </row>
    <row r="22" spans="1:103" s="45" customFormat="1" ht="22.5" customHeight="1" x14ac:dyDescent="0.25">
      <c r="A22" s="34"/>
      <c r="B22" s="34"/>
      <c r="C22" s="35"/>
      <c r="D22" s="34"/>
      <c r="E22" s="34">
        <v>22</v>
      </c>
      <c r="F22" s="72" t="s">
        <v>213</v>
      </c>
      <c r="G22" s="147" t="s">
        <v>24</v>
      </c>
      <c r="H22" s="38" t="s">
        <v>173</v>
      </c>
      <c r="I22" s="34">
        <v>679230901</v>
      </c>
      <c r="J22" s="60">
        <v>45926</v>
      </c>
      <c r="K22" s="40">
        <v>168</v>
      </c>
      <c r="L22" s="41">
        <v>29.74</v>
      </c>
      <c r="M22" s="153">
        <v>4996.32</v>
      </c>
      <c r="N22" s="34"/>
      <c r="O22" s="41"/>
      <c r="P22" s="41"/>
      <c r="Q22" s="176"/>
      <c r="R22" s="155"/>
      <c r="S22" s="40">
        <f t="shared" si="8"/>
        <v>168</v>
      </c>
      <c r="T22" s="41">
        <f t="shared" si="9"/>
        <v>29.74</v>
      </c>
      <c r="U22" s="41">
        <f t="shared" si="2"/>
        <v>4996.32</v>
      </c>
      <c r="V22" s="34">
        <v>41</v>
      </c>
      <c r="W22" s="41">
        <f t="shared" si="3"/>
        <v>29.74</v>
      </c>
      <c r="X22" s="41">
        <f t="shared" si="4"/>
        <v>1219.3399999999999</v>
      </c>
      <c r="Y22" s="40"/>
      <c r="Z22" s="43"/>
      <c r="AA22" s="43"/>
      <c r="AB22" s="44"/>
      <c r="AC22" s="43"/>
      <c r="AD22" s="43"/>
      <c r="AE22" s="44">
        <f t="shared" si="5"/>
        <v>127</v>
      </c>
      <c r="AF22" s="41">
        <f t="shared" si="6"/>
        <v>29.74</v>
      </c>
      <c r="AG22" s="41">
        <f t="shared" si="7"/>
        <v>3776.98</v>
      </c>
      <c r="AI22" s="142"/>
    </row>
    <row r="23" spans="1:103" s="45" customFormat="1" ht="22.5" customHeight="1" x14ac:dyDescent="0.25">
      <c r="A23" s="34"/>
      <c r="B23" s="34"/>
      <c r="C23" s="35"/>
      <c r="D23" s="34"/>
      <c r="E23" s="34">
        <v>23</v>
      </c>
      <c r="F23" s="72" t="s">
        <v>149</v>
      </c>
      <c r="G23" s="147" t="s">
        <v>24</v>
      </c>
      <c r="H23" s="38" t="s">
        <v>151</v>
      </c>
      <c r="I23" s="34" t="s">
        <v>227</v>
      </c>
      <c r="J23" s="60">
        <v>45743</v>
      </c>
      <c r="K23" s="40">
        <v>70</v>
      </c>
      <c r="L23" s="41">
        <v>24.9</v>
      </c>
      <c r="M23" s="153">
        <v>1743</v>
      </c>
      <c r="N23" s="34"/>
      <c r="O23" s="41"/>
      <c r="P23" s="41"/>
      <c r="Q23" s="176"/>
      <c r="R23" s="155"/>
      <c r="S23" s="40">
        <f t="shared" si="8"/>
        <v>70</v>
      </c>
      <c r="T23" s="41">
        <f t="shared" si="9"/>
        <v>24.9</v>
      </c>
      <c r="U23" s="41">
        <f t="shared" si="2"/>
        <v>1743</v>
      </c>
      <c r="V23" s="34">
        <v>66</v>
      </c>
      <c r="W23" s="41">
        <f t="shared" si="3"/>
        <v>24.9</v>
      </c>
      <c r="X23" s="41">
        <f t="shared" si="4"/>
        <v>1643.3999999999999</v>
      </c>
      <c r="Y23" s="40"/>
      <c r="Z23" s="43"/>
      <c r="AA23" s="43"/>
      <c r="AB23" s="44"/>
      <c r="AC23" s="43"/>
      <c r="AD23" s="43"/>
      <c r="AE23" s="44">
        <f t="shared" si="5"/>
        <v>4</v>
      </c>
      <c r="AF23" s="41">
        <f t="shared" si="6"/>
        <v>24.9</v>
      </c>
      <c r="AG23" s="41">
        <f t="shared" si="7"/>
        <v>99.6</v>
      </c>
      <c r="AI23" s="142"/>
    </row>
    <row r="24" spans="1:103" s="45" customFormat="1" ht="22.5" customHeight="1" x14ac:dyDescent="0.25">
      <c r="A24" s="34"/>
      <c r="B24" s="34"/>
      <c r="C24" s="35"/>
      <c r="D24" s="34"/>
      <c r="E24" s="34">
        <v>24</v>
      </c>
      <c r="F24" s="72" t="s">
        <v>68</v>
      </c>
      <c r="G24" s="147" t="s">
        <v>24</v>
      </c>
      <c r="H24" s="38" t="s">
        <v>70</v>
      </c>
      <c r="I24" s="34" t="s">
        <v>228</v>
      </c>
      <c r="J24" s="60">
        <v>45956</v>
      </c>
      <c r="K24" s="40">
        <v>32</v>
      </c>
      <c r="L24" s="41">
        <v>98</v>
      </c>
      <c r="M24" s="153">
        <v>3136</v>
      </c>
      <c r="N24" s="34"/>
      <c r="O24" s="41"/>
      <c r="P24" s="41"/>
      <c r="Q24" s="176"/>
      <c r="R24" s="155"/>
      <c r="S24" s="40">
        <f t="shared" si="8"/>
        <v>32</v>
      </c>
      <c r="T24" s="41">
        <f t="shared" si="9"/>
        <v>98</v>
      </c>
      <c r="U24" s="41">
        <f t="shared" si="2"/>
        <v>3136</v>
      </c>
      <c r="V24" s="34">
        <v>20</v>
      </c>
      <c r="W24" s="41">
        <f t="shared" si="3"/>
        <v>98</v>
      </c>
      <c r="X24" s="41">
        <f t="shared" si="4"/>
        <v>1960</v>
      </c>
      <c r="Y24" s="40"/>
      <c r="Z24" s="43"/>
      <c r="AA24" s="43"/>
      <c r="AB24" s="44"/>
      <c r="AC24" s="43"/>
      <c r="AD24" s="43"/>
      <c r="AE24" s="44">
        <f t="shared" si="5"/>
        <v>12</v>
      </c>
      <c r="AF24" s="41">
        <f t="shared" si="6"/>
        <v>98</v>
      </c>
      <c r="AG24" s="41">
        <f t="shared" si="7"/>
        <v>1176</v>
      </c>
      <c r="AI24" s="142"/>
    </row>
    <row r="25" spans="1:103" s="45" customFormat="1" ht="22.5" customHeight="1" x14ac:dyDescent="0.25">
      <c r="A25" s="34"/>
      <c r="B25" s="34"/>
      <c r="C25" s="35"/>
      <c r="D25" s="34"/>
      <c r="E25" s="34">
        <v>25</v>
      </c>
      <c r="F25" s="72" t="s">
        <v>248</v>
      </c>
      <c r="G25" s="147" t="s">
        <v>45</v>
      </c>
      <c r="H25" s="38" t="s">
        <v>249</v>
      </c>
      <c r="I25" s="34" t="s">
        <v>250</v>
      </c>
      <c r="J25" s="60">
        <v>46229</v>
      </c>
      <c r="K25" s="40">
        <v>413</v>
      </c>
      <c r="L25" s="41">
        <v>24.6</v>
      </c>
      <c r="M25" s="153">
        <v>10159.800000000001</v>
      </c>
      <c r="N25" s="34"/>
      <c r="O25" s="41"/>
      <c r="P25" s="41"/>
      <c r="Q25" s="176"/>
      <c r="R25" s="155"/>
      <c r="S25" s="40">
        <f t="shared" si="8"/>
        <v>413</v>
      </c>
      <c r="T25" s="41">
        <f t="shared" si="9"/>
        <v>24.6</v>
      </c>
      <c r="U25" s="41">
        <f t="shared" si="2"/>
        <v>10159.800000000001</v>
      </c>
      <c r="V25" s="34"/>
      <c r="W25" s="41">
        <f t="shared" si="3"/>
        <v>24.6</v>
      </c>
      <c r="X25" s="41">
        <f t="shared" si="4"/>
        <v>0</v>
      </c>
      <c r="Y25" s="40">
        <v>413</v>
      </c>
      <c r="Z25" s="43">
        <f>T25</f>
        <v>24.6</v>
      </c>
      <c r="AA25" s="43">
        <f>Z25*Y25</f>
        <v>10159.800000000001</v>
      </c>
      <c r="AB25" s="44"/>
      <c r="AC25" s="43"/>
      <c r="AD25" s="43"/>
      <c r="AE25" s="44">
        <f t="shared" si="5"/>
        <v>0</v>
      </c>
      <c r="AF25" s="41">
        <f t="shared" si="6"/>
        <v>24.6</v>
      </c>
      <c r="AG25" s="41">
        <f t="shared" si="7"/>
        <v>0</v>
      </c>
      <c r="AI25" s="142"/>
    </row>
    <row r="26" spans="1:103" s="45" customFormat="1" ht="22.5" customHeight="1" x14ac:dyDescent="0.25">
      <c r="A26" s="34"/>
      <c r="B26" s="34"/>
      <c r="C26" s="35"/>
      <c r="D26" s="34"/>
      <c r="E26" s="34">
        <v>26</v>
      </c>
      <c r="F26" s="72" t="s">
        <v>251</v>
      </c>
      <c r="G26" s="147" t="s">
        <v>24</v>
      </c>
      <c r="H26" s="38" t="s">
        <v>252</v>
      </c>
      <c r="I26" s="34" t="s">
        <v>253</v>
      </c>
      <c r="J26" s="60">
        <v>46168</v>
      </c>
      <c r="K26" s="40">
        <v>100</v>
      </c>
      <c r="L26" s="41">
        <v>44</v>
      </c>
      <c r="M26" s="153">
        <v>4400</v>
      </c>
      <c r="N26" s="34"/>
      <c r="O26" s="41"/>
      <c r="P26" s="41"/>
      <c r="Q26" s="176"/>
      <c r="R26" s="155"/>
      <c r="S26" s="40">
        <f t="shared" si="8"/>
        <v>100</v>
      </c>
      <c r="T26" s="41">
        <f t="shared" si="9"/>
        <v>44</v>
      </c>
      <c r="U26" s="41">
        <f t="shared" si="2"/>
        <v>4400</v>
      </c>
      <c r="V26" s="34"/>
      <c r="W26" s="41">
        <f t="shared" si="3"/>
        <v>44</v>
      </c>
      <c r="X26" s="41">
        <f t="shared" si="4"/>
        <v>0</v>
      </c>
      <c r="Y26" s="40"/>
      <c r="Z26" s="43"/>
      <c r="AA26" s="43"/>
      <c r="AB26" s="44"/>
      <c r="AC26" s="43"/>
      <c r="AD26" s="43"/>
      <c r="AE26" s="44">
        <f t="shared" si="5"/>
        <v>100</v>
      </c>
      <c r="AF26" s="41">
        <f t="shared" si="6"/>
        <v>44</v>
      </c>
      <c r="AG26" s="41">
        <f t="shared" si="7"/>
        <v>4400</v>
      </c>
      <c r="AI26" s="142"/>
    </row>
    <row r="27" spans="1:103" s="45" customFormat="1" ht="22.5" customHeight="1" x14ac:dyDescent="0.25">
      <c r="A27" s="34"/>
      <c r="B27" s="34"/>
      <c r="C27" s="35"/>
      <c r="D27" s="34"/>
      <c r="E27" s="34">
        <v>27</v>
      </c>
      <c r="F27" s="72" t="s">
        <v>83</v>
      </c>
      <c r="G27" s="147" t="s">
        <v>84</v>
      </c>
      <c r="H27" s="38" t="s">
        <v>81</v>
      </c>
      <c r="I27" s="34" t="s">
        <v>257</v>
      </c>
      <c r="J27" s="60">
        <v>45988</v>
      </c>
      <c r="K27" s="40">
        <v>29</v>
      </c>
      <c r="L27" s="41">
        <v>166</v>
      </c>
      <c r="M27" s="153">
        <v>4814</v>
      </c>
      <c r="N27" s="34"/>
      <c r="O27" s="41"/>
      <c r="P27" s="41"/>
      <c r="Q27" s="176"/>
      <c r="R27" s="155"/>
      <c r="S27" s="40">
        <f t="shared" si="8"/>
        <v>29</v>
      </c>
      <c r="T27" s="41">
        <f t="shared" si="9"/>
        <v>166</v>
      </c>
      <c r="U27" s="41">
        <f t="shared" si="2"/>
        <v>4814</v>
      </c>
      <c r="V27" s="34"/>
      <c r="W27" s="41">
        <f t="shared" si="3"/>
        <v>166</v>
      </c>
      <c r="X27" s="41">
        <f t="shared" si="4"/>
        <v>0</v>
      </c>
      <c r="Y27" s="40"/>
      <c r="Z27" s="43"/>
      <c r="AA27" s="43"/>
      <c r="AB27" s="44"/>
      <c r="AC27" s="43"/>
      <c r="AD27" s="43"/>
      <c r="AE27" s="44">
        <f t="shared" si="5"/>
        <v>29</v>
      </c>
      <c r="AF27" s="41">
        <f t="shared" si="6"/>
        <v>166</v>
      </c>
      <c r="AG27" s="41">
        <f t="shared" si="7"/>
        <v>4814</v>
      </c>
      <c r="AI27" s="142"/>
    </row>
    <row r="28" spans="1:103" s="45" customFormat="1" ht="22.5" customHeight="1" x14ac:dyDescent="0.25">
      <c r="A28" s="34"/>
      <c r="B28" s="34"/>
      <c r="C28" s="35"/>
      <c r="D28" s="34"/>
      <c r="E28" s="34"/>
      <c r="F28" s="72"/>
      <c r="G28" s="147"/>
      <c r="H28" s="38"/>
      <c r="I28" s="34"/>
      <c r="J28" s="60"/>
      <c r="K28" s="40"/>
      <c r="L28" s="41"/>
      <c r="M28" s="153"/>
      <c r="N28" s="34"/>
      <c r="O28" s="41"/>
      <c r="P28" s="41"/>
      <c r="Q28" s="176"/>
      <c r="R28" s="155"/>
      <c r="S28" s="40"/>
      <c r="T28" s="41"/>
      <c r="U28" s="41"/>
      <c r="V28" s="34"/>
      <c r="W28" s="41"/>
      <c r="X28" s="41"/>
      <c r="Y28" s="40"/>
      <c r="Z28" s="43"/>
      <c r="AA28" s="43"/>
      <c r="AB28" s="44"/>
      <c r="AC28" s="43"/>
      <c r="AD28" s="43"/>
      <c r="AE28" s="44"/>
      <c r="AF28" s="41"/>
      <c r="AG28" s="41"/>
      <c r="AI28" s="142"/>
    </row>
    <row r="29" spans="1:103" s="162" customFormat="1" ht="36.950000000000003" customHeight="1" x14ac:dyDescent="0.25">
      <c r="A29" s="152"/>
      <c r="B29" s="152"/>
      <c r="C29" s="152"/>
      <c r="D29" s="15"/>
      <c r="E29" s="15"/>
      <c r="F29" s="442" t="s">
        <v>580</v>
      </c>
      <c r="G29" s="443"/>
      <c r="H29" s="443"/>
      <c r="I29" s="443"/>
      <c r="J29" s="16"/>
      <c r="K29" s="441" t="s">
        <v>581</v>
      </c>
      <c r="L29" s="442"/>
      <c r="M29" s="442"/>
      <c r="N29" s="444" t="s">
        <v>2</v>
      </c>
      <c r="O29" s="442"/>
      <c r="P29" s="442"/>
      <c r="Q29" s="174" t="s">
        <v>578</v>
      </c>
      <c r="R29" s="163"/>
      <c r="S29" s="445" t="s">
        <v>3</v>
      </c>
      <c r="T29" s="440"/>
      <c r="U29" s="440"/>
      <c r="V29" s="446" t="s">
        <v>4</v>
      </c>
      <c r="W29" s="440"/>
      <c r="X29" s="440"/>
      <c r="Y29" s="447" t="s">
        <v>5</v>
      </c>
      <c r="Z29" s="447"/>
      <c r="AA29" s="447"/>
      <c r="AB29" s="439" t="s">
        <v>6</v>
      </c>
      <c r="AC29" s="440"/>
      <c r="AD29" s="440"/>
      <c r="AE29" s="441" t="s">
        <v>579</v>
      </c>
      <c r="AF29" s="442"/>
      <c r="AG29" s="442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</row>
    <row r="30" spans="1:103" s="167" customFormat="1" ht="21" customHeight="1" x14ac:dyDescent="0.25">
      <c r="A30" s="164"/>
      <c r="B30" s="164"/>
      <c r="C30" s="164"/>
      <c r="D30" s="20"/>
      <c r="E30" s="20"/>
      <c r="F30" s="21" t="s">
        <v>7</v>
      </c>
      <c r="G30" s="144" t="s">
        <v>8</v>
      </c>
      <c r="H30" s="23" t="s">
        <v>9</v>
      </c>
      <c r="I30" s="20" t="s">
        <v>10</v>
      </c>
      <c r="J30" s="24" t="s">
        <v>11</v>
      </c>
      <c r="K30" s="20" t="s">
        <v>12</v>
      </c>
      <c r="L30" s="25" t="s">
        <v>13</v>
      </c>
      <c r="M30" s="170" t="s">
        <v>14</v>
      </c>
      <c r="N30" s="20" t="s">
        <v>12</v>
      </c>
      <c r="O30" s="25" t="s">
        <v>13</v>
      </c>
      <c r="P30" s="25" t="s">
        <v>14</v>
      </c>
      <c r="Q30" s="175"/>
      <c r="R30" s="165"/>
      <c r="S30" s="29" t="s">
        <v>12</v>
      </c>
      <c r="T30" s="30" t="s">
        <v>13</v>
      </c>
      <c r="U30" s="30" t="s">
        <v>14</v>
      </c>
      <c r="V30" s="29" t="s">
        <v>12</v>
      </c>
      <c r="W30" s="30" t="s">
        <v>13</v>
      </c>
      <c r="X30" s="30" t="s">
        <v>14</v>
      </c>
      <c r="Y30" s="31" t="s">
        <v>12</v>
      </c>
      <c r="Z30" s="31" t="s">
        <v>13</v>
      </c>
      <c r="AA30" s="31" t="s">
        <v>14</v>
      </c>
      <c r="AB30" s="32" t="s">
        <v>12</v>
      </c>
      <c r="AC30" s="31" t="s">
        <v>13</v>
      </c>
      <c r="AD30" s="31" t="s">
        <v>14</v>
      </c>
      <c r="AE30" s="29" t="s">
        <v>12</v>
      </c>
      <c r="AF30" s="30" t="s">
        <v>13</v>
      </c>
      <c r="AG30" s="30" t="s">
        <v>14</v>
      </c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</row>
    <row r="31" spans="1:103" s="45" customFormat="1" ht="14.25" customHeight="1" x14ac:dyDescent="0.25">
      <c r="A31" s="34"/>
      <c r="B31" s="34"/>
      <c r="C31" s="35"/>
      <c r="D31" s="34"/>
      <c r="E31" s="34"/>
      <c r="F31" s="74" t="s">
        <v>199</v>
      </c>
      <c r="G31" s="147"/>
      <c r="H31" s="38"/>
      <c r="I31" s="34"/>
      <c r="J31" s="60"/>
      <c r="K31" s="40">
        <v>0</v>
      </c>
      <c r="L31" s="41">
        <v>0</v>
      </c>
      <c r="M31" s="153">
        <v>0</v>
      </c>
      <c r="N31" s="34"/>
      <c r="O31" s="41"/>
      <c r="P31" s="41"/>
      <c r="Q31" s="176"/>
      <c r="R31" s="155"/>
      <c r="S31" s="40">
        <f t="shared" ref="S31:S59" si="10">K31+N31</f>
        <v>0</v>
      </c>
      <c r="T31" s="41">
        <f t="shared" ref="T31:T59" si="11">L31</f>
        <v>0</v>
      </c>
      <c r="U31" s="41">
        <f t="shared" si="2"/>
        <v>0</v>
      </c>
      <c r="V31" s="34"/>
      <c r="W31" s="41">
        <f t="shared" si="3"/>
        <v>0</v>
      </c>
      <c r="X31" s="41">
        <f t="shared" si="4"/>
        <v>0</v>
      </c>
      <c r="Y31" s="40"/>
      <c r="Z31" s="43"/>
      <c r="AA31" s="43"/>
      <c r="AB31" s="44"/>
      <c r="AC31" s="43"/>
      <c r="AD31" s="43"/>
      <c r="AE31" s="44">
        <f t="shared" si="5"/>
        <v>0</v>
      </c>
      <c r="AF31" s="41">
        <f t="shared" si="6"/>
        <v>0</v>
      </c>
      <c r="AG31" s="41">
        <f t="shared" si="7"/>
        <v>0</v>
      </c>
      <c r="AI31" s="142"/>
    </row>
    <row r="32" spans="1:103" s="45" customFormat="1" ht="22.5" customHeight="1" x14ac:dyDescent="0.25">
      <c r="A32" s="34"/>
      <c r="B32" s="34"/>
      <c r="C32" s="35"/>
      <c r="D32" s="34"/>
      <c r="E32" s="34">
        <v>28</v>
      </c>
      <c r="F32" s="72" t="s">
        <v>49</v>
      </c>
      <c r="G32" s="147" t="s">
        <v>24</v>
      </c>
      <c r="H32" s="38" t="s">
        <v>50</v>
      </c>
      <c r="I32" s="34" t="s">
        <v>261</v>
      </c>
      <c r="J32" s="60">
        <v>45834</v>
      </c>
      <c r="K32" s="40">
        <v>45</v>
      </c>
      <c r="L32" s="41">
        <v>124.99</v>
      </c>
      <c r="M32" s="153">
        <v>5624.55</v>
      </c>
      <c r="N32" s="34"/>
      <c r="O32" s="41"/>
      <c r="P32" s="41"/>
      <c r="Q32" s="176"/>
      <c r="R32" s="155"/>
      <c r="S32" s="40">
        <f t="shared" si="10"/>
        <v>45</v>
      </c>
      <c r="T32" s="41">
        <f t="shared" si="11"/>
        <v>124.99</v>
      </c>
      <c r="U32" s="41">
        <f t="shared" si="2"/>
        <v>5624.55</v>
      </c>
      <c r="V32" s="34"/>
      <c r="W32" s="41">
        <f t="shared" si="3"/>
        <v>124.99</v>
      </c>
      <c r="X32" s="41">
        <f t="shared" si="4"/>
        <v>0</v>
      </c>
      <c r="Y32" s="40"/>
      <c r="Z32" s="43"/>
      <c r="AA32" s="43"/>
      <c r="AB32" s="44"/>
      <c r="AC32" s="43"/>
      <c r="AD32" s="43"/>
      <c r="AE32" s="44">
        <f t="shared" si="5"/>
        <v>45</v>
      </c>
      <c r="AF32" s="41">
        <f t="shared" si="6"/>
        <v>124.99</v>
      </c>
      <c r="AG32" s="41">
        <f t="shared" si="7"/>
        <v>5624.55</v>
      </c>
      <c r="AI32" s="142"/>
    </row>
    <row r="33" spans="1:35" s="45" customFormat="1" ht="22.5" customHeight="1" x14ac:dyDescent="0.25">
      <c r="A33" s="34"/>
      <c r="B33" s="34"/>
      <c r="C33" s="35"/>
      <c r="D33" s="34"/>
      <c r="E33" s="34">
        <v>29</v>
      </c>
      <c r="F33" s="72" t="s">
        <v>271</v>
      </c>
      <c r="G33" s="147" t="s">
        <v>87</v>
      </c>
      <c r="H33" s="38" t="s">
        <v>272</v>
      </c>
      <c r="I33" s="34" t="s">
        <v>273</v>
      </c>
      <c r="J33" s="60">
        <v>46260</v>
      </c>
      <c r="K33" s="40">
        <v>5</v>
      </c>
      <c r="L33" s="41">
        <v>766.05</v>
      </c>
      <c r="M33" s="153">
        <v>3830.25</v>
      </c>
      <c r="N33" s="44"/>
      <c r="O33" s="41"/>
      <c r="P33" s="41"/>
      <c r="Q33" s="176"/>
      <c r="R33" s="155"/>
      <c r="S33" s="40">
        <f t="shared" si="10"/>
        <v>5</v>
      </c>
      <c r="T33" s="41">
        <f t="shared" si="11"/>
        <v>766.05</v>
      </c>
      <c r="U33" s="41">
        <f t="shared" si="2"/>
        <v>3830.25</v>
      </c>
      <c r="V33" s="34"/>
      <c r="W33" s="41">
        <f t="shared" si="3"/>
        <v>766.05</v>
      </c>
      <c r="X33" s="41">
        <f t="shared" si="4"/>
        <v>0</v>
      </c>
      <c r="Y33" s="40"/>
      <c r="Z33" s="43"/>
      <c r="AA33" s="43"/>
      <c r="AB33" s="44"/>
      <c r="AC33" s="43"/>
      <c r="AD33" s="43"/>
      <c r="AE33" s="44">
        <f t="shared" si="5"/>
        <v>5</v>
      </c>
      <c r="AF33" s="41">
        <f t="shared" si="6"/>
        <v>766.05</v>
      </c>
      <c r="AG33" s="41">
        <f t="shared" si="7"/>
        <v>3830.25</v>
      </c>
      <c r="AI33" s="142"/>
    </row>
    <row r="34" spans="1:35" s="45" customFormat="1" ht="13.5" customHeight="1" x14ac:dyDescent="0.25">
      <c r="A34" s="34"/>
      <c r="B34" s="34"/>
      <c r="C34" s="35"/>
      <c r="D34" s="34"/>
      <c r="E34" s="34"/>
      <c r="F34" s="74" t="s">
        <v>284</v>
      </c>
      <c r="G34" s="147"/>
      <c r="H34" s="38"/>
      <c r="I34" s="34"/>
      <c r="J34" s="60"/>
      <c r="K34" s="40">
        <v>0</v>
      </c>
      <c r="L34" s="41">
        <v>0</v>
      </c>
      <c r="M34" s="153">
        <v>0</v>
      </c>
      <c r="N34" s="40"/>
      <c r="O34" s="41"/>
      <c r="P34" s="41"/>
      <c r="Q34" s="176"/>
      <c r="R34" s="155"/>
      <c r="S34" s="40">
        <f t="shared" si="10"/>
        <v>0</v>
      </c>
      <c r="T34" s="41">
        <f t="shared" si="11"/>
        <v>0</v>
      </c>
      <c r="U34" s="41">
        <f t="shared" si="2"/>
        <v>0</v>
      </c>
      <c r="V34" s="34"/>
      <c r="W34" s="41">
        <f t="shared" si="3"/>
        <v>0</v>
      </c>
      <c r="X34" s="41">
        <f t="shared" si="4"/>
        <v>0</v>
      </c>
      <c r="Y34" s="40"/>
      <c r="Z34" s="43"/>
      <c r="AA34" s="43"/>
      <c r="AB34" s="44"/>
      <c r="AC34" s="43"/>
      <c r="AD34" s="43"/>
      <c r="AE34" s="44">
        <f t="shared" si="5"/>
        <v>0</v>
      </c>
      <c r="AF34" s="41">
        <f t="shared" si="6"/>
        <v>0</v>
      </c>
      <c r="AG34" s="41">
        <f t="shared" si="7"/>
        <v>0</v>
      </c>
      <c r="AI34" s="142"/>
    </row>
    <row r="35" spans="1:35" s="45" customFormat="1" ht="18.75" customHeight="1" x14ac:dyDescent="0.25">
      <c r="A35" s="34"/>
      <c r="B35" s="34"/>
      <c r="C35" s="35"/>
      <c r="D35" s="34"/>
      <c r="E35" s="34">
        <v>30</v>
      </c>
      <c r="F35" s="72" t="s">
        <v>285</v>
      </c>
      <c r="G35" s="147" t="s">
        <v>20</v>
      </c>
      <c r="H35" s="38" t="s">
        <v>286</v>
      </c>
      <c r="I35" s="34">
        <v>2411617</v>
      </c>
      <c r="J35" s="60">
        <v>46718</v>
      </c>
      <c r="K35" s="40">
        <v>244</v>
      </c>
      <c r="L35" s="41">
        <v>51</v>
      </c>
      <c r="M35" s="153">
        <v>12444</v>
      </c>
      <c r="N35" s="40"/>
      <c r="O35" s="41"/>
      <c r="P35" s="41"/>
      <c r="Q35" s="176"/>
      <c r="R35" s="155"/>
      <c r="S35" s="40">
        <f t="shared" si="10"/>
        <v>244</v>
      </c>
      <c r="T35" s="41">
        <f t="shared" si="11"/>
        <v>51</v>
      </c>
      <c r="U35" s="41">
        <f t="shared" si="2"/>
        <v>12444</v>
      </c>
      <c r="V35" s="34"/>
      <c r="W35" s="41">
        <f t="shared" si="3"/>
        <v>51</v>
      </c>
      <c r="X35" s="41">
        <f t="shared" si="4"/>
        <v>0</v>
      </c>
      <c r="Y35" s="40"/>
      <c r="Z35" s="43"/>
      <c r="AA35" s="43"/>
      <c r="AB35" s="44"/>
      <c r="AC35" s="43"/>
      <c r="AD35" s="43"/>
      <c r="AE35" s="44">
        <f t="shared" si="5"/>
        <v>244</v>
      </c>
      <c r="AF35" s="41">
        <f t="shared" si="6"/>
        <v>51</v>
      </c>
      <c r="AG35" s="41">
        <f t="shared" si="7"/>
        <v>12444</v>
      </c>
      <c r="AI35" s="142"/>
    </row>
    <row r="36" spans="1:35" s="45" customFormat="1" ht="18.75" customHeight="1" x14ac:dyDescent="0.25">
      <c r="A36" s="34"/>
      <c r="B36" s="34"/>
      <c r="C36" s="35"/>
      <c r="D36" s="34"/>
      <c r="E36" s="34">
        <v>31</v>
      </c>
      <c r="F36" s="72" t="s">
        <v>289</v>
      </c>
      <c r="G36" s="147" t="s">
        <v>27</v>
      </c>
      <c r="H36" s="38" t="s">
        <v>173</v>
      </c>
      <c r="I36" s="34">
        <v>679230901</v>
      </c>
      <c r="J36" s="60">
        <v>46291</v>
      </c>
      <c r="K36" s="40">
        <v>100</v>
      </c>
      <c r="L36" s="41">
        <v>29</v>
      </c>
      <c r="M36" s="153">
        <v>2900</v>
      </c>
      <c r="N36" s="40"/>
      <c r="O36" s="41"/>
      <c r="P36" s="41"/>
      <c r="Q36" s="176"/>
      <c r="R36" s="155"/>
      <c r="S36" s="40">
        <f t="shared" si="10"/>
        <v>100</v>
      </c>
      <c r="T36" s="41">
        <f t="shared" si="11"/>
        <v>29</v>
      </c>
      <c r="U36" s="41">
        <f t="shared" si="2"/>
        <v>2900</v>
      </c>
      <c r="V36" s="34"/>
      <c r="W36" s="41">
        <f t="shared" si="3"/>
        <v>29</v>
      </c>
      <c r="X36" s="41">
        <f t="shared" si="4"/>
        <v>0</v>
      </c>
      <c r="Y36" s="40"/>
      <c r="Z36" s="43"/>
      <c r="AA36" s="43"/>
      <c r="AB36" s="44"/>
      <c r="AC36" s="43"/>
      <c r="AD36" s="43"/>
      <c r="AE36" s="44">
        <f t="shared" si="5"/>
        <v>100</v>
      </c>
      <c r="AF36" s="41">
        <f t="shared" si="6"/>
        <v>29</v>
      </c>
      <c r="AG36" s="41">
        <f t="shared" si="7"/>
        <v>2900</v>
      </c>
      <c r="AI36" s="142"/>
    </row>
    <row r="37" spans="1:35" s="45" customFormat="1" ht="22.5" customHeight="1" x14ac:dyDescent="0.25">
      <c r="A37" s="34"/>
      <c r="B37" s="34"/>
      <c r="C37" s="35"/>
      <c r="D37" s="34"/>
      <c r="E37" s="34">
        <v>32</v>
      </c>
      <c r="F37" s="72" t="s">
        <v>305</v>
      </c>
      <c r="G37" s="147" t="s">
        <v>30</v>
      </c>
      <c r="H37" s="38" t="s">
        <v>306</v>
      </c>
      <c r="I37" s="34" t="s">
        <v>307</v>
      </c>
      <c r="J37" s="60">
        <v>46871</v>
      </c>
      <c r="K37" s="40">
        <v>4900</v>
      </c>
      <c r="L37" s="41">
        <v>0.89</v>
      </c>
      <c r="M37" s="153">
        <v>4361</v>
      </c>
      <c r="N37" s="40"/>
      <c r="O37" s="41"/>
      <c r="P37" s="41"/>
      <c r="Q37" s="176"/>
      <c r="R37" s="155"/>
      <c r="S37" s="40">
        <f t="shared" si="10"/>
        <v>4900</v>
      </c>
      <c r="T37" s="41">
        <f t="shared" si="11"/>
        <v>0.89</v>
      </c>
      <c r="U37" s="41">
        <f t="shared" si="2"/>
        <v>4361</v>
      </c>
      <c r="V37" s="34"/>
      <c r="W37" s="41">
        <f t="shared" si="3"/>
        <v>0.89</v>
      </c>
      <c r="X37" s="41">
        <f t="shared" si="4"/>
        <v>0</v>
      </c>
      <c r="Y37" s="40"/>
      <c r="Z37" s="43"/>
      <c r="AA37" s="43"/>
      <c r="AB37" s="44"/>
      <c r="AC37" s="43"/>
      <c r="AD37" s="43"/>
      <c r="AE37" s="44">
        <f t="shared" si="5"/>
        <v>4900</v>
      </c>
      <c r="AF37" s="41">
        <f t="shared" si="6"/>
        <v>0.89</v>
      </c>
      <c r="AG37" s="41">
        <f t="shared" si="7"/>
        <v>4361</v>
      </c>
      <c r="AI37" s="142"/>
    </row>
    <row r="38" spans="1:35" s="45" customFormat="1" ht="13.5" customHeight="1" x14ac:dyDescent="0.25">
      <c r="A38" s="34"/>
      <c r="B38" s="34"/>
      <c r="C38" s="35"/>
      <c r="D38" s="34"/>
      <c r="E38" s="34"/>
      <c r="F38" s="74" t="s">
        <v>284</v>
      </c>
      <c r="G38" s="147"/>
      <c r="H38" s="38"/>
      <c r="I38" s="34"/>
      <c r="J38" s="60"/>
      <c r="K38" s="40">
        <v>0</v>
      </c>
      <c r="L38" s="41">
        <v>0</v>
      </c>
      <c r="M38" s="153">
        <v>0</v>
      </c>
      <c r="N38" s="40"/>
      <c r="O38" s="41"/>
      <c r="P38" s="41"/>
      <c r="Q38" s="176"/>
      <c r="R38" s="155"/>
      <c r="S38" s="40">
        <f t="shared" si="10"/>
        <v>0</v>
      </c>
      <c r="T38" s="41">
        <f t="shared" si="11"/>
        <v>0</v>
      </c>
      <c r="U38" s="41">
        <f t="shared" si="2"/>
        <v>0</v>
      </c>
      <c r="V38" s="34"/>
      <c r="W38" s="41">
        <f t="shared" si="3"/>
        <v>0</v>
      </c>
      <c r="X38" s="41">
        <f t="shared" si="4"/>
        <v>0</v>
      </c>
      <c r="Y38" s="40"/>
      <c r="Z38" s="43"/>
      <c r="AA38" s="43"/>
      <c r="AB38" s="44"/>
      <c r="AC38" s="43"/>
      <c r="AD38" s="43"/>
      <c r="AE38" s="44">
        <f t="shared" si="5"/>
        <v>0</v>
      </c>
      <c r="AF38" s="41">
        <f t="shared" si="6"/>
        <v>0</v>
      </c>
      <c r="AG38" s="41">
        <f t="shared" si="7"/>
        <v>0</v>
      </c>
      <c r="AI38" s="142"/>
    </row>
    <row r="39" spans="1:35" s="45" customFormat="1" ht="18.75" customHeight="1" x14ac:dyDescent="0.25">
      <c r="A39" s="34"/>
      <c r="B39" s="34"/>
      <c r="C39" s="35"/>
      <c r="D39" s="34"/>
      <c r="E39" s="34">
        <v>33</v>
      </c>
      <c r="F39" s="72" t="s">
        <v>192</v>
      </c>
      <c r="G39" s="147" t="s">
        <v>24</v>
      </c>
      <c r="H39" s="38" t="s">
        <v>317</v>
      </c>
      <c r="I39" s="34" t="s">
        <v>318</v>
      </c>
      <c r="J39" s="60">
        <v>46748</v>
      </c>
      <c r="K39" s="40">
        <v>130</v>
      </c>
      <c r="L39" s="41">
        <v>43</v>
      </c>
      <c r="M39" s="153">
        <v>5590</v>
      </c>
      <c r="N39" s="40"/>
      <c r="O39" s="41"/>
      <c r="P39" s="41"/>
      <c r="Q39" s="176"/>
      <c r="R39" s="155"/>
      <c r="S39" s="40">
        <f t="shared" si="10"/>
        <v>130</v>
      </c>
      <c r="T39" s="41">
        <f t="shared" si="11"/>
        <v>43</v>
      </c>
      <c r="U39" s="41">
        <f t="shared" si="2"/>
        <v>5590</v>
      </c>
      <c r="V39" s="34"/>
      <c r="W39" s="41">
        <f t="shared" si="3"/>
        <v>43</v>
      </c>
      <c r="X39" s="41">
        <f t="shared" si="4"/>
        <v>0</v>
      </c>
      <c r="Y39" s="40"/>
      <c r="Z39" s="43"/>
      <c r="AA39" s="43"/>
      <c r="AB39" s="44"/>
      <c r="AC39" s="43"/>
      <c r="AD39" s="43"/>
      <c r="AE39" s="44">
        <f t="shared" si="5"/>
        <v>130</v>
      </c>
      <c r="AF39" s="41">
        <f t="shared" si="6"/>
        <v>43</v>
      </c>
      <c r="AG39" s="41">
        <f t="shared" si="7"/>
        <v>5590</v>
      </c>
      <c r="AI39" s="142"/>
    </row>
    <row r="40" spans="1:35" s="45" customFormat="1" ht="18.75" customHeight="1" x14ac:dyDescent="0.25">
      <c r="A40" s="34"/>
      <c r="B40" s="34"/>
      <c r="C40" s="35"/>
      <c r="D40" s="34"/>
      <c r="E40" s="34">
        <v>34</v>
      </c>
      <c r="F40" s="72" t="s">
        <v>319</v>
      </c>
      <c r="G40" s="149" t="s">
        <v>263</v>
      </c>
      <c r="H40" s="38" t="s">
        <v>259</v>
      </c>
      <c r="I40" s="34" t="s">
        <v>320</v>
      </c>
      <c r="J40" s="60">
        <v>46657</v>
      </c>
      <c r="K40" s="40">
        <v>19</v>
      </c>
      <c r="L40" s="41">
        <v>1030</v>
      </c>
      <c r="M40" s="153">
        <v>19570</v>
      </c>
      <c r="N40" s="40"/>
      <c r="O40" s="41"/>
      <c r="P40" s="41"/>
      <c r="Q40" s="176"/>
      <c r="R40" s="155"/>
      <c r="S40" s="40">
        <f t="shared" si="10"/>
        <v>19</v>
      </c>
      <c r="T40" s="41">
        <f t="shared" si="11"/>
        <v>1030</v>
      </c>
      <c r="U40" s="41">
        <f t="shared" si="2"/>
        <v>19570</v>
      </c>
      <c r="V40" s="34">
        <v>19</v>
      </c>
      <c r="W40" s="41">
        <f t="shared" si="3"/>
        <v>1030</v>
      </c>
      <c r="X40" s="41">
        <f t="shared" si="4"/>
        <v>19570</v>
      </c>
      <c r="Y40" s="40"/>
      <c r="Z40" s="43"/>
      <c r="AA40" s="43"/>
      <c r="AB40" s="44"/>
      <c r="AC40" s="43"/>
      <c r="AD40" s="43"/>
      <c r="AE40" s="44">
        <f t="shared" si="5"/>
        <v>0</v>
      </c>
      <c r="AF40" s="41">
        <f t="shared" si="6"/>
        <v>1030</v>
      </c>
      <c r="AG40" s="41">
        <f t="shared" si="7"/>
        <v>0</v>
      </c>
      <c r="AI40" s="142"/>
    </row>
    <row r="41" spans="1:35" s="45" customFormat="1" ht="18.75" customHeight="1" x14ac:dyDescent="0.25">
      <c r="A41" s="34"/>
      <c r="B41" s="34"/>
      <c r="C41" s="35"/>
      <c r="D41" s="34"/>
      <c r="E41" s="34">
        <v>35</v>
      </c>
      <c r="F41" s="72" t="s">
        <v>65</v>
      </c>
      <c r="G41" s="149" t="s">
        <v>27</v>
      </c>
      <c r="H41" s="38" t="s">
        <v>321</v>
      </c>
      <c r="I41" s="34" t="s">
        <v>322</v>
      </c>
      <c r="J41" s="60">
        <v>46565</v>
      </c>
      <c r="K41" s="40">
        <v>22</v>
      </c>
      <c r="L41" s="41">
        <v>232.5</v>
      </c>
      <c r="M41" s="153">
        <v>5115</v>
      </c>
      <c r="N41" s="40"/>
      <c r="O41" s="41"/>
      <c r="P41" s="41"/>
      <c r="Q41" s="176"/>
      <c r="R41" s="155"/>
      <c r="S41" s="40">
        <f t="shared" si="10"/>
        <v>22</v>
      </c>
      <c r="T41" s="41">
        <f t="shared" si="11"/>
        <v>232.5</v>
      </c>
      <c r="U41" s="41">
        <f t="shared" si="2"/>
        <v>5115</v>
      </c>
      <c r="V41" s="34"/>
      <c r="W41" s="41">
        <f t="shared" si="3"/>
        <v>232.5</v>
      </c>
      <c r="X41" s="41">
        <f t="shared" si="4"/>
        <v>0</v>
      </c>
      <c r="Y41" s="40"/>
      <c r="Z41" s="43"/>
      <c r="AA41" s="43"/>
      <c r="AB41" s="44"/>
      <c r="AC41" s="43"/>
      <c r="AD41" s="43"/>
      <c r="AE41" s="44">
        <f t="shared" si="5"/>
        <v>22</v>
      </c>
      <c r="AF41" s="41">
        <f t="shared" si="6"/>
        <v>232.5</v>
      </c>
      <c r="AG41" s="41">
        <f t="shared" si="7"/>
        <v>5115</v>
      </c>
      <c r="AI41" s="142"/>
    </row>
    <row r="42" spans="1:35" s="45" customFormat="1" ht="15" customHeight="1" x14ac:dyDescent="0.25">
      <c r="A42" s="34"/>
      <c r="B42" s="34"/>
      <c r="C42" s="35"/>
      <c r="D42" s="34"/>
      <c r="E42" s="34"/>
      <c r="F42" s="77" t="s">
        <v>351</v>
      </c>
      <c r="G42" s="147"/>
      <c r="H42" s="38"/>
      <c r="I42" s="34"/>
      <c r="J42" s="60"/>
      <c r="K42" s="40">
        <v>0</v>
      </c>
      <c r="L42" s="41">
        <v>0</v>
      </c>
      <c r="M42" s="153">
        <v>0</v>
      </c>
      <c r="N42" s="40"/>
      <c r="O42" s="41"/>
      <c r="P42" s="41"/>
      <c r="Q42" s="176"/>
      <c r="R42" s="155"/>
      <c r="S42" s="40">
        <f t="shared" si="10"/>
        <v>0</v>
      </c>
      <c r="T42" s="41">
        <f t="shared" si="11"/>
        <v>0</v>
      </c>
      <c r="U42" s="41">
        <f t="shared" si="2"/>
        <v>0</v>
      </c>
      <c r="V42" s="34"/>
      <c r="W42" s="41">
        <f t="shared" si="3"/>
        <v>0</v>
      </c>
      <c r="X42" s="41">
        <f t="shared" si="4"/>
        <v>0</v>
      </c>
      <c r="Y42" s="40"/>
      <c r="Z42" s="43"/>
      <c r="AA42" s="43"/>
      <c r="AB42" s="44"/>
      <c r="AC42" s="43"/>
      <c r="AD42" s="43"/>
      <c r="AE42" s="44">
        <f t="shared" si="5"/>
        <v>0</v>
      </c>
      <c r="AF42" s="41">
        <f t="shared" si="6"/>
        <v>0</v>
      </c>
      <c r="AG42" s="41">
        <f t="shared" si="7"/>
        <v>0</v>
      </c>
      <c r="AI42" s="142"/>
    </row>
    <row r="43" spans="1:35" s="45" customFormat="1" ht="22.5" customHeight="1" x14ac:dyDescent="0.25">
      <c r="A43" s="34"/>
      <c r="B43" s="34"/>
      <c r="C43" s="35"/>
      <c r="D43" s="34"/>
      <c r="E43" s="34">
        <v>37</v>
      </c>
      <c r="F43" s="72" t="s">
        <v>356</v>
      </c>
      <c r="G43" s="147" t="s">
        <v>57</v>
      </c>
      <c r="H43" s="38" t="s">
        <v>357</v>
      </c>
      <c r="I43" s="34" t="s">
        <v>358</v>
      </c>
      <c r="J43" s="60">
        <v>45776</v>
      </c>
      <c r="K43" s="40">
        <v>285</v>
      </c>
      <c r="L43" s="41">
        <v>44</v>
      </c>
      <c r="M43" s="153">
        <v>12540</v>
      </c>
      <c r="N43" s="40"/>
      <c r="O43" s="41"/>
      <c r="P43" s="41"/>
      <c r="Q43" s="176"/>
      <c r="R43" s="155"/>
      <c r="S43" s="40">
        <f t="shared" si="10"/>
        <v>285</v>
      </c>
      <c r="T43" s="41">
        <f t="shared" si="11"/>
        <v>44</v>
      </c>
      <c r="U43" s="41">
        <f t="shared" si="2"/>
        <v>12540</v>
      </c>
      <c r="V43" s="34">
        <v>254</v>
      </c>
      <c r="W43" s="41">
        <f t="shared" si="3"/>
        <v>44</v>
      </c>
      <c r="X43" s="41">
        <f t="shared" si="4"/>
        <v>11176</v>
      </c>
      <c r="Y43" s="40"/>
      <c r="Z43" s="43"/>
      <c r="AA43" s="43"/>
      <c r="AB43" s="44"/>
      <c r="AC43" s="43"/>
      <c r="AD43" s="43"/>
      <c r="AE43" s="44">
        <f t="shared" si="5"/>
        <v>31</v>
      </c>
      <c r="AF43" s="41">
        <f t="shared" si="6"/>
        <v>44</v>
      </c>
      <c r="AG43" s="41">
        <f t="shared" si="7"/>
        <v>1364</v>
      </c>
      <c r="AI43" s="142"/>
    </row>
    <row r="44" spans="1:35" s="45" customFormat="1" ht="22.5" customHeight="1" x14ac:dyDescent="0.25">
      <c r="A44" s="34"/>
      <c r="B44" s="34"/>
      <c r="C44" s="35"/>
      <c r="D44" s="34"/>
      <c r="E44" s="34">
        <v>38</v>
      </c>
      <c r="F44" s="72" t="s">
        <v>359</v>
      </c>
      <c r="G44" s="147" t="s">
        <v>57</v>
      </c>
      <c r="H44" s="38" t="s">
        <v>360</v>
      </c>
      <c r="I44" s="34">
        <v>756250402</v>
      </c>
      <c r="J44" s="60">
        <v>45775</v>
      </c>
      <c r="K44" s="40">
        <v>349</v>
      </c>
      <c r="L44" s="41">
        <v>42</v>
      </c>
      <c r="M44" s="153">
        <v>14658</v>
      </c>
      <c r="N44" s="40"/>
      <c r="O44" s="41"/>
      <c r="P44" s="41"/>
      <c r="Q44" s="176"/>
      <c r="R44" s="155"/>
      <c r="S44" s="40">
        <f t="shared" si="10"/>
        <v>349</v>
      </c>
      <c r="T44" s="41">
        <f t="shared" si="11"/>
        <v>42</v>
      </c>
      <c r="U44" s="41">
        <f t="shared" si="2"/>
        <v>14658</v>
      </c>
      <c r="V44" s="34"/>
      <c r="W44" s="41">
        <f t="shared" si="3"/>
        <v>42</v>
      </c>
      <c r="X44" s="41">
        <f t="shared" si="4"/>
        <v>0</v>
      </c>
      <c r="Y44" s="40"/>
      <c r="Z44" s="43"/>
      <c r="AA44" s="43"/>
      <c r="AB44" s="44"/>
      <c r="AC44" s="43"/>
      <c r="AD44" s="43"/>
      <c r="AE44" s="44">
        <f t="shared" si="5"/>
        <v>349</v>
      </c>
      <c r="AF44" s="41">
        <f t="shared" si="6"/>
        <v>42</v>
      </c>
      <c r="AG44" s="41">
        <f t="shared" si="7"/>
        <v>14658</v>
      </c>
      <c r="AI44" s="142"/>
    </row>
    <row r="45" spans="1:35" s="45" customFormat="1" ht="22.5" customHeight="1" x14ac:dyDescent="0.25">
      <c r="A45" s="34"/>
      <c r="B45" s="34"/>
      <c r="C45" s="35"/>
      <c r="D45" s="34"/>
      <c r="E45" s="34">
        <v>39</v>
      </c>
      <c r="F45" s="72" t="s">
        <v>361</v>
      </c>
      <c r="G45" s="147" t="s">
        <v>362</v>
      </c>
      <c r="H45" s="38" t="s">
        <v>173</v>
      </c>
      <c r="I45" s="34">
        <v>679240201</v>
      </c>
      <c r="J45" s="60">
        <v>45715</v>
      </c>
      <c r="K45" s="40">
        <v>150</v>
      </c>
      <c r="L45" s="41">
        <v>29</v>
      </c>
      <c r="M45" s="153">
        <v>4350</v>
      </c>
      <c r="N45" s="40"/>
      <c r="O45" s="41"/>
      <c r="P45" s="41"/>
      <c r="Q45" s="176"/>
      <c r="R45" s="155"/>
      <c r="S45" s="40">
        <f t="shared" si="10"/>
        <v>150</v>
      </c>
      <c r="T45" s="41">
        <f t="shared" si="11"/>
        <v>29</v>
      </c>
      <c r="U45" s="41">
        <f t="shared" si="2"/>
        <v>4350</v>
      </c>
      <c r="V45" s="34"/>
      <c r="W45" s="41">
        <f t="shared" si="3"/>
        <v>29</v>
      </c>
      <c r="X45" s="41">
        <f t="shared" si="4"/>
        <v>0</v>
      </c>
      <c r="Y45" s="40"/>
      <c r="Z45" s="43"/>
      <c r="AA45" s="43"/>
      <c r="AB45" s="44"/>
      <c r="AC45" s="43"/>
      <c r="AD45" s="43"/>
      <c r="AE45" s="44">
        <f t="shared" si="5"/>
        <v>150</v>
      </c>
      <c r="AF45" s="41">
        <f t="shared" si="6"/>
        <v>29</v>
      </c>
      <c r="AG45" s="41">
        <f t="shared" si="7"/>
        <v>4350</v>
      </c>
      <c r="AI45" s="142"/>
    </row>
    <row r="46" spans="1:35" s="45" customFormat="1" ht="18" customHeight="1" x14ac:dyDescent="0.25">
      <c r="A46" s="34"/>
      <c r="B46" s="34"/>
      <c r="C46" s="35"/>
      <c r="D46" s="34"/>
      <c r="E46" s="34">
        <v>40</v>
      </c>
      <c r="F46" s="72" t="s">
        <v>366</v>
      </c>
      <c r="G46" s="147" t="s">
        <v>57</v>
      </c>
      <c r="H46" s="38" t="s">
        <v>367</v>
      </c>
      <c r="I46" s="34" t="s">
        <v>368</v>
      </c>
      <c r="J46" s="60">
        <v>45835</v>
      </c>
      <c r="K46" s="40">
        <v>49</v>
      </c>
      <c r="L46" s="41">
        <v>310</v>
      </c>
      <c r="M46" s="153">
        <v>15190</v>
      </c>
      <c r="N46" s="40"/>
      <c r="O46" s="41"/>
      <c r="P46" s="41"/>
      <c r="Q46" s="176"/>
      <c r="R46" s="155"/>
      <c r="S46" s="40">
        <f t="shared" si="10"/>
        <v>49</v>
      </c>
      <c r="T46" s="41">
        <f t="shared" si="11"/>
        <v>310</v>
      </c>
      <c r="U46" s="41">
        <f t="shared" si="2"/>
        <v>15190</v>
      </c>
      <c r="V46" s="34"/>
      <c r="W46" s="41">
        <f t="shared" si="3"/>
        <v>310</v>
      </c>
      <c r="X46" s="41">
        <f t="shared" si="4"/>
        <v>0</v>
      </c>
      <c r="Y46" s="40"/>
      <c r="Z46" s="43"/>
      <c r="AA46" s="43"/>
      <c r="AB46" s="44"/>
      <c r="AC46" s="43"/>
      <c r="AD46" s="43"/>
      <c r="AE46" s="44">
        <f t="shared" si="5"/>
        <v>49</v>
      </c>
      <c r="AF46" s="41">
        <f t="shared" si="6"/>
        <v>310</v>
      </c>
      <c r="AG46" s="41">
        <f t="shared" si="7"/>
        <v>15190</v>
      </c>
      <c r="AI46" s="142"/>
    </row>
    <row r="47" spans="1:35" s="45" customFormat="1" ht="18" customHeight="1" x14ac:dyDescent="0.25">
      <c r="A47" s="34"/>
      <c r="B47" s="34"/>
      <c r="C47" s="35"/>
      <c r="D47" s="34"/>
      <c r="E47" s="34">
        <v>41</v>
      </c>
      <c r="F47" s="72" t="s">
        <v>375</v>
      </c>
      <c r="G47" s="147" t="s">
        <v>57</v>
      </c>
      <c r="H47" s="38" t="s">
        <v>376</v>
      </c>
      <c r="I47" s="34" t="s">
        <v>377</v>
      </c>
      <c r="J47" s="60">
        <v>45803</v>
      </c>
      <c r="K47" s="40">
        <v>30</v>
      </c>
      <c r="L47" s="41">
        <v>210</v>
      </c>
      <c r="M47" s="153">
        <v>6300</v>
      </c>
      <c r="N47" s="40">
        <v>5</v>
      </c>
      <c r="O47" s="41">
        <f>L47</f>
        <v>210</v>
      </c>
      <c r="P47" s="41">
        <f>O47*N47</f>
        <v>1050</v>
      </c>
      <c r="Q47" s="177" t="s">
        <v>577</v>
      </c>
      <c r="R47" s="156"/>
      <c r="S47" s="40">
        <f t="shared" si="10"/>
        <v>35</v>
      </c>
      <c r="T47" s="41">
        <f t="shared" si="11"/>
        <v>210</v>
      </c>
      <c r="U47" s="41">
        <f t="shared" si="2"/>
        <v>7350</v>
      </c>
      <c r="V47" s="34">
        <v>5</v>
      </c>
      <c r="W47" s="41">
        <f t="shared" si="3"/>
        <v>210</v>
      </c>
      <c r="X47" s="41">
        <f t="shared" si="4"/>
        <v>1050</v>
      </c>
      <c r="Y47" s="40"/>
      <c r="Z47" s="43"/>
      <c r="AA47" s="43"/>
      <c r="AB47" s="44"/>
      <c r="AC47" s="43"/>
      <c r="AD47" s="43"/>
      <c r="AE47" s="44">
        <f t="shared" si="5"/>
        <v>30</v>
      </c>
      <c r="AF47" s="41">
        <f t="shared" si="6"/>
        <v>210</v>
      </c>
      <c r="AG47" s="41">
        <f t="shared" si="7"/>
        <v>6300</v>
      </c>
      <c r="AI47" s="142"/>
    </row>
    <row r="48" spans="1:35" s="45" customFormat="1" ht="18" customHeight="1" x14ac:dyDescent="0.25">
      <c r="A48" s="34"/>
      <c r="B48" s="34"/>
      <c r="C48" s="35"/>
      <c r="D48" s="34"/>
      <c r="E48" s="34">
        <v>42</v>
      </c>
      <c r="F48" s="72" t="s">
        <v>380</v>
      </c>
      <c r="G48" s="147" t="s">
        <v>57</v>
      </c>
      <c r="H48" s="38" t="s">
        <v>381</v>
      </c>
      <c r="I48" s="34">
        <v>240713</v>
      </c>
      <c r="J48" s="60">
        <v>45865</v>
      </c>
      <c r="K48" s="40">
        <v>402</v>
      </c>
      <c r="L48" s="41">
        <v>52</v>
      </c>
      <c r="M48" s="153">
        <v>20904</v>
      </c>
      <c r="N48" s="40"/>
      <c r="O48" s="41"/>
      <c r="P48" s="41"/>
      <c r="Q48" s="176"/>
      <c r="R48" s="155"/>
      <c r="S48" s="40">
        <f t="shared" si="10"/>
        <v>402</v>
      </c>
      <c r="T48" s="41">
        <f t="shared" si="11"/>
        <v>52</v>
      </c>
      <c r="U48" s="41">
        <f t="shared" si="2"/>
        <v>20904</v>
      </c>
      <c r="V48" s="34">
        <v>331</v>
      </c>
      <c r="W48" s="41">
        <f t="shared" si="3"/>
        <v>52</v>
      </c>
      <c r="X48" s="41">
        <f t="shared" si="4"/>
        <v>17212</v>
      </c>
      <c r="Y48" s="40"/>
      <c r="Z48" s="43"/>
      <c r="AA48" s="43"/>
      <c r="AB48" s="44"/>
      <c r="AC48" s="43"/>
      <c r="AD48" s="43"/>
      <c r="AE48" s="44">
        <f t="shared" si="5"/>
        <v>71</v>
      </c>
      <c r="AF48" s="41">
        <f t="shared" si="6"/>
        <v>52</v>
      </c>
      <c r="AG48" s="41">
        <f t="shared" si="7"/>
        <v>3692</v>
      </c>
      <c r="AI48" s="142"/>
    </row>
    <row r="49" spans="1:103" s="45" customFormat="1" ht="22.5" customHeight="1" x14ac:dyDescent="0.25">
      <c r="A49" s="34"/>
      <c r="B49" s="34"/>
      <c r="C49" s="35"/>
      <c r="D49" s="34"/>
      <c r="E49" s="34">
        <v>44</v>
      </c>
      <c r="F49" s="72" t="s">
        <v>387</v>
      </c>
      <c r="G49" s="147" t="s">
        <v>362</v>
      </c>
      <c r="H49" s="38" t="s">
        <v>91</v>
      </c>
      <c r="I49" s="34" t="s">
        <v>388</v>
      </c>
      <c r="J49" s="60">
        <v>46748</v>
      </c>
      <c r="K49" s="40">
        <v>50</v>
      </c>
      <c r="L49" s="41">
        <v>78</v>
      </c>
      <c r="M49" s="153">
        <v>3900</v>
      </c>
      <c r="N49" s="40"/>
      <c r="O49" s="41"/>
      <c r="P49" s="41"/>
      <c r="Q49" s="176"/>
      <c r="R49" s="155"/>
      <c r="S49" s="40">
        <f t="shared" si="10"/>
        <v>50</v>
      </c>
      <c r="T49" s="41">
        <f t="shared" si="11"/>
        <v>78</v>
      </c>
      <c r="U49" s="41">
        <f t="shared" si="2"/>
        <v>3900</v>
      </c>
      <c r="V49" s="34"/>
      <c r="W49" s="41">
        <f t="shared" si="3"/>
        <v>78</v>
      </c>
      <c r="X49" s="41">
        <f t="shared" si="4"/>
        <v>0</v>
      </c>
      <c r="Y49" s="40"/>
      <c r="Z49" s="43"/>
      <c r="AA49" s="43"/>
      <c r="AB49" s="44"/>
      <c r="AC49" s="43"/>
      <c r="AD49" s="43"/>
      <c r="AE49" s="44">
        <f t="shared" si="5"/>
        <v>50</v>
      </c>
      <c r="AF49" s="41">
        <f t="shared" si="6"/>
        <v>78</v>
      </c>
      <c r="AG49" s="41">
        <f t="shared" si="7"/>
        <v>3900</v>
      </c>
      <c r="AI49" s="142"/>
    </row>
    <row r="50" spans="1:103" s="45" customFormat="1" ht="22.5" customHeight="1" x14ac:dyDescent="0.25">
      <c r="A50" s="34"/>
      <c r="B50" s="34"/>
      <c r="C50" s="35"/>
      <c r="D50" s="34"/>
      <c r="E50" s="34">
        <v>45</v>
      </c>
      <c r="F50" s="72" t="s">
        <v>389</v>
      </c>
      <c r="G50" s="147" t="s">
        <v>362</v>
      </c>
      <c r="H50" s="38" t="s">
        <v>390</v>
      </c>
      <c r="I50" s="34" t="s">
        <v>391</v>
      </c>
      <c r="J50" s="60">
        <v>46382</v>
      </c>
      <c r="K50" s="40">
        <v>30</v>
      </c>
      <c r="L50" s="41">
        <v>450</v>
      </c>
      <c r="M50" s="153">
        <v>13500</v>
      </c>
      <c r="N50" s="40"/>
      <c r="O50" s="41"/>
      <c r="P50" s="41"/>
      <c r="Q50" s="176"/>
      <c r="R50" s="155"/>
      <c r="S50" s="40">
        <f t="shared" si="10"/>
        <v>30</v>
      </c>
      <c r="T50" s="41">
        <f t="shared" si="11"/>
        <v>450</v>
      </c>
      <c r="U50" s="41">
        <f t="shared" si="2"/>
        <v>13500</v>
      </c>
      <c r="V50" s="34"/>
      <c r="W50" s="41">
        <f t="shared" si="3"/>
        <v>450</v>
      </c>
      <c r="X50" s="41">
        <f t="shared" si="4"/>
        <v>0</v>
      </c>
      <c r="Y50" s="40"/>
      <c r="Z50" s="43"/>
      <c r="AA50" s="43"/>
      <c r="AB50" s="44"/>
      <c r="AC50" s="43"/>
      <c r="AD50" s="43"/>
      <c r="AE50" s="44">
        <f t="shared" si="5"/>
        <v>30</v>
      </c>
      <c r="AF50" s="41">
        <f t="shared" si="6"/>
        <v>450</v>
      </c>
      <c r="AG50" s="41">
        <f t="shared" si="7"/>
        <v>13500</v>
      </c>
      <c r="AI50" s="142"/>
    </row>
    <row r="51" spans="1:103" s="45" customFormat="1" ht="22.5" customHeight="1" x14ac:dyDescent="0.25">
      <c r="A51" s="34"/>
      <c r="B51" s="34"/>
      <c r="C51" s="35"/>
      <c r="D51" s="34"/>
      <c r="E51" s="34">
        <v>46</v>
      </c>
      <c r="F51" s="72" t="s">
        <v>392</v>
      </c>
      <c r="G51" s="147" t="s">
        <v>362</v>
      </c>
      <c r="H51" s="38" t="s">
        <v>393</v>
      </c>
      <c r="I51" s="34" t="s">
        <v>394</v>
      </c>
      <c r="J51" s="60">
        <v>46780</v>
      </c>
      <c r="K51" s="40">
        <v>10</v>
      </c>
      <c r="L51" s="41">
        <v>244</v>
      </c>
      <c r="M51" s="153">
        <v>2440</v>
      </c>
      <c r="N51" s="40"/>
      <c r="O51" s="41"/>
      <c r="P51" s="41"/>
      <c r="Q51" s="176"/>
      <c r="R51" s="155"/>
      <c r="S51" s="40">
        <f t="shared" si="10"/>
        <v>10</v>
      </c>
      <c r="T51" s="41">
        <f t="shared" si="11"/>
        <v>244</v>
      </c>
      <c r="U51" s="41">
        <f t="shared" si="2"/>
        <v>2440</v>
      </c>
      <c r="V51" s="34"/>
      <c r="W51" s="41">
        <f t="shared" si="3"/>
        <v>244</v>
      </c>
      <c r="X51" s="41">
        <f t="shared" si="4"/>
        <v>0</v>
      </c>
      <c r="Y51" s="40"/>
      <c r="Z51" s="43"/>
      <c r="AA51" s="43"/>
      <c r="AB51" s="44"/>
      <c r="AC51" s="43"/>
      <c r="AD51" s="43"/>
      <c r="AE51" s="44">
        <f t="shared" si="5"/>
        <v>10</v>
      </c>
      <c r="AF51" s="41">
        <f t="shared" si="6"/>
        <v>244</v>
      </c>
      <c r="AG51" s="41">
        <f t="shared" si="7"/>
        <v>2440</v>
      </c>
      <c r="AI51" s="142"/>
    </row>
    <row r="52" spans="1:103" s="45" customFormat="1" ht="15.75" customHeight="1" x14ac:dyDescent="0.25">
      <c r="A52" s="35"/>
      <c r="B52" s="35">
        <f>SUM(B4:B10)</f>
        <v>1675</v>
      </c>
      <c r="C52" s="35"/>
      <c r="D52" s="34"/>
      <c r="E52" s="34">
        <v>47</v>
      </c>
      <c r="F52" s="36" t="s">
        <v>395</v>
      </c>
      <c r="G52" s="145" t="s">
        <v>396</v>
      </c>
      <c r="H52" s="38" t="s">
        <v>397</v>
      </c>
      <c r="I52" s="40" t="s">
        <v>398</v>
      </c>
      <c r="J52" s="78">
        <v>46784</v>
      </c>
      <c r="K52" s="40">
        <v>177</v>
      </c>
      <c r="L52" s="41">
        <v>18</v>
      </c>
      <c r="M52" s="153">
        <v>3186</v>
      </c>
      <c r="N52" s="43"/>
      <c r="O52" s="41"/>
      <c r="P52" s="41"/>
      <c r="Q52" s="176"/>
      <c r="R52" s="155"/>
      <c r="S52" s="40">
        <f t="shared" si="10"/>
        <v>177</v>
      </c>
      <c r="T52" s="41">
        <f t="shared" si="11"/>
        <v>18</v>
      </c>
      <c r="U52" s="41">
        <f t="shared" si="2"/>
        <v>3186</v>
      </c>
      <c r="V52" s="40">
        <v>2</v>
      </c>
      <c r="W52" s="41">
        <f t="shared" si="3"/>
        <v>18</v>
      </c>
      <c r="X52" s="41">
        <f t="shared" si="4"/>
        <v>36</v>
      </c>
      <c r="Y52" s="43"/>
      <c r="Z52" s="43"/>
      <c r="AA52" s="43"/>
      <c r="AB52" s="43"/>
      <c r="AC52" s="43"/>
      <c r="AD52" s="43"/>
      <c r="AE52" s="44">
        <f t="shared" si="5"/>
        <v>175</v>
      </c>
      <c r="AF52" s="41">
        <f t="shared" si="6"/>
        <v>18</v>
      </c>
      <c r="AG52" s="41">
        <f t="shared" si="7"/>
        <v>3150</v>
      </c>
      <c r="AI52" s="142"/>
    </row>
    <row r="53" spans="1:103" s="45" customFormat="1" ht="15.75" customHeight="1" x14ac:dyDescent="0.25">
      <c r="A53" s="35"/>
      <c r="B53" s="35"/>
      <c r="C53" s="35"/>
      <c r="D53" s="34"/>
      <c r="E53" s="34">
        <v>48</v>
      </c>
      <c r="F53" s="36" t="s">
        <v>399</v>
      </c>
      <c r="G53" s="145" t="s">
        <v>362</v>
      </c>
      <c r="H53" s="38" t="s">
        <v>400</v>
      </c>
      <c r="I53" s="40" t="s">
        <v>401</v>
      </c>
      <c r="J53" s="78">
        <v>46844</v>
      </c>
      <c r="K53" s="40">
        <v>30</v>
      </c>
      <c r="L53" s="41">
        <v>310</v>
      </c>
      <c r="M53" s="153">
        <v>9300</v>
      </c>
      <c r="N53" s="43"/>
      <c r="O53" s="41"/>
      <c r="P53" s="41"/>
      <c r="Q53" s="176"/>
      <c r="R53" s="155"/>
      <c r="S53" s="40">
        <f t="shared" si="10"/>
        <v>30</v>
      </c>
      <c r="T53" s="41">
        <f t="shared" si="11"/>
        <v>310</v>
      </c>
      <c r="U53" s="41">
        <f t="shared" si="2"/>
        <v>9300</v>
      </c>
      <c r="V53" s="40"/>
      <c r="W53" s="41">
        <f t="shared" si="3"/>
        <v>310</v>
      </c>
      <c r="X53" s="41">
        <f t="shared" si="4"/>
        <v>0</v>
      </c>
      <c r="Y53" s="43"/>
      <c r="Z53" s="43"/>
      <c r="AA53" s="43"/>
      <c r="AB53" s="43"/>
      <c r="AC53" s="43"/>
      <c r="AD53" s="43"/>
      <c r="AE53" s="44">
        <f t="shared" si="5"/>
        <v>30</v>
      </c>
      <c r="AF53" s="41">
        <f t="shared" si="6"/>
        <v>310</v>
      </c>
      <c r="AG53" s="41">
        <f t="shared" si="7"/>
        <v>9300</v>
      </c>
      <c r="AI53" s="142"/>
    </row>
    <row r="54" spans="1:103" s="45" customFormat="1" ht="15.75" customHeight="1" x14ac:dyDescent="0.25">
      <c r="A54" s="35"/>
      <c r="B54" s="35"/>
      <c r="C54" s="35"/>
      <c r="D54" s="40"/>
      <c r="E54" s="34">
        <v>49</v>
      </c>
      <c r="F54" s="36" t="s">
        <v>402</v>
      </c>
      <c r="G54" s="146" t="s">
        <v>362</v>
      </c>
      <c r="H54" s="38" t="s">
        <v>403</v>
      </c>
      <c r="I54" s="40" t="s">
        <v>404</v>
      </c>
      <c r="J54" s="79">
        <v>46692</v>
      </c>
      <c r="K54" s="40">
        <v>1210</v>
      </c>
      <c r="L54" s="41">
        <v>24</v>
      </c>
      <c r="M54" s="153">
        <v>29040</v>
      </c>
      <c r="N54" s="40"/>
      <c r="O54" s="41"/>
      <c r="P54" s="41"/>
      <c r="Q54" s="176"/>
      <c r="R54" s="155"/>
      <c r="S54" s="40">
        <f t="shared" si="10"/>
        <v>1210</v>
      </c>
      <c r="T54" s="41">
        <f t="shared" si="11"/>
        <v>24</v>
      </c>
      <c r="U54" s="41">
        <f t="shared" si="2"/>
        <v>29040</v>
      </c>
      <c r="V54" s="40">
        <v>358</v>
      </c>
      <c r="W54" s="41">
        <f t="shared" si="3"/>
        <v>24</v>
      </c>
      <c r="X54" s="41">
        <f t="shared" si="4"/>
        <v>8592</v>
      </c>
      <c r="Y54" s="43"/>
      <c r="Z54" s="43"/>
      <c r="AA54" s="43"/>
      <c r="AB54" s="43"/>
      <c r="AC54" s="43"/>
      <c r="AD54" s="43"/>
      <c r="AE54" s="44">
        <f t="shared" si="5"/>
        <v>852</v>
      </c>
      <c r="AF54" s="41">
        <f t="shared" si="6"/>
        <v>24</v>
      </c>
      <c r="AG54" s="41">
        <f t="shared" si="7"/>
        <v>20448</v>
      </c>
      <c r="AI54" s="142"/>
    </row>
    <row r="55" spans="1:103" s="45" customFormat="1" ht="15.75" customHeight="1" x14ac:dyDescent="0.25">
      <c r="A55" s="35"/>
      <c r="B55" s="35"/>
      <c r="C55" s="35"/>
      <c r="D55" s="40"/>
      <c r="E55" s="34">
        <v>50</v>
      </c>
      <c r="F55" s="36" t="s">
        <v>405</v>
      </c>
      <c r="G55" s="146" t="s">
        <v>362</v>
      </c>
      <c r="H55" s="38" t="s">
        <v>406</v>
      </c>
      <c r="I55" s="40">
        <v>230710</v>
      </c>
      <c r="J55" s="79">
        <v>46204</v>
      </c>
      <c r="K55" s="40">
        <v>100</v>
      </c>
      <c r="L55" s="41">
        <v>94</v>
      </c>
      <c r="M55" s="153">
        <v>9400</v>
      </c>
      <c r="N55" s="40"/>
      <c r="O55" s="41"/>
      <c r="P55" s="41"/>
      <c r="Q55" s="176"/>
      <c r="R55" s="155"/>
      <c r="S55" s="40">
        <f t="shared" si="10"/>
        <v>100</v>
      </c>
      <c r="T55" s="41">
        <f t="shared" si="11"/>
        <v>94</v>
      </c>
      <c r="U55" s="41">
        <f t="shared" si="2"/>
        <v>9400</v>
      </c>
      <c r="V55" s="40">
        <v>20</v>
      </c>
      <c r="W55" s="41">
        <f t="shared" si="3"/>
        <v>94</v>
      </c>
      <c r="X55" s="41">
        <f t="shared" si="4"/>
        <v>1880</v>
      </c>
      <c r="Y55" s="43"/>
      <c r="Z55" s="43"/>
      <c r="AA55" s="43"/>
      <c r="AB55" s="43"/>
      <c r="AC55" s="43"/>
      <c r="AD55" s="43"/>
      <c r="AE55" s="44">
        <f t="shared" si="5"/>
        <v>80</v>
      </c>
      <c r="AF55" s="41">
        <f t="shared" si="6"/>
        <v>94</v>
      </c>
      <c r="AG55" s="41">
        <f t="shared" si="7"/>
        <v>7520</v>
      </c>
      <c r="AI55" s="142"/>
    </row>
    <row r="56" spans="1:103" s="45" customFormat="1" ht="15.75" customHeight="1" x14ac:dyDescent="0.25">
      <c r="A56" s="35"/>
      <c r="B56" s="35"/>
      <c r="C56" s="35"/>
      <c r="D56" s="40"/>
      <c r="E56" s="34">
        <v>51</v>
      </c>
      <c r="F56" s="36" t="s">
        <v>407</v>
      </c>
      <c r="G56" s="146" t="s">
        <v>408</v>
      </c>
      <c r="H56" s="38" t="s">
        <v>409</v>
      </c>
      <c r="I56" s="40">
        <v>241023</v>
      </c>
      <c r="J56" s="79">
        <v>46113</v>
      </c>
      <c r="K56" s="40">
        <v>1484</v>
      </c>
      <c r="L56" s="41">
        <v>9</v>
      </c>
      <c r="M56" s="153">
        <v>13356</v>
      </c>
      <c r="N56" s="40"/>
      <c r="O56" s="41"/>
      <c r="P56" s="41"/>
      <c r="Q56" s="176"/>
      <c r="R56" s="155"/>
      <c r="S56" s="40">
        <f t="shared" si="10"/>
        <v>1484</v>
      </c>
      <c r="T56" s="41">
        <f t="shared" si="11"/>
        <v>9</v>
      </c>
      <c r="U56" s="41">
        <f t="shared" si="2"/>
        <v>13356</v>
      </c>
      <c r="V56" s="40">
        <v>591</v>
      </c>
      <c r="W56" s="41">
        <f t="shared" si="3"/>
        <v>9</v>
      </c>
      <c r="X56" s="41">
        <f t="shared" si="4"/>
        <v>5319</v>
      </c>
      <c r="Y56" s="43"/>
      <c r="Z56" s="43"/>
      <c r="AA56" s="43"/>
      <c r="AB56" s="43"/>
      <c r="AC56" s="43"/>
      <c r="AD56" s="43"/>
      <c r="AE56" s="44">
        <f t="shared" si="5"/>
        <v>893</v>
      </c>
      <c r="AF56" s="41">
        <f t="shared" si="6"/>
        <v>9</v>
      </c>
      <c r="AG56" s="41">
        <f t="shared" si="7"/>
        <v>8037</v>
      </c>
      <c r="AI56" s="142"/>
    </row>
    <row r="57" spans="1:103" s="45" customFormat="1" ht="15.75" customHeight="1" x14ac:dyDescent="0.25">
      <c r="A57" s="35"/>
      <c r="B57" s="35"/>
      <c r="C57" s="35"/>
      <c r="D57" s="40"/>
      <c r="E57" s="34">
        <v>52</v>
      </c>
      <c r="F57" s="36" t="s">
        <v>410</v>
      </c>
      <c r="G57" s="146" t="s">
        <v>408</v>
      </c>
      <c r="H57" s="38" t="s">
        <v>315</v>
      </c>
      <c r="I57" s="40" t="s">
        <v>411</v>
      </c>
      <c r="J57" s="79">
        <v>46692</v>
      </c>
      <c r="K57" s="40">
        <v>1381</v>
      </c>
      <c r="L57" s="41">
        <v>22</v>
      </c>
      <c r="M57" s="153">
        <v>30382</v>
      </c>
      <c r="N57" s="40"/>
      <c r="O57" s="41"/>
      <c r="P57" s="41"/>
      <c r="Q57" s="176"/>
      <c r="R57" s="155"/>
      <c r="S57" s="40">
        <f t="shared" si="10"/>
        <v>1381</v>
      </c>
      <c r="T57" s="41">
        <f t="shared" si="11"/>
        <v>22</v>
      </c>
      <c r="U57" s="41">
        <f t="shared" si="2"/>
        <v>30382</v>
      </c>
      <c r="V57" s="40">
        <v>605</v>
      </c>
      <c r="W57" s="41">
        <f t="shared" si="3"/>
        <v>22</v>
      </c>
      <c r="X57" s="41">
        <f t="shared" si="4"/>
        <v>13310</v>
      </c>
      <c r="Y57" s="43"/>
      <c r="Z57" s="43"/>
      <c r="AA57" s="43"/>
      <c r="AB57" s="43"/>
      <c r="AC57" s="43"/>
      <c r="AD57" s="43"/>
      <c r="AE57" s="44">
        <f t="shared" si="5"/>
        <v>776</v>
      </c>
      <c r="AF57" s="41">
        <f t="shared" si="6"/>
        <v>22</v>
      </c>
      <c r="AG57" s="41">
        <f t="shared" si="7"/>
        <v>17072</v>
      </c>
      <c r="AI57" s="142"/>
    </row>
    <row r="58" spans="1:103" s="45" customFormat="1" ht="15.75" customHeight="1" x14ac:dyDescent="0.25">
      <c r="A58" s="35"/>
      <c r="B58" s="35"/>
      <c r="C58" s="35"/>
      <c r="D58" s="40"/>
      <c r="E58" s="34">
        <v>53</v>
      </c>
      <c r="F58" s="36" t="s">
        <v>414</v>
      </c>
      <c r="G58" s="146" t="s">
        <v>408</v>
      </c>
      <c r="H58" s="38" t="s">
        <v>270</v>
      </c>
      <c r="I58" s="40">
        <v>30457</v>
      </c>
      <c r="J58" s="79">
        <v>46419</v>
      </c>
      <c r="K58" s="40">
        <v>350</v>
      </c>
      <c r="L58" s="41">
        <v>280</v>
      </c>
      <c r="M58" s="153">
        <v>98000</v>
      </c>
      <c r="N58" s="40"/>
      <c r="O58" s="41"/>
      <c r="P58" s="41"/>
      <c r="Q58" s="176"/>
      <c r="R58" s="155"/>
      <c r="S58" s="40">
        <f t="shared" si="10"/>
        <v>350</v>
      </c>
      <c r="T58" s="41">
        <f t="shared" si="11"/>
        <v>280</v>
      </c>
      <c r="U58" s="41">
        <f t="shared" si="2"/>
        <v>98000</v>
      </c>
      <c r="V58" s="40">
        <v>150</v>
      </c>
      <c r="W58" s="41">
        <f t="shared" si="3"/>
        <v>280</v>
      </c>
      <c r="X58" s="41">
        <f t="shared" si="4"/>
        <v>42000</v>
      </c>
      <c r="Y58" s="43"/>
      <c r="Z58" s="43"/>
      <c r="AA58" s="43"/>
      <c r="AB58" s="43"/>
      <c r="AC58" s="43"/>
      <c r="AD58" s="43"/>
      <c r="AE58" s="44">
        <f t="shared" si="5"/>
        <v>200</v>
      </c>
      <c r="AF58" s="41">
        <f t="shared" si="6"/>
        <v>280</v>
      </c>
      <c r="AG58" s="41">
        <f t="shared" si="7"/>
        <v>56000</v>
      </c>
      <c r="AI58" s="142"/>
    </row>
    <row r="59" spans="1:103" s="45" customFormat="1" ht="22.5" customHeight="1" x14ac:dyDescent="0.25">
      <c r="A59" s="35"/>
      <c r="B59" s="35"/>
      <c r="C59" s="35"/>
      <c r="D59" s="40"/>
      <c r="E59" s="34">
        <v>54</v>
      </c>
      <c r="F59" s="36" t="s">
        <v>418</v>
      </c>
      <c r="G59" s="146" t="s">
        <v>362</v>
      </c>
      <c r="H59" s="38" t="s">
        <v>132</v>
      </c>
      <c r="I59" s="40">
        <v>2503281</v>
      </c>
      <c r="J59" s="79">
        <v>46813</v>
      </c>
      <c r="K59" s="40">
        <v>0</v>
      </c>
      <c r="L59" s="41">
        <v>58</v>
      </c>
      <c r="M59" s="153">
        <v>0</v>
      </c>
      <c r="N59" s="40">
        <v>1</v>
      </c>
      <c r="O59" s="41">
        <f>L59</f>
        <v>58</v>
      </c>
      <c r="P59" s="41">
        <f>O59*N59</f>
        <v>58</v>
      </c>
      <c r="Q59" s="176"/>
      <c r="R59" s="155"/>
      <c r="S59" s="40">
        <f t="shared" si="10"/>
        <v>1</v>
      </c>
      <c r="T59" s="41">
        <f t="shared" si="11"/>
        <v>58</v>
      </c>
      <c r="U59" s="41">
        <f t="shared" si="2"/>
        <v>58</v>
      </c>
      <c r="V59" s="40">
        <v>1</v>
      </c>
      <c r="W59" s="41">
        <f t="shared" si="3"/>
        <v>58</v>
      </c>
      <c r="X59" s="41">
        <f t="shared" si="4"/>
        <v>58</v>
      </c>
      <c r="Y59" s="43"/>
      <c r="Z59" s="43"/>
      <c r="AA59" s="43"/>
      <c r="AB59" s="43"/>
      <c r="AC59" s="43"/>
      <c r="AD59" s="43"/>
      <c r="AE59" s="44">
        <f t="shared" si="5"/>
        <v>0</v>
      </c>
      <c r="AF59" s="41">
        <f t="shared" si="6"/>
        <v>58</v>
      </c>
      <c r="AG59" s="41">
        <f t="shared" si="7"/>
        <v>0</v>
      </c>
      <c r="AI59" s="142"/>
    </row>
    <row r="60" spans="1:103" s="162" customFormat="1" ht="36.950000000000003" customHeight="1" x14ac:dyDescent="0.25">
      <c r="A60" s="152"/>
      <c r="B60" s="152"/>
      <c r="C60" s="152"/>
      <c r="D60" s="15"/>
      <c r="E60" s="15"/>
      <c r="F60" s="442" t="s">
        <v>580</v>
      </c>
      <c r="G60" s="443"/>
      <c r="H60" s="443"/>
      <c r="I60" s="443"/>
      <c r="J60" s="16"/>
      <c r="K60" s="441" t="s">
        <v>581</v>
      </c>
      <c r="L60" s="442"/>
      <c r="M60" s="442"/>
      <c r="N60" s="444" t="s">
        <v>2</v>
      </c>
      <c r="O60" s="442"/>
      <c r="P60" s="442"/>
      <c r="Q60" s="174" t="s">
        <v>578</v>
      </c>
      <c r="R60" s="163"/>
      <c r="S60" s="445" t="s">
        <v>3</v>
      </c>
      <c r="T60" s="440"/>
      <c r="U60" s="440"/>
      <c r="V60" s="446" t="s">
        <v>4</v>
      </c>
      <c r="W60" s="440"/>
      <c r="X60" s="440"/>
      <c r="Y60" s="447" t="s">
        <v>5</v>
      </c>
      <c r="Z60" s="447"/>
      <c r="AA60" s="447"/>
      <c r="AB60" s="439" t="s">
        <v>6</v>
      </c>
      <c r="AC60" s="440"/>
      <c r="AD60" s="440"/>
      <c r="AE60" s="441" t="s">
        <v>579</v>
      </c>
      <c r="AF60" s="442"/>
      <c r="AG60" s="442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161"/>
      <c r="CR60" s="161"/>
      <c r="CS60" s="161"/>
      <c r="CT60" s="161"/>
      <c r="CU60" s="161"/>
      <c r="CV60" s="161"/>
      <c r="CW60" s="161"/>
      <c r="CX60" s="161"/>
      <c r="CY60" s="161"/>
    </row>
    <row r="61" spans="1:103" s="167" customFormat="1" ht="21" customHeight="1" x14ac:dyDescent="0.25">
      <c r="A61" s="164"/>
      <c r="B61" s="164"/>
      <c r="C61" s="164"/>
      <c r="D61" s="20"/>
      <c r="E61" s="20"/>
      <c r="F61" s="21" t="s">
        <v>7</v>
      </c>
      <c r="G61" s="144" t="s">
        <v>8</v>
      </c>
      <c r="H61" s="23" t="s">
        <v>9</v>
      </c>
      <c r="I61" s="20" t="s">
        <v>10</v>
      </c>
      <c r="J61" s="24" t="s">
        <v>11</v>
      </c>
      <c r="K61" s="20" t="s">
        <v>12</v>
      </c>
      <c r="L61" s="25" t="s">
        <v>13</v>
      </c>
      <c r="M61" s="170" t="s">
        <v>14</v>
      </c>
      <c r="N61" s="20" t="s">
        <v>12</v>
      </c>
      <c r="O61" s="25" t="s">
        <v>13</v>
      </c>
      <c r="P61" s="25" t="s">
        <v>14</v>
      </c>
      <c r="Q61" s="175"/>
      <c r="R61" s="165"/>
      <c r="S61" s="29" t="s">
        <v>12</v>
      </c>
      <c r="T61" s="30" t="s">
        <v>13</v>
      </c>
      <c r="U61" s="30" t="s">
        <v>14</v>
      </c>
      <c r="V61" s="29" t="s">
        <v>12</v>
      </c>
      <c r="W61" s="30" t="s">
        <v>13</v>
      </c>
      <c r="X61" s="30" t="s">
        <v>14</v>
      </c>
      <c r="Y61" s="31" t="s">
        <v>12</v>
      </c>
      <c r="Z61" s="31" t="s">
        <v>13</v>
      </c>
      <c r="AA61" s="31" t="s">
        <v>14</v>
      </c>
      <c r="AB61" s="32" t="s">
        <v>12</v>
      </c>
      <c r="AC61" s="31" t="s">
        <v>13</v>
      </c>
      <c r="AD61" s="31" t="s">
        <v>14</v>
      </c>
      <c r="AE61" s="29" t="s">
        <v>12</v>
      </c>
      <c r="AF61" s="30" t="s">
        <v>13</v>
      </c>
      <c r="AG61" s="30" t="s">
        <v>14</v>
      </c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</row>
    <row r="62" spans="1:103" s="45" customFormat="1" ht="22.5" customHeight="1" x14ac:dyDescent="0.25">
      <c r="A62" s="35"/>
      <c r="B62" s="35"/>
      <c r="C62" s="35"/>
      <c r="D62" s="40"/>
      <c r="E62" s="34">
        <v>55</v>
      </c>
      <c r="F62" s="36" t="s">
        <v>422</v>
      </c>
      <c r="G62" s="146" t="s">
        <v>362</v>
      </c>
      <c r="H62" s="38" t="s">
        <v>423</v>
      </c>
      <c r="I62" s="40">
        <v>2410147</v>
      </c>
      <c r="J62" s="79">
        <v>46661</v>
      </c>
      <c r="K62" s="40">
        <v>150</v>
      </c>
      <c r="L62" s="41">
        <v>42</v>
      </c>
      <c r="M62" s="153">
        <v>6300</v>
      </c>
      <c r="N62" s="40"/>
      <c r="O62" s="41"/>
      <c r="P62" s="41"/>
      <c r="Q62" s="176"/>
      <c r="R62" s="155"/>
      <c r="S62" s="40">
        <f t="shared" ref="S62:S88" si="12">K62+N62</f>
        <v>150</v>
      </c>
      <c r="T62" s="41">
        <f t="shared" ref="T62:T88" si="13">L62</f>
        <v>42</v>
      </c>
      <c r="U62" s="41">
        <f t="shared" si="2"/>
        <v>6300</v>
      </c>
      <c r="V62" s="40"/>
      <c r="W62" s="41">
        <f t="shared" si="3"/>
        <v>42</v>
      </c>
      <c r="X62" s="41">
        <f t="shared" si="4"/>
        <v>0</v>
      </c>
      <c r="Y62" s="43"/>
      <c r="Z62" s="43"/>
      <c r="AA62" s="43"/>
      <c r="AB62" s="43"/>
      <c r="AC62" s="43"/>
      <c r="AD62" s="43"/>
      <c r="AE62" s="44">
        <f t="shared" si="5"/>
        <v>150</v>
      </c>
      <c r="AF62" s="41">
        <f t="shared" si="6"/>
        <v>42</v>
      </c>
      <c r="AG62" s="41">
        <f t="shared" si="7"/>
        <v>6300</v>
      </c>
      <c r="AI62" s="142"/>
    </row>
    <row r="63" spans="1:103" s="45" customFormat="1" ht="22.5" customHeight="1" x14ac:dyDescent="0.25">
      <c r="A63" s="35"/>
      <c r="B63" s="35"/>
      <c r="C63" s="35"/>
      <c r="D63" s="40"/>
      <c r="E63" s="34">
        <v>56</v>
      </c>
      <c r="F63" s="36" t="s">
        <v>281</v>
      </c>
      <c r="G63" s="146" t="s">
        <v>432</v>
      </c>
      <c r="H63" s="38" t="s">
        <v>306</v>
      </c>
      <c r="I63" s="40" t="s">
        <v>433</v>
      </c>
      <c r="J63" s="79">
        <v>46905</v>
      </c>
      <c r="K63" s="40">
        <v>9973</v>
      </c>
      <c r="L63" s="41">
        <v>0.8</v>
      </c>
      <c r="M63" s="153">
        <v>7978.4000000000005</v>
      </c>
      <c r="N63" s="40"/>
      <c r="O63" s="41"/>
      <c r="P63" s="41"/>
      <c r="Q63" s="176"/>
      <c r="R63" s="155"/>
      <c r="S63" s="40">
        <f t="shared" si="12"/>
        <v>9973</v>
      </c>
      <c r="T63" s="41">
        <f t="shared" si="13"/>
        <v>0.8</v>
      </c>
      <c r="U63" s="41">
        <f t="shared" si="2"/>
        <v>7978.4000000000005</v>
      </c>
      <c r="V63" s="40"/>
      <c r="W63" s="41">
        <f t="shared" si="3"/>
        <v>0.8</v>
      </c>
      <c r="X63" s="41">
        <f t="shared" si="4"/>
        <v>0</v>
      </c>
      <c r="Y63" s="43"/>
      <c r="Z63" s="43"/>
      <c r="AA63" s="43"/>
      <c r="AB63" s="43"/>
      <c r="AC63" s="43"/>
      <c r="AD63" s="43"/>
      <c r="AE63" s="44">
        <f t="shared" si="5"/>
        <v>9973</v>
      </c>
      <c r="AF63" s="41">
        <f t="shared" si="6"/>
        <v>0.8</v>
      </c>
      <c r="AG63" s="41">
        <f t="shared" si="7"/>
        <v>7978.4000000000005</v>
      </c>
      <c r="AI63" s="142"/>
    </row>
    <row r="64" spans="1:103" s="45" customFormat="1" ht="22.5" customHeight="1" x14ac:dyDescent="0.25">
      <c r="A64" s="35"/>
      <c r="B64" s="35"/>
      <c r="C64" s="35"/>
      <c r="D64" s="40"/>
      <c r="E64" s="34">
        <v>57</v>
      </c>
      <c r="F64" s="36" t="s">
        <v>436</v>
      </c>
      <c r="G64" s="146" t="s">
        <v>362</v>
      </c>
      <c r="H64" s="38" t="s">
        <v>50</v>
      </c>
      <c r="I64" s="40">
        <v>240146</v>
      </c>
      <c r="J64" s="79">
        <v>46388</v>
      </c>
      <c r="K64" s="40">
        <v>50</v>
      </c>
      <c r="L64" s="41">
        <v>125</v>
      </c>
      <c r="M64" s="153">
        <v>6250</v>
      </c>
      <c r="N64" s="40"/>
      <c r="O64" s="41"/>
      <c r="P64" s="41"/>
      <c r="Q64" s="176"/>
      <c r="R64" s="155"/>
      <c r="S64" s="40">
        <f t="shared" si="12"/>
        <v>50</v>
      </c>
      <c r="T64" s="41">
        <f t="shared" si="13"/>
        <v>125</v>
      </c>
      <c r="U64" s="41">
        <f t="shared" si="2"/>
        <v>6250</v>
      </c>
      <c r="V64" s="40"/>
      <c r="W64" s="41">
        <f t="shared" si="3"/>
        <v>125</v>
      </c>
      <c r="X64" s="41">
        <f t="shared" si="4"/>
        <v>0</v>
      </c>
      <c r="Y64" s="43"/>
      <c r="Z64" s="43"/>
      <c r="AA64" s="43"/>
      <c r="AB64" s="43"/>
      <c r="AC64" s="43"/>
      <c r="AD64" s="43"/>
      <c r="AE64" s="44">
        <f t="shared" si="5"/>
        <v>50</v>
      </c>
      <c r="AF64" s="41">
        <f t="shared" si="6"/>
        <v>125</v>
      </c>
      <c r="AG64" s="41">
        <f t="shared" si="7"/>
        <v>6250</v>
      </c>
      <c r="AI64" s="142"/>
    </row>
    <row r="65" spans="1:35" s="45" customFormat="1" ht="22.5" customHeight="1" x14ac:dyDescent="0.25">
      <c r="A65" s="35"/>
      <c r="B65" s="35"/>
      <c r="C65" s="35"/>
      <c r="D65" s="40"/>
      <c r="E65" s="34">
        <v>58</v>
      </c>
      <c r="F65" s="36" t="s">
        <v>437</v>
      </c>
      <c r="G65" s="146" t="s">
        <v>438</v>
      </c>
      <c r="H65" s="38" t="s">
        <v>81</v>
      </c>
      <c r="I65" s="40" t="s">
        <v>439</v>
      </c>
      <c r="J65" s="79">
        <v>46844</v>
      </c>
      <c r="K65" s="40">
        <v>30</v>
      </c>
      <c r="L65" s="41">
        <v>165</v>
      </c>
      <c r="M65" s="153">
        <v>4950</v>
      </c>
      <c r="N65" s="40"/>
      <c r="O65" s="41"/>
      <c r="P65" s="41"/>
      <c r="Q65" s="176"/>
      <c r="R65" s="155"/>
      <c r="S65" s="40">
        <f t="shared" si="12"/>
        <v>30</v>
      </c>
      <c r="T65" s="41">
        <f t="shared" si="13"/>
        <v>165</v>
      </c>
      <c r="U65" s="41">
        <f t="shared" si="2"/>
        <v>4950</v>
      </c>
      <c r="V65" s="40"/>
      <c r="W65" s="41">
        <f t="shared" si="3"/>
        <v>165</v>
      </c>
      <c r="X65" s="41">
        <f t="shared" si="4"/>
        <v>0</v>
      </c>
      <c r="Y65" s="43"/>
      <c r="Z65" s="43"/>
      <c r="AA65" s="43"/>
      <c r="AB65" s="43"/>
      <c r="AC65" s="43"/>
      <c r="AD65" s="43"/>
      <c r="AE65" s="44">
        <f t="shared" si="5"/>
        <v>30</v>
      </c>
      <c r="AF65" s="41">
        <f t="shared" si="6"/>
        <v>165</v>
      </c>
      <c r="AG65" s="41">
        <f t="shared" si="7"/>
        <v>4950</v>
      </c>
      <c r="AI65" s="142"/>
    </row>
    <row r="66" spans="1:35" s="45" customFormat="1" ht="22.5" customHeight="1" x14ac:dyDescent="0.25">
      <c r="A66" s="35"/>
      <c r="B66" s="35"/>
      <c r="C66" s="35"/>
      <c r="D66" s="40"/>
      <c r="E66" s="34">
        <v>59</v>
      </c>
      <c r="F66" s="36" t="s">
        <v>440</v>
      </c>
      <c r="G66" s="146" t="s">
        <v>441</v>
      </c>
      <c r="H66" s="38" t="s">
        <v>442</v>
      </c>
      <c r="I66" s="40" t="s">
        <v>443</v>
      </c>
      <c r="J66" s="80">
        <v>46018</v>
      </c>
      <c r="K66" s="40">
        <v>5</v>
      </c>
      <c r="L66" s="41">
        <v>760</v>
      </c>
      <c r="M66" s="153">
        <v>3800</v>
      </c>
      <c r="N66" s="40"/>
      <c r="O66" s="41"/>
      <c r="P66" s="41"/>
      <c r="Q66" s="176"/>
      <c r="R66" s="155"/>
      <c r="S66" s="40">
        <f t="shared" si="12"/>
        <v>5</v>
      </c>
      <c r="T66" s="41">
        <f t="shared" si="13"/>
        <v>760</v>
      </c>
      <c r="U66" s="41">
        <f t="shared" si="2"/>
        <v>3800</v>
      </c>
      <c r="V66" s="40"/>
      <c r="W66" s="41">
        <f t="shared" si="3"/>
        <v>760</v>
      </c>
      <c r="X66" s="41">
        <f t="shared" si="4"/>
        <v>0</v>
      </c>
      <c r="Y66" s="43"/>
      <c r="Z66" s="43"/>
      <c r="AA66" s="43"/>
      <c r="AB66" s="43"/>
      <c r="AC66" s="43"/>
      <c r="AD66" s="43"/>
      <c r="AE66" s="44">
        <f t="shared" si="5"/>
        <v>5</v>
      </c>
      <c r="AF66" s="41">
        <f t="shared" si="6"/>
        <v>760</v>
      </c>
      <c r="AG66" s="41">
        <f t="shared" si="7"/>
        <v>3800</v>
      </c>
      <c r="AI66" s="142"/>
    </row>
    <row r="67" spans="1:35" s="45" customFormat="1" ht="22.5" customHeight="1" x14ac:dyDescent="0.25">
      <c r="A67" s="35"/>
      <c r="B67" s="35"/>
      <c r="C67" s="35"/>
      <c r="D67" s="40"/>
      <c r="E67" s="34">
        <v>60</v>
      </c>
      <c r="F67" s="36" t="s">
        <v>444</v>
      </c>
      <c r="G67" s="146" t="s">
        <v>441</v>
      </c>
      <c r="H67" s="38" t="s">
        <v>445</v>
      </c>
      <c r="I67" s="40" t="s">
        <v>446</v>
      </c>
      <c r="J67" s="79">
        <v>46753</v>
      </c>
      <c r="K67" s="40">
        <v>40</v>
      </c>
      <c r="L67" s="41">
        <v>58</v>
      </c>
      <c r="M67" s="153">
        <v>2320</v>
      </c>
      <c r="N67" s="40"/>
      <c r="O67" s="41"/>
      <c r="P67" s="41"/>
      <c r="Q67" s="176"/>
      <c r="R67" s="155"/>
      <c r="S67" s="40">
        <f t="shared" si="12"/>
        <v>40</v>
      </c>
      <c r="T67" s="41">
        <f t="shared" si="13"/>
        <v>58</v>
      </c>
      <c r="U67" s="41">
        <f t="shared" ref="U67:U131" si="14">T67*S67</f>
        <v>2320</v>
      </c>
      <c r="V67" s="40">
        <v>21</v>
      </c>
      <c r="W67" s="41">
        <f t="shared" ref="W67:W131" si="15">T67</f>
        <v>58</v>
      </c>
      <c r="X67" s="41">
        <f t="shared" ref="X67:X131" si="16">W67*V67</f>
        <v>1218</v>
      </c>
      <c r="Y67" s="43"/>
      <c r="Z67" s="43"/>
      <c r="AA67" s="43"/>
      <c r="AB67" s="43"/>
      <c r="AC67" s="43"/>
      <c r="AD67" s="43"/>
      <c r="AE67" s="44">
        <f t="shared" si="5"/>
        <v>19</v>
      </c>
      <c r="AF67" s="41">
        <f t="shared" si="6"/>
        <v>58</v>
      </c>
      <c r="AG67" s="41">
        <f t="shared" si="7"/>
        <v>1102</v>
      </c>
      <c r="AI67" s="142"/>
    </row>
    <row r="68" spans="1:35" s="45" customFormat="1" ht="16.5" customHeight="1" x14ac:dyDescent="0.25">
      <c r="A68" s="34"/>
      <c r="B68" s="34"/>
      <c r="C68" s="35"/>
      <c r="D68" s="34"/>
      <c r="E68" s="34"/>
      <c r="F68" s="74" t="s">
        <v>449</v>
      </c>
      <c r="G68" s="147"/>
      <c r="H68" s="38"/>
      <c r="I68" s="34"/>
      <c r="J68" s="60"/>
      <c r="K68" s="40">
        <v>0</v>
      </c>
      <c r="L68" s="41">
        <v>0</v>
      </c>
      <c r="M68" s="153">
        <v>0</v>
      </c>
      <c r="N68" s="40"/>
      <c r="O68" s="41"/>
      <c r="P68" s="41"/>
      <c r="Q68" s="176"/>
      <c r="R68" s="155"/>
      <c r="S68" s="40">
        <f t="shared" si="12"/>
        <v>0</v>
      </c>
      <c r="T68" s="41">
        <f t="shared" si="13"/>
        <v>0</v>
      </c>
      <c r="U68" s="41">
        <f t="shared" si="14"/>
        <v>0</v>
      </c>
      <c r="V68" s="34"/>
      <c r="W68" s="41">
        <f t="shared" si="15"/>
        <v>0</v>
      </c>
      <c r="X68" s="41">
        <f t="shared" si="16"/>
        <v>0</v>
      </c>
      <c r="Y68" s="40"/>
      <c r="Z68" s="43"/>
      <c r="AA68" s="43"/>
      <c r="AB68" s="44"/>
      <c r="AC68" s="43"/>
      <c r="AD68" s="43"/>
      <c r="AE68" s="44">
        <f t="shared" si="5"/>
        <v>0</v>
      </c>
      <c r="AF68" s="41">
        <f t="shared" si="6"/>
        <v>0</v>
      </c>
      <c r="AG68" s="41">
        <f t="shared" si="7"/>
        <v>0</v>
      </c>
      <c r="AI68" s="142"/>
    </row>
    <row r="69" spans="1:35" s="45" customFormat="1" ht="22.5" customHeight="1" x14ac:dyDescent="0.25">
      <c r="A69" s="35"/>
      <c r="B69" s="35"/>
      <c r="C69" s="35"/>
      <c r="D69" s="40"/>
      <c r="E69" s="40">
        <v>61</v>
      </c>
      <c r="F69" s="36" t="s">
        <v>153</v>
      </c>
      <c r="G69" s="145" t="s">
        <v>27</v>
      </c>
      <c r="H69" s="38" t="s">
        <v>450</v>
      </c>
      <c r="I69" s="40"/>
      <c r="J69" s="60">
        <v>45835</v>
      </c>
      <c r="K69" s="40">
        <v>505</v>
      </c>
      <c r="L69" s="41">
        <v>98</v>
      </c>
      <c r="M69" s="153">
        <v>49490</v>
      </c>
      <c r="N69" s="40"/>
      <c r="O69" s="41"/>
      <c r="P69" s="41"/>
      <c r="Q69" s="176"/>
      <c r="R69" s="155"/>
      <c r="S69" s="40">
        <f t="shared" si="12"/>
        <v>505</v>
      </c>
      <c r="T69" s="41">
        <f t="shared" si="13"/>
        <v>98</v>
      </c>
      <c r="U69" s="41">
        <f t="shared" si="14"/>
        <v>49490</v>
      </c>
      <c r="V69" s="67"/>
      <c r="W69" s="41">
        <f t="shared" si="15"/>
        <v>98</v>
      </c>
      <c r="X69" s="41">
        <f t="shared" si="16"/>
        <v>0</v>
      </c>
      <c r="Y69" s="69"/>
      <c r="Z69" s="69"/>
      <c r="AA69" s="69"/>
      <c r="AB69" s="69"/>
      <c r="AC69" s="69"/>
      <c r="AD69" s="69"/>
      <c r="AE69" s="44">
        <f t="shared" si="5"/>
        <v>505</v>
      </c>
      <c r="AF69" s="41">
        <f t="shared" si="6"/>
        <v>98</v>
      </c>
      <c r="AG69" s="41">
        <f t="shared" si="7"/>
        <v>49490</v>
      </c>
      <c r="AI69" s="142"/>
    </row>
    <row r="70" spans="1:35" s="45" customFormat="1" ht="22.5" customHeight="1" x14ac:dyDescent="0.25">
      <c r="A70" s="35"/>
      <c r="B70" s="35"/>
      <c r="C70" s="35"/>
      <c r="D70" s="40"/>
      <c r="E70" s="40">
        <v>62</v>
      </c>
      <c r="F70" s="36" t="s">
        <v>451</v>
      </c>
      <c r="G70" s="145" t="s">
        <v>263</v>
      </c>
      <c r="H70" s="38" t="s">
        <v>259</v>
      </c>
      <c r="I70" s="34" t="s">
        <v>452</v>
      </c>
      <c r="J70" s="60">
        <v>45927</v>
      </c>
      <c r="K70" s="40">
        <v>193</v>
      </c>
      <c r="L70" s="41">
        <v>1595</v>
      </c>
      <c r="M70" s="153">
        <v>307835</v>
      </c>
      <c r="N70" s="40"/>
      <c r="O70" s="41"/>
      <c r="P70" s="41"/>
      <c r="Q70" s="176"/>
      <c r="R70" s="155"/>
      <c r="S70" s="40">
        <f t="shared" si="12"/>
        <v>193</v>
      </c>
      <c r="T70" s="41">
        <f t="shared" si="13"/>
        <v>1595</v>
      </c>
      <c r="U70" s="41">
        <f t="shared" si="14"/>
        <v>307835</v>
      </c>
      <c r="V70" s="67">
        <v>17</v>
      </c>
      <c r="W70" s="41">
        <f t="shared" si="15"/>
        <v>1595</v>
      </c>
      <c r="X70" s="41">
        <f t="shared" si="16"/>
        <v>27115</v>
      </c>
      <c r="Y70" s="69"/>
      <c r="Z70" s="69"/>
      <c r="AA70" s="69"/>
      <c r="AB70" s="69"/>
      <c r="AC70" s="69"/>
      <c r="AD70" s="69"/>
      <c r="AE70" s="44">
        <f t="shared" si="5"/>
        <v>176</v>
      </c>
      <c r="AF70" s="41">
        <f t="shared" si="6"/>
        <v>1595</v>
      </c>
      <c r="AG70" s="41">
        <f t="shared" si="7"/>
        <v>280720</v>
      </c>
      <c r="AI70" s="142"/>
    </row>
    <row r="71" spans="1:35" s="45" customFormat="1" ht="15" customHeight="1" x14ac:dyDescent="0.25">
      <c r="A71" s="34"/>
      <c r="B71" s="34"/>
      <c r="C71" s="35"/>
      <c r="D71" s="34"/>
      <c r="F71" s="74" t="s">
        <v>453</v>
      </c>
      <c r="G71" s="147"/>
      <c r="H71" s="38"/>
      <c r="I71" s="34"/>
      <c r="J71" s="60"/>
      <c r="K71" s="40">
        <v>0</v>
      </c>
      <c r="L71" s="41">
        <v>0</v>
      </c>
      <c r="M71" s="153">
        <v>0</v>
      </c>
      <c r="N71" s="40"/>
      <c r="O71" s="41"/>
      <c r="P71" s="41"/>
      <c r="Q71" s="176"/>
      <c r="R71" s="155"/>
      <c r="S71" s="40">
        <f t="shared" si="12"/>
        <v>0</v>
      </c>
      <c r="T71" s="41">
        <f t="shared" si="13"/>
        <v>0</v>
      </c>
      <c r="U71" s="41">
        <f t="shared" si="14"/>
        <v>0</v>
      </c>
      <c r="V71" s="34"/>
      <c r="W71" s="41">
        <f t="shared" si="15"/>
        <v>0</v>
      </c>
      <c r="X71" s="41">
        <f t="shared" si="16"/>
        <v>0</v>
      </c>
      <c r="Y71" s="40"/>
      <c r="Z71" s="43"/>
      <c r="AA71" s="43"/>
      <c r="AB71" s="44"/>
      <c r="AC71" s="43"/>
      <c r="AD71" s="43"/>
      <c r="AE71" s="44">
        <f t="shared" si="5"/>
        <v>0</v>
      </c>
      <c r="AF71" s="41">
        <f t="shared" si="6"/>
        <v>0</v>
      </c>
      <c r="AG71" s="41">
        <f t="shared" si="7"/>
        <v>0</v>
      </c>
      <c r="AI71" s="142"/>
    </row>
    <row r="72" spans="1:35" s="45" customFormat="1" ht="22.5" customHeight="1" x14ac:dyDescent="0.25">
      <c r="A72" s="35"/>
      <c r="B72" s="35"/>
      <c r="C72" s="35"/>
      <c r="D72" s="40"/>
      <c r="E72" s="34">
        <v>63</v>
      </c>
      <c r="F72" s="36" t="s">
        <v>454</v>
      </c>
      <c r="G72" s="145" t="s">
        <v>448</v>
      </c>
      <c r="H72" s="38" t="s">
        <v>50</v>
      </c>
      <c r="I72" s="34">
        <v>182128</v>
      </c>
      <c r="J72" s="60">
        <v>47147</v>
      </c>
      <c r="K72" s="40">
        <v>358</v>
      </c>
      <c r="L72" s="41">
        <v>150</v>
      </c>
      <c r="M72" s="153">
        <v>53700</v>
      </c>
      <c r="N72" s="34"/>
      <c r="O72" s="41"/>
      <c r="P72" s="41"/>
      <c r="Q72" s="176"/>
      <c r="R72" s="155"/>
      <c r="S72" s="40">
        <f t="shared" si="12"/>
        <v>358</v>
      </c>
      <c r="T72" s="41">
        <f t="shared" si="13"/>
        <v>150</v>
      </c>
      <c r="U72" s="41">
        <f t="shared" si="14"/>
        <v>53700</v>
      </c>
      <c r="V72" s="67">
        <v>25</v>
      </c>
      <c r="W72" s="41">
        <f t="shared" si="15"/>
        <v>150</v>
      </c>
      <c r="X72" s="41">
        <f t="shared" si="16"/>
        <v>3750</v>
      </c>
      <c r="Y72" s="69"/>
      <c r="Z72" s="69"/>
      <c r="AA72" s="69"/>
      <c r="AB72" s="69"/>
      <c r="AC72" s="69"/>
      <c r="AD72" s="69"/>
      <c r="AE72" s="44">
        <f t="shared" ref="AE72:AE136" si="17">S72-(V72+Y72+AB72)</f>
        <v>333</v>
      </c>
      <c r="AF72" s="41">
        <f t="shared" ref="AF72:AF136" si="18">W72</f>
        <v>150</v>
      </c>
      <c r="AG72" s="41">
        <f t="shared" ref="AG72:AG136" si="19">AF72*AE72</f>
        <v>49950</v>
      </c>
      <c r="AI72" s="142"/>
    </row>
    <row r="73" spans="1:35" s="45" customFormat="1" ht="12.75" customHeight="1" x14ac:dyDescent="0.25">
      <c r="A73" s="34"/>
      <c r="B73" s="34"/>
      <c r="C73" s="35"/>
      <c r="D73" s="34"/>
      <c r="E73" s="34"/>
      <c r="F73" s="74" t="s">
        <v>465</v>
      </c>
      <c r="G73" s="147"/>
      <c r="H73" s="38"/>
      <c r="I73" s="34"/>
      <c r="J73" s="60"/>
      <c r="K73" s="40">
        <v>0</v>
      </c>
      <c r="L73" s="41">
        <v>0</v>
      </c>
      <c r="M73" s="153">
        <v>0</v>
      </c>
      <c r="N73" s="40"/>
      <c r="O73" s="41"/>
      <c r="P73" s="41"/>
      <c r="Q73" s="176"/>
      <c r="R73" s="155"/>
      <c r="S73" s="40">
        <f t="shared" si="12"/>
        <v>0</v>
      </c>
      <c r="T73" s="41">
        <f t="shared" si="13"/>
        <v>0</v>
      </c>
      <c r="U73" s="41">
        <f t="shared" si="14"/>
        <v>0</v>
      </c>
      <c r="V73" s="34"/>
      <c r="W73" s="41">
        <f t="shared" si="15"/>
        <v>0</v>
      </c>
      <c r="X73" s="41">
        <f t="shared" si="16"/>
        <v>0</v>
      </c>
      <c r="Y73" s="40"/>
      <c r="Z73" s="43"/>
      <c r="AA73" s="43"/>
      <c r="AB73" s="44"/>
      <c r="AC73" s="43"/>
      <c r="AD73" s="43"/>
      <c r="AE73" s="44">
        <f t="shared" si="17"/>
        <v>0</v>
      </c>
      <c r="AF73" s="41">
        <f t="shared" si="18"/>
        <v>0</v>
      </c>
      <c r="AG73" s="41">
        <f t="shared" si="19"/>
        <v>0</v>
      </c>
      <c r="AI73" s="142"/>
    </row>
    <row r="74" spans="1:35" s="45" customFormat="1" ht="22.5" customHeight="1" x14ac:dyDescent="0.25">
      <c r="A74" s="34"/>
      <c r="B74" s="34"/>
      <c r="C74" s="35"/>
      <c r="D74" s="34"/>
      <c r="E74" s="34">
        <v>66</v>
      </c>
      <c r="F74" s="72" t="s">
        <v>195</v>
      </c>
      <c r="G74" s="147" t="s">
        <v>27</v>
      </c>
      <c r="H74" s="38" t="s">
        <v>196</v>
      </c>
      <c r="I74" s="34">
        <v>240445</v>
      </c>
      <c r="J74" s="60">
        <v>45774</v>
      </c>
      <c r="K74" s="40">
        <v>26</v>
      </c>
      <c r="L74" s="41">
        <v>65</v>
      </c>
      <c r="M74" s="153">
        <v>1690</v>
      </c>
      <c r="N74" s="40"/>
      <c r="O74" s="41"/>
      <c r="P74" s="41"/>
      <c r="Q74" s="176"/>
      <c r="R74" s="155"/>
      <c r="S74" s="40">
        <f t="shared" si="12"/>
        <v>26</v>
      </c>
      <c r="T74" s="41">
        <f t="shared" si="13"/>
        <v>65</v>
      </c>
      <c r="U74" s="41">
        <f t="shared" si="14"/>
        <v>1690</v>
      </c>
      <c r="V74" s="34">
        <v>26</v>
      </c>
      <c r="W74" s="41">
        <f t="shared" si="15"/>
        <v>65</v>
      </c>
      <c r="X74" s="41">
        <f t="shared" si="16"/>
        <v>1690</v>
      </c>
      <c r="Y74" s="40"/>
      <c r="Z74" s="43"/>
      <c r="AA74" s="43"/>
      <c r="AB74" s="44"/>
      <c r="AC74" s="43"/>
      <c r="AD74" s="43"/>
      <c r="AE74" s="44">
        <f t="shared" si="17"/>
        <v>0</v>
      </c>
      <c r="AF74" s="41">
        <f t="shared" si="18"/>
        <v>65</v>
      </c>
      <c r="AG74" s="41">
        <f t="shared" si="19"/>
        <v>0</v>
      </c>
      <c r="AI74" s="142"/>
    </row>
    <row r="75" spans="1:35" s="45" customFormat="1" ht="18" customHeight="1" x14ac:dyDescent="0.25">
      <c r="A75" s="35"/>
      <c r="B75" s="35"/>
      <c r="C75" s="35"/>
      <c r="D75" s="40"/>
      <c r="E75" s="34">
        <v>67</v>
      </c>
      <c r="F75" s="36" t="s">
        <v>104</v>
      </c>
      <c r="G75" s="145" t="s">
        <v>27</v>
      </c>
      <c r="H75" s="38" t="s">
        <v>458</v>
      </c>
      <c r="I75" s="34" t="s">
        <v>459</v>
      </c>
      <c r="J75" s="81">
        <v>46718</v>
      </c>
      <c r="K75" s="40">
        <v>51</v>
      </c>
      <c r="L75" s="41">
        <v>13.6</v>
      </c>
      <c r="M75" s="153">
        <v>693.6</v>
      </c>
      <c r="N75" s="40"/>
      <c r="O75" s="41"/>
      <c r="P75" s="41"/>
      <c r="Q75" s="176"/>
      <c r="R75" s="155"/>
      <c r="S75" s="40">
        <f t="shared" si="12"/>
        <v>51</v>
      </c>
      <c r="T75" s="41">
        <f t="shared" si="13"/>
        <v>13.6</v>
      </c>
      <c r="U75" s="41">
        <f t="shared" si="14"/>
        <v>693.6</v>
      </c>
      <c r="V75" s="40">
        <v>36</v>
      </c>
      <c r="W75" s="41">
        <f t="shared" si="15"/>
        <v>13.6</v>
      </c>
      <c r="X75" s="41">
        <f t="shared" si="16"/>
        <v>489.59999999999997</v>
      </c>
      <c r="Y75" s="43"/>
      <c r="Z75" s="43"/>
      <c r="AA75" s="43"/>
      <c r="AB75" s="43"/>
      <c r="AC75" s="43"/>
      <c r="AD75" s="43"/>
      <c r="AE75" s="44">
        <f t="shared" si="17"/>
        <v>15</v>
      </c>
      <c r="AF75" s="41">
        <f t="shared" si="18"/>
        <v>13.6</v>
      </c>
      <c r="AG75" s="41">
        <f t="shared" si="19"/>
        <v>204</v>
      </c>
      <c r="AI75" s="142"/>
    </row>
    <row r="76" spans="1:35" s="45" customFormat="1" ht="15.75" customHeight="1" x14ac:dyDescent="0.25">
      <c r="A76" s="34"/>
      <c r="B76" s="34"/>
      <c r="C76" s="35"/>
      <c r="D76" s="34"/>
      <c r="E76" s="34"/>
      <c r="F76" s="74" t="s">
        <v>470</v>
      </c>
      <c r="G76" s="147"/>
      <c r="H76" s="38"/>
      <c r="I76" s="34"/>
      <c r="J76" s="60"/>
      <c r="K76" s="40">
        <v>0</v>
      </c>
      <c r="L76" s="41">
        <v>0</v>
      </c>
      <c r="M76" s="153">
        <v>0</v>
      </c>
      <c r="N76" s="40"/>
      <c r="O76" s="41"/>
      <c r="P76" s="41"/>
      <c r="Q76" s="176"/>
      <c r="R76" s="155"/>
      <c r="S76" s="40">
        <f t="shared" si="12"/>
        <v>0</v>
      </c>
      <c r="T76" s="41">
        <f t="shared" si="13"/>
        <v>0</v>
      </c>
      <c r="U76" s="41">
        <f t="shared" si="14"/>
        <v>0</v>
      </c>
      <c r="V76" s="34"/>
      <c r="W76" s="41">
        <f t="shared" si="15"/>
        <v>0</v>
      </c>
      <c r="X76" s="41">
        <f t="shared" si="16"/>
        <v>0</v>
      </c>
      <c r="Y76" s="40"/>
      <c r="Z76" s="43"/>
      <c r="AA76" s="43"/>
      <c r="AB76" s="44"/>
      <c r="AC76" s="43"/>
      <c r="AD76" s="43"/>
      <c r="AE76" s="44">
        <f t="shared" si="17"/>
        <v>0</v>
      </c>
      <c r="AF76" s="41">
        <f t="shared" si="18"/>
        <v>0</v>
      </c>
      <c r="AG76" s="41">
        <f t="shared" si="19"/>
        <v>0</v>
      </c>
      <c r="AI76" s="142"/>
    </row>
    <row r="77" spans="1:35" s="45" customFormat="1" ht="17.25" customHeight="1" x14ac:dyDescent="0.25">
      <c r="A77" s="34"/>
      <c r="B77" s="34"/>
      <c r="C77" s="35"/>
      <c r="D77" s="34"/>
      <c r="E77" s="34">
        <v>68</v>
      </c>
      <c r="F77" s="72" t="s">
        <v>222</v>
      </c>
      <c r="G77" s="147" t="s">
        <v>24</v>
      </c>
      <c r="H77" s="38" t="s">
        <v>472</v>
      </c>
      <c r="I77" s="34" t="s">
        <v>473</v>
      </c>
      <c r="J77" s="60">
        <v>45743</v>
      </c>
      <c r="K77" s="40">
        <v>2</v>
      </c>
      <c r="L77" s="41">
        <v>745</v>
      </c>
      <c r="M77" s="153">
        <v>1490</v>
      </c>
      <c r="N77" s="40">
        <v>6</v>
      </c>
      <c r="O77" s="41">
        <f>L77</f>
        <v>745</v>
      </c>
      <c r="P77" s="41">
        <f>O77*N77</f>
        <v>4470</v>
      </c>
      <c r="Q77" s="177" t="s">
        <v>577</v>
      </c>
      <c r="R77" s="156"/>
      <c r="S77" s="40">
        <f t="shared" si="12"/>
        <v>8</v>
      </c>
      <c r="T77" s="41">
        <f t="shared" si="13"/>
        <v>745</v>
      </c>
      <c r="U77" s="41">
        <f t="shared" si="14"/>
        <v>5960</v>
      </c>
      <c r="V77" s="34">
        <v>2</v>
      </c>
      <c r="W77" s="41">
        <f t="shared" si="15"/>
        <v>745</v>
      </c>
      <c r="X77" s="41">
        <f t="shared" si="16"/>
        <v>1490</v>
      </c>
      <c r="Y77" s="40"/>
      <c r="Z77" s="43"/>
      <c r="AA77" s="43"/>
      <c r="AB77" s="44"/>
      <c r="AC77" s="43"/>
      <c r="AD77" s="43"/>
      <c r="AE77" s="44">
        <f t="shared" si="17"/>
        <v>6</v>
      </c>
      <c r="AF77" s="41">
        <f t="shared" si="18"/>
        <v>745</v>
      </c>
      <c r="AG77" s="41">
        <f t="shared" si="19"/>
        <v>4470</v>
      </c>
      <c r="AI77" s="142"/>
    </row>
    <row r="78" spans="1:35" s="45" customFormat="1" ht="17.25" customHeight="1" x14ac:dyDescent="0.25">
      <c r="A78" s="34"/>
      <c r="B78" s="34"/>
      <c r="C78" s="35"/>
      <c r="D78" s="34"/>
      <c r="E78" s="34"/>
      <c r="F78" s="74" t="s">
        <v>474</v>
      </c>
      <c r="G78" s="147"/>
      <c r="H78" s="38"/>
      <c r="I78" s="34"/>
      <c r="J78" s="60"/>
      <c r="K78" s="40">
        <v>0</v>
      </c>
      <c r="L78" s="41">
        <v>0</v>
      </c>
      <c r="M78" s="153">
        <v>0</v>
      </c>
      <c r="N78" s="40"/>
      <c r="O78" s="41"/>
      <c r="P78" s="41"/>
      <c r="Q78" s="176"/>
      <c r="R78" s="155"/>
      <c r="S78" s="40">
        <f t="shared" si="12"/>
        <v>0</v>
      </c>
      <c r="T78" s="41">
        <f t="shared" si="13"/>
        <v>0</v>
      </c>
      <c r="U78" s="41">
        <f t="shared" si="14"/>
        <v>0</v>
      </c>
      <c r="V78" s="34"/>
      <c r="W78" s="41">
        <f t="shared" si="15"/>
        <v>0</v>
      </c>
      <c r="X78" s="41">
        <f t="shared" si="16"/>
        <v>0</v>
      </c>
      <c r="Y78" s="40"/>
      <c r="Z78" s="43"/>
      <c r="AA78" s="43"/>
      <c r="AB78" s="44"/>
      <c r="AC78" s="43"/>
      <c r="AD78" s="43"/>
      <c r="AE78" s="44">
        <f t="shared" si="17"/>
        <v>0</v>
      </c>
      <c r="AF78" s="41">
        <f t="shared" si="18"/>
        <v>0</v>
      </c>
      <c r="AG78" s="41">
        <f t="shared" si="19"/>
        <v>0</v>
      </c>
      <c r="AI78" s="142"/>
    </row>
    <row r="79" spans="1:35" s="45" customFormat="1" ht="22.5" customHeight="1" x14ac:dyDescent="0.25">
      <c r="A79" s="34"/>
      <c r="B79" s="34"/>
      <c r="C79" s="35"/>
      <c r="D79" s="34"/>
      <c r="E79" s="34">
        <v>69</v>
      </c>
      <c r="F79" s="72" t="s">
        <v>207</v>
      </c>
      <c r="G79" s="147" t="s">
        <v>20</v>
      </c>
      <c r="H79" s="38" t="s">
        <v>475</v>
      </c>
      <c r="I79" s="34">
        <v>240269</v>
      </c>
      <c r="J79" s="60">
        <v>45715</v>
      </c>
      <c r="K79" s="40">
        <v>71</v>
      </c>
      <c r="L79" s="41">
        <v>275</v>
      </c>
      <c r="M79" s="153">
        <v>19525</v>
      </c>
      <c r="N79" s="40">
        <v>8</v>
      </c>
      <c r="O79" s="41">
        <f>L79</f>
        <v>275</v>
      </c>
      <c r="P79" s="41">
        <f>O79*N79</f>
        <v>2200</v>
      </c>
      <c r="Q79" s="177" t="s">
        <v>577</v>
      </c>
      <c r="R79" s="156"/>
      <c r="S79" s="40">
        <f t="shared" si="12"/>
        <v>79</v>
      </c>
      <c r="T79" s="41">
        <f t="shared" si="13"/>
        <v>275</v>
      </c>
      <c r="U79" s="41">
        <f t="shared" si="14"/>
        <v>21725</v>
      </c>
      <c r="V79" s="34">
        <v>15</v>
      </c>
      <c r="W79" s="41">
        <f t="shared" si="15"/>
        <v>275</v>
      </c>
      <c r="X79" s="41">
        <f t="shared" si="16"/>
        <v>4125</v>
      </c>
      <c r="Y79" s="40"/>
      <c r="Z79" s="43"/>
      <c r="AA79" s="43"/>
      <c r="AB79" s="44"/>
      <c r="AC79" s="43"/>
      <c r="AD79" s="43"/>
      <c r="AE79" s="44">
        <f t="shared" si="17"/>
        <v>64</v>
      </c>
      <c r="AF79" s="41">
        <f t="shared" si="18"/>
        <v>275</v>
      </c>
      <c r="AG79" s="41">
        <f t="shared" si="19"/>
        <v>17600</v>
      </c>
      <c r="AI79" s="142"/>
    </row>
    <row r="80" spans="1:35" s="45" customFormat="1" ht="18" customHeight="1" x14ac:dyDescent="0.25">
      <c r="A80" s="35"/>
      <c r="B80" s="35"/>
      <c r="C80" s="35"/>
      <c r="D80" s="40"/>
      <c r="E80" s="34">
        <v>70</v>
      </c>
      <c r="F80" s="36" t="s">
        <v>239</v>
      </c>
      <c r="G80" s="145" t="s">
        <v>299</v>
      </c>
      <c r="H80" s="38" t="s">
        <v>479</v>
      </c>
      <c r="I80" s="34" t="s">
        <v>480</v>
      </c>
      <c r="J80" s="60">
        <v>45715</v>
      </c>
      <c r="K80" s="40">
        <v>6</v>
      </c>
      <c r="L80" s="41">
        <v>26</v>
      </c>
      <c r="M80" s="153">
        <v>156</v>
      </c>
      <c r="N80" s="40"/>
      <c r="O80" s="41"/>
      <c r="P80" s="41"/>
      <c r="Q80" s="176"/>
      <c r="R80" s="155"/>
      <c r="S80" s="40">
        <f t="shared" si="12"/>
        <v>6</v>
      </c>
      <c r="T80" s="41">
        <f t="shared" si="13"/>
        <v>26</v>
      </c>
      <c r="U80" s="41">
        <f t="shared" si="14"/>
        <v>156</v>
      </c>
      <c r="V80" s="40"/>
      <c r="W80" s="41">
        <f t="shared" si="15"/>
        <v>26</v>
      </c>
      <c r="X80" s="41">
        <f t="shared" si="16"/>
        <v>0</v>
      </c>
      <c r="Y80" s="43"/>
      <c r="Z80" s="43"/>
      <c r="AA80" s="43"/>
      <c r="AB80" s="43"/>
      <c r="AC80" s="43"/>
      <c r="AD80" s="43"/>
      <c r="AE80" s="44">
        <f t="shared" si="17"/>
        <v>6</v>
      </c>
      <c r="AF80" s="41">
        <f t="shared" si="18"/>
        <v>26</v>
      </c>
      <c r="AG80" s="41">
        <f t="shared" si="19"/>
        <v>156</v>
      </c>
      <c r="AI80" s="142"/>
    </row>
    <row r="81" spans="1:103" s="45" customFormat="1" ht="18" customHeight="1" x14ac:dyDescent="0.25">
      <c r="A81" s="35"/>
      <c r="B81" s="35"/>
      <c r="C81" s="35"/>
      <c r="D81" s="40"/>
      <c r="E81" s="34">
        <v>71</v>
      </c>
      <c r="F81" s="36" t="s">
        <v>481</v>
      </c>
      <c r="G81" s="145" t="s">
        <v>20</v>
      </c>
      <c r="H81" s="38" t="s">
        <v>482</v>
      </c>
      <c r="I81" s="34" t="s">
        <v>483</v>
      </c>
      <c r="J81" s="60">
        <v>45744</v>
      </c>
      <c r="K81" s="40">
        <v>2</v>
      </c>
      <c r="L81" s="41">
        <v>53</v>
      </c>
      <c r="M81" s="153">
        <v>106</v>
      </c>
      <c r="N81" s="40"/>
      <c r="O81" s="41"/>
      <c r="P81" s="41"/>
      <c r="Q81" s="176"/>
      <c r="R81" s="155"/>
      <c r="S81" s="40">
        <f t="shared" si="12"/>
        <v>2</v>
      </c>
      <c r="T81" s="41">
        <f t="shared" si="13"/>
        <v>53</v>
      </c>
      <c r="U81" s="41">
        <f t="shared" si="14"/>
        <v>106</v>
      </c>
      <c r="V81" s="40"/>
      <c r="W81" s="41">
        <f t="shared" si="15"/>
        <v>53</v>
      </c>
      <c r="X81" s="41">
        <f t="shared" si="16"/>
        <v>0</v>
      </c>
      <c r="Y81" s="43"/>
      <c r="Z81" s="43"/>
      <c r="AA81" s="43"/>
      <c r="AB81" s="43"/>
      <c r="AC81" s="43"/>
      <c r="AD81" s="43"/>
      <c r="AE81" s="44">
        <f t="shared" si="17"/>
        <v>2</v>
      </c>
      <c r="AF81" s="41">
        <f t="shared" si="18"/>
        <v>53</v>
      </c>
      <c r="AG81" s="41">
        <f t="shared" si="19"/>
        <v>106</v>
      </c>
      <c r="AI81" s="142"/>
    </row>
    <row r="82" spans="1:103" s="45" customFormat="1" ht="12.75" customHeight="1" x14ac:dyDescent="0.25">
      <c r="A82" s="35"/>
      <c r="B82" s="35"/>
      <c r="C82" s="35"/>
      <c r="D82" s="40"/>
      <c r="E82" s="40"/>
      <c r="F82" s="82" t="s">
        <v>351</v>
      </c>
      <c r="G82" s="146"/>
      <c r="H82" s="38"/>
      <c r="I82" s="40"/>
      <c r="J82" s="83"/>
      <c r="K82" s="40">
        <v>0</v>
      </c>
      <c r="L82" s="41">
        <v>0</v>
      </c>
      <c r="M82" s="153">
        <v>0</v>
      </c>
      <c r="N82" s="40"/>
      <c r="O82" s="41"/>
      <c r="P82" s="41"/>
      <c r="Q82" s="176"/>
      <c r="R82" s="155"/>
      <c r="S82" s="40">
        <f t="shared" si="12"/>
        <v>0</v>
      </c>
      <c r="T82" s="41">
        <f t="shared" si="13"/>
        <v>0</v>
      </c>
      <c r="U82" s="41">
        <f t="shared" si="14"/>
        <v>0</v>
      </c>
      <c r="V82" s="67"/>
      <c r="W82" s="41">
        <f t="shared" si="15"/>
        <v>0</v>
      </c>
      <c r="X82" s="41">
        <f t="shared" si="16"/>
        <v>0</v>
      </c>
      <c r="Y82" s="69"/>
      <c r="Z82" s="69"/>
      <c r="AA82" s="69"/>
      <c r="AB82" s="69"/>
      <c r="AC82" s="69"/>
      <c r="AD82" s="69"/>
      <c r="AE82" s="44">
        <f t="shared" si="17"/>
        <v>0</v>
      </c>
      <c r="AF82" s="41">
        <f t="shared" si="18"/>
        <v>0</v>
      </c>
      <c r="AG82" s="41">
        <f t="shared" si="19"/>
        <v>0</v>
      </c>
      <c r="AI82" s="142"/>
    </row>
    <row r="83" spans="1:103" s="45" customFormat="1" ht="18.75" customHeight="1" x14ac:dyDescent="0.25">
      <c r="A83" s="35"/>
      <c r="B83" s="35"/>
      <c r="C83" s="35"/>
      <c r="D83" s="40"/>
      <c r="E83" s="40">
        <v>72</v>
      </c>
      <c r="F83" s="36" t="s">
        <v>167</v>
      </c>
      <c r="G83" s="146" t="s">
        <v>57</v>
      </c>
      <c r="H83" s="38" t="s">
        <v>485</v>
      </c>
      <c r="I83" s="34">
        <v>2408011</v>
      </c>
      <c r="J83" s="81">
        <v>46600</v>
      </c>
      <c r="K83" s="40">
        <v>405</v>
      </c>
      <c r="L83" s="41">
        <v>49</v>
      </c>
      <c r="M83" s="153">
        <v>19845</v>
      </c>
      <c r="N83" s="40"/>
      <c r="O83" s="41"/>
      <c r="P83" s="41"/>
      <c r="Q83" s="176"/>
      <c r="R83" s="155"/>
      <c r="S83" s="40">
        <f t="shared" si="12"/>
        <v>405</v>
      </c>
      <c r="T83" s="41">
        <f t="shared" si="13"/>
        <v>49</v>
      </c>
      <c r="U83" s="41">
        <f t="shared" si="14"/>
        <v>19845</v>
      </c>
      <c r="V83" s="67">
        <v>95</v>
      </c>
      <c r="W83" s="41">
        <f t="shared" si="15"/>
        <v>49</v>
      </c>
      <c r="X83" s="41">
        <f t="shared" si="16"/>
        <v>4655</v>
      </c>
      <c r="Y83" s="69"/>
      <c r="Z83" s="69"/>
      <c r="AA83" s="69"/>
      <c r="AB83" s="69"/>
      <c r="AC83" s="40"/>
      <c r="AD83" s="40"/>
      <c r="AE83" s="44">
        <f t="shared" si="17"/>
        <v>310</v>
      </c>
      <c r="AF83" s="41">
        <f t="shared" si="18"/>
        <v>49</v>
      </c>
      <c r="AG83" s="41">
        <f t="shared" si="19"/>
        <v>15190</v>
      </c>
      <c r="AI83" s="142"/>
    </row>
    <row r="84" spans="1:103" s="45" customFormat="1" ht="18.75" customHeight="1" x14ac:dyDescent="0.25">
      <c r="A84" s="35"/>
      <c r="B84" s="35"/>
      <c r="C84" s="35"/>
      <c r="D84" s="40"/>
      <c r="E84" s="40">
        <v>73</v>
      </c>
      <c r="F84" s="36" t="s">
        <v>486</v>
      </c>
      <c r="G84" s="146" t="s">
        <v>20</v>
      </c>
      <c r="H84" s="38" t="s">
        <v>355</v>
      </c>
      <c r="I84" s="34" t="s">
        <v>487</v>
      </c>
      <c r="J84" s="60">
        <v>45774</v>
      </c>
      <c r="K84" s="40">
        <v>975</v>
      </c>
      <c r="L84" s="41">
        <v>34</v>
      </c>
      <c r="M84" s="153">
        <v>33150</v>
      </c>
      <c r="N84" s="40"/>
      <c r="O84" s="41"/>
      <c r="P84" s="41"/>
      <c r="Q84" s="176"/>
      <c r="R84" s="155"/>
      <c r="S84" s="40">
        <f t="shared" si="12"/>
        <v>975</v>
      </c>
      <c r="T84" s="41">
        <f t="shared" si="13"/>
        <v>34</v>
      </c>
      <c r="U84" s="41">
        <f t="shared" si="14"/>
        <v>33150</v>
      </c>
      <c r="V84" s="40">
        <f>33+19</f>
        <v>52</v>
      </c>
      <c r="W84" s="41">
        <f t="shared" si="15"/>
        <v>34</v>
      </c>
      <c r="X84" s="41">
        <f t="shared" si="16"/>
        <v>1768</v>
      </c>
      <c r="Y84" s="40"/>
      <c r="Z84" s="40"/>
      <c r="AA84" s="40"/>
      <c r="AB84" s="43"/>
      <c r="AC84" s="40"/>
      <c r="AD84" s="40"/>
      <c r="AE84" s="44">
        <f t="shared" si="17"/>
        <v>923</v>
      </c>
      <c r="AF84" s="41">
        <f t="shared" si="18"/>
        <v>34</v>
      </c>
      <c r="AG84" s="41">
        <f t="shared" si="19"/>
        <v>31382</v>
      </c>
      <c r="AI84" s="142"/>
    </row>
    <row r="85" spans="1:103" s="45" customFormat="1" ht="18.75" customHeight="1" x14ac:dyDescent="0.25">
      <c r="A85" s="35"/>
      <c r="B85" s="35"/>
      <c r="C85" s="35"/>
      <c r="D85" s="40"/>
      <c r="E85" s="40">
        <v>74</v>
      </c>
      <c r="F85" s="36" t="s">
        <v>54</v>
      </c>
      <c r="G85" s="146" t="s">
        <v>20</v>
      </c>
      <c r="H85" s="38" t="s">
        <v>488</v>
      </c>
      <c r="I85" s="34">
        <v>241020</v>
      </c>
      <c r="J85" s="60">
        <v>45957</v>
      </c>
      <c r="K85" s="40">
        <v>2000</v>
      </c>
      <c r="L85" s="41">
        <v>44</v>
      </c>
      <c r="M85" s="153">
        <v>88000</v>
      </c>
      <c r="N85" s="40"/>
      <c r="O85" s="41"/>
      <c r="P85" s="41"/>
      <c r="Q85" s="176"/>
      <c r="R85" s="155"/>
      <c r="S85" s="40">
        <f t="shared" si="12"/>
        <v>2000</v>
      </c>
      <c r="T85" s="41">
        <f t="shared" si="13"/>
        <v>44</v>
      </c>
      <c r="U85" s="41">
        <f t="shared" si="14"/>
        <v>88000</v>
      </c>
      <c r="V85" s="40">
        <v>195</v>
      </c>
      <c r="W85" s="41">
        <f t="shared" si="15"/>
        <v>44</v>
      </c>
      <c r="X85" s="41">
        <f t="shared" si="16"/>
        <v>8580</v>
      </c>
      <c r="Y85" s="40"/>
      <c r="Z85" s="40"/>
      <c r="AA85" s="40"/>
      <c r="AB85" s="43"/>
      <c r="AC85" s="40"/>
      <c r="AD85" s="40"/>
      <c r="AE85" s="44">
        <f t="shared" si="17"/>
        <v>1805</v>
      </c>
      <c r="AF85" s="41">
        <f t="shared" si="18"/>
        <v>44</v>
      </c>
      <c r="AG85" s="41">
        <f t="shared" si="19"/>
        <v>79420</v>
      </c>
      <c r="AI85" s="142"/>
    </row>
    <row r="86" spans="1:103" s="45" customFormat="1" ht="18.75" customHeight="1" x14ac:dyDescent="0.25">
      <c r="A86" s="35"/>
      <c r="B86" s="35"/>
      <c r="C86" s="35"/>
      <c r="D86" s="40"/>
      <c r="E86" s="40">
        <v>75</v>
      </c>
      <c r="F86" s="36" t="s">
        <v>489</v>
      </c>
      <c r="G86" s="146" t="s">
        <v>20</v>
      </c>
      <c r="H86" s="38" t="s">
        <v>360</v>
      </c>
      <c r="I86" s="34">
        <v>756250402</v>
      </c>
      <c r="J86" s="38" t="s">
        <v>490</v>
      </c>
      <c r="K86" s="40">
        <v>3000</v>
      </c>
      <c r="L86" s="41">
        <v>42</v>
      </c>
      <c r="M86" s="153">
        <v>126000</v>
      </c>
      <c r="N86" s="40"/>
      <c r="O86" s="41"/>
      <c r="P86" s="41"/>
      <c r="Q86" s="176"/>
      <c r="R86" s="155"/>
      <c r="S86" s="40">
        <f t="shared" si="12"/>
        <v>3000</v>
      </c>
      <c r="T86" s="41">
        <f t="shared" si="13"/>
        <v>42</v>
      </c>
      <c r="U86" s="41">
        <f t="shared" si="14"/>
        <v>126000</v>
      </c>
      <c r="V86" s="40">
        <v>304</v>
      </c>
      <c r="W86" s="41">
        <f t="shared" si="15"/>
        <v>42</v>
      </c>
      <c r="X86" s="41">
        <f t="shared" si="16"/>
        <v>12768</v>
      </c>
      <c r="Y86" s="40"/>
      <c r="Z86" s="40"/>
      <c r="AA86" s="40"/>
      <c r="AB86" s="43"/>
      <c r="AC86" s="40"/>
      <c r="AD86" s="40"/>
      <c r="AE86" s="44">
        <f t="shared" si="17"/>
        <v>2696</v>
      </c>
      <c r="AF86" s="41">
        <f t="shared" si="18"/>
        <v>42</v>
      </c>
      <c r="AG86" s="41">
        <f t="shared" si="19"/>
        <v>113232</v>
      </c>
      <c r="AI86" s="142"/>
    </row>
    <row r="87" spans="1:103" s="45" customFormat="1" ht="22.5" customHeight="1" x14ac:dyDescent="0.25">
      <c r="A87" s="35"/>
      <c r="B87" s="35"/>
      <c r="C87" s="35"/>
      <c r="D87" s="40"/>
      <c r="E87" s="40">
        <v>76</v>
      </c>
      <c r="F87" s="36" t="s">
        <v>207</v>
      </c>
      <c r="G87" s="146" t="s">
        <v>491</v>
      </c>
      <c r="H87" s="38" t="s">
        <v>475</v>
      </c>
      <c r="I87" s="34">
        <v>240269</v>
      </c>
      <c r="J87" s="60">
        <v>45715</v>
      </c>
      <c r="K87" s="40">
        <v>300</v>
      </c>
      <c r="L87" s="41">
        <v>280</v>
      </c>
      <c r="M87" s="153">
        <v>84000</v>
      </c>
      <c r="N87" s="40"/>
      <c r="O87" s="41"/>
      <c r="P87" s="41"/>
      <c r="Q87" s="176"/>
      <c r="R87" s="155"/>
      <c r="S87" s="40">
        <f t="shared" si="12"/>
        <v>300</v>
      </c>
      <c r="T87" s="41">
        <f t="shared" si="13"/>
        <v>280</v>
      </c>
      <c r="U87" s="41">
        <f t="shared" si="14"/>
        <v>84000</v>
      </c>
      <c r="V87" s="40"/>
      <c r="W87" s="41">
        <f t="shared" si="15"/>
        <v>280</v>
      </c>
      <c r="X87" s="41">
        <f t="shared" si="16"/>
        <v>0</v>
      </c>
      <c r="Y87" s="40"/>
      <c r="Z87" s="40"/>
      <c r="AA87" s="40"/>
      <c r="AB87" s="43"/>
      <c r="AC87" s="40"/>
      <c r="AD87" s="40"/>
      <c r="AE87" s="44">
        <f t="shared" si="17"/>
        <v>300</v>
      </c>
      <c r="AF87" s="41">
        <f t="shared" si="18"/>
        <v>280</v>
      </c>
      <c r="AG87" s="41">
        <f t="shared" si="19"/>
        <v>84000</v>
      </c>
      <c r="AI87" s="142"/>
    </row>
    <row r="88" spans="1:103" s="45" customFormat="1" ht="22.5" customHeight="1" x14ac:dyDescent="0.25">
      <c r="A88" s="35"/>
      <c r="B88" s="35"/>
      <c r="C88" s="35"/>
      <c r="D88" s="40"/>
      <c r="E88" s="40">
        <v>77</v>
      </c>
      <c r="F88" s="36" t="s">
        <v>172</v>
      </c>
      <c r="G88" s="146" t="s">
        <v>20</v>
      </c>
      <c r="H88" s="38" t="s">
        <v>492</v>
      </c>
      <c r="I88" s="34" t="s">
        <v>493</v>
      </c>
      <c r="J88" s="60">
        <v>45804</v>
      </c>
      <c r="K88" s="40">
        <v>200</v>
      </c>
      <c r="L88" s="41">
        <v>29</v>
      </c>
      <c r="M88" s="153">
        <v>5800</v>
      </c>
      <c r="N88" s="40"/>
      <c r="O88" s="41"/>
      <c r="P88" s="41"/>
      <c r="Q88" s="176"/>
      <c r="R88" s="155"/>
      <c r="S88" s="40">
        <f t="shared" si="12"/>
        <v>200</v>
      </c>
      <c r="T88" s="41">
        <f t="shared" si="13"/>
        <v>29</v>
      </c>
      <c r="U88" s="41">
        <f t="shared" si="14"/>
        <v>5800</v>
      </c>
      <c r="V88" s="40"/>
      <c r="W88" s="41">
        <f t="shared" si="15"/>
        <v>29</v>
      </c>
      <c r="X88" s="41">
        <f t="shared" si="16"/>
        <v>0</v>
      </c>
      <c r="Y88" s="40"/>
      <c r="Z88" s="40"/>
      <c r="AA88" s="40"/>
      <c r="AB88" s="43"/>
      <c r="AC88" s="40"/>
      <c r="AD88" s="40"/>
      <c r="AE88" s="44">
        <f t="shared" si="17"/>
        <v>200</v>
      </c>
      <c r="AF88" s="41">
        <f t="shared" si="18"/>
        <v>29</v>
      </c>
      <c r="AG88" s="41">
        <f t="shared" si="19"/>
        <v>5800</v>
      </c>
      <c r="AI88" s="142"/>
    </row>
    <row r="89" spans="1:103" s="162" customFormat="1" ht="36.950000000000003" customHeight="1" x14ac:dyDescent="0.25">
      <c r="A89" s="152"/>
      <c r="B89" s="152"/>
      <c r="C89" s="152"/>
      <c r="D89" s="15"/>
      <c r="E89" s="15"/>
      <c r="F89" s="442" t="s">
        <v>580</v>
      </c>
      <c r="G89" s="443"/>
      <c r="H89" s="443"/>
      <c r="I89" s="443"/>
      <c r="J89" s="16"/>
      <c r="K89" s="441" t="s">
        <v>581</v>
      </c>
      <c r="L89" s="442"/>
      <c r="M89" s="442"/>
      <c r="N89" s="444" t="s">
        <v>2</v>
      </c>
      <c r="O89" s="442"/>
      <c r="P89" s="442"/>
      <c r="Q89" s="174" t="s">
        <v>578</v>
      </c>
      <c r="R89" s="163"/>
      <c r="S89" s="445" t="s">
        <v>3</v>
      </c>
      <c r="T89" s="440"/>
      <c r="U89" s="440"/>
      <c r="V89" s="446" t="s">
        <v>4</v>
      </c>
      <c r="W89" s="440"/>
      <c r="X89" s="440"/>
      <c r="Y89" s="447" t="s">
        <v>5</v>
      </c>
      <c r="Z89" s="447"/>
      <c r="AA89" s="447"/>
      <c r="AB89" s="439" t="s">
        <v>6</v>
      </c>
      <c r="AC89" s="440"/>
      <c r="AD89" s="440"/>
      <c r="AE89" s="441" t="s">
        <v>579</v>
      </c>
      <c r="AF89" s="442"/>
      <c r="AG89" s="442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A89" s="161"/>
      <c r="CB89" s="161"/>
      <c r="CC89" s="161"/>
      <c r="CD89" s="161"/>
      <c r="CE89" s="161"/>
      <c r="CF89" s="161"/>
      <c r="CG89" s="161"/>
      <c r="CH89" s="161"/>
      <c r="CI89" s="161"/>
      <c r="CJ89" s="161"/>
      <c r="CK89" s="161"/>
      <c r="CL89" s="161"/>
      <c r="CM89" s="161"/>
      <c r="CN89" s="161"/>
      <c r="CO89" s="161"/>
      <c r="CP89" s="161"/>
      <c r="CQ89" s="161"/>
      <c r="CR89" s="161"/>
      <c r="CS89" s="161"/>
      <c r="CT89" s="161"/>
      <c r="CU89" s="161"/>
      <c r="CV89" s="161"/>
      <c r="CW89" s="161"/>
      <c r="CX89" s="161"/>
      <c r="CY89" s="161"/>
    </row>
    <row r="90" spans="1:103" s="167" customFormat="1" ht="21" customHeight="1" x14ac:dyDescent="0.25">
      <c r="A90" s="164"/>
      <c r="B90" s="164"/>
      <c r="C90" s="164"/>
      <c r="D90" s="20"/>
      <c r="E90" s="20"/>
      <c r="F90" s="21" t="s">
        <v>7</v>
      </c>
      <c r="G90" s="144" t="s">
        <v>8</v>
      </c>
      <c r="H90" s="23" t="s">
        <v>9</v>
      </c>
      <c r="I90" s="20" t="s">
        <v>10</v>
      </c>
      <c r="J90" s="24" t="s">
        <v>11</v>
      </c>
      <c r="K90" s="20" t="s">
        <v>12</v>
      </c>
      <c r="L90" s="25" t="s">
        <v>13</v>
      </c>
      <c r="M90" s="170" t="s">
        <v>14</v>
      </c>
      <c r="N90" s="20" t="s">
        <v>12</v>
      </c>
      <c r="O90" s="25" t="s">
        <v>13</v>
      </c>
      <c r="P90" s="25" t="s">
        <v>14</v>
      </c>
      <c r="Q90" s="175"/>
      <c r="R90" s="165"/>
      <c r="S90" s="29" t="s">
        <v>12</v>
      </c>
      <c r="T90" s="30" t="s">
        <v>13</v>
      </c>
      <c r="U90" s="30" t="s">
        <v>14</v>
      </c>
      <c r="V90" s="29" t="s">
        <v>12</v>
      </c>
      <c r="W90" s="30" t="s">
        <v>13</v>
      </c>
      <c r="X90" s="30" t="s">
        <v>14</v>
      </c>
      <c r="Y90" s="31" t="s">
        <v>12</v>
      </c>
      <c r="Z90" s="31" t="s">
        <v>13</v>
      </c>
      <c r="AA90" s="31" t="s">
        <v>14</v>
      </c>
      <c r="AB90" s="32" t="s">
        <v>12</v>
      </c>
      <c r="AC90" s="31" t="s">
        <v>13</v>
      </c>
      <c r="AD90" s="31" t="s">
        <v>14</v>
      </c>
      <c r="AE90" s="29" t="s">
        <v>12</v>
      </c>
      <c r="AF90" s="30" t="s">
        <v>13</v>
      </c>
      <c r="AG90" s="30" t="s">
        <v>14</v>
      </c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166"/>
      <c r="BM90" s="166"/>
      <c r="BN90" s="166"/>
      <c r="BO90" s="166"/>
      <c r="BP90" s="166"/>
      <c r="BQ90" s="166"/>
      <c r="BR90" s="166"/>
      <c r="BS90" s="166"/>
      <c r="BT90" s="166"/>
      <c r="BU90" s="166"/>
      <c r="BV90" s="166"/>
      <c r="BW90" s="166"/>
      <c r="BX90" s="166"/>
      <c r="BY90" s="166"/>
      <c r="BZ90" s="166"/>
      <c r="CA90" s="166"/>
      <c r="CB90" s="166"/>
      <c r="CC90" s="166"/>
      <c r="CD90" s="166"/>
      <c r="CE90" s="166"/>
      <c r="CF90" s="166"/>
      <c r="CG90" s="166"/>
      <c r="CH90" s="166"/>
      <c r="CI90" s="166"/>
      <c r="CJ90" s="166"/>
      <c r="CK90" s="166"/>
      <c r="CL90" s="166"/>
      <c r="CM90" s="166"/>
      <c r="CN90" s="166"/>
      <c r="CO90" s="166"/>
      <c r="CP90" s="166"/>
      <c r="CQ90" s="166"/>
      <c r="CR90" s="166"/>
      <c r="CS90" s="166"/>
      <c r="CT90" s="166"/>
      <c r="CU90" s="166"/>
      <c r="CV90" s="166"/>
      <c r="CW90" s="166"/>
      <c r="CX90" s="166"/>
      <c r="CY90" s="166"/>
    </row>
    <row r="91" spans="1:103" s="45" customFormat="1" ht="22.5" customHeight="1" x14ac:dyDescent="0.25">
      <c r="A91" s="35"/>
      <c r="B91" s="35"/>
      <c r="C91" s="35"/>
      <c r="D91" s="40"/>
      <c r="E91" s="40">
        <v>78</v>
      </c>
      <c r="F91" s="36" t="s">
        <v>174</v>
      </c>
      <c r="G91" s="146" t="s">
        <v>456</v>
      </c>
      <c r="H91" s="38" t="s">
        <v>283</v>
      </c>
      <c r="I91" s="34">
        <v>2506132401</v>
      </c>
      <c r="J91" s="60">
        <v>45836</v>
      </c>
      <c r="K91" s="40">
        <v>394</v>
      </c>
      <c r="L91" s="41">
        <v>72</v>
      </c>
      <c r="M91" s="153">
        <v>28368</v>
      </c>
      <c r="N91" s="40">
        <v>25</v>
      </c>
      <c r="O91" s="41">
        <f>L91</f>
        <v>72</v>
      </c>
      <c r="P91" s="41">
        <f>O91*N91</f>
        <v>1800</v>
      </c>
      <c r="Q91" s="177" t="s">
        <v>577</v>
      </c>
      <c r="R91" s="156"/>
      <c r="S91" s="40">
        <f t="shared" ref="S91:S116" si="20">K91+N91</f>
        <v>419</v>
      </c>
      <c r="T91" s="41">
        <f t="shared" ref="T91:T116" si="21">L91</f>
        <v>72</v>
      </c>
      <c r="U91" s="41">
        <f t="shared" si="14"/>
        <v>30168</v>
      </c>
      <c r="V91" s="40">
        <v>79</v>
      </c>
      <c r="W91" s="41">
        <f t="shared" si="15"/>
        <v>72</v>
      </c>
      <c r="X91" s="41">
        <f t="shared" si="16"/>
        <v>5688</v>
      </c>
      <c r="Y91" s="40"/>
      <c r="Z91" s="40"/>
      <c r="AA91" s="40"/>
      <c r="AB91" s="43"/>
      <c r="AC91" s="40"/>
      <c r="AD91" s="40"/>
      <c r="AE91" s="44">
        <f t="shared" si="17"/>
        <v>340</v>
      </c>
      <c r="AF91" s="41">
        <f t="shared" si="18"/>
        <v>72</v>
      </c>
      <c r="AG91" s="41">
        <f t="shared" si="19"/>
        <v>24480</v>
      </c>
      <c r="AI91" s="142"/>
    </row>
    <row r="92" spans="1:103" s="45" customFormat="1" ht="22.5" customHeight="1" x14ac:dyDescent="0.25">
      <c r="A92" s="35"/>
      <c r="B92" s="35"/>
      <c r="C92" s="35"/>
      <c r="D92" s="40"/>
      <c r="E92" s="40">
        <v>80</v>
      </c>
      <c r="F92" s="36" t="s">
        <v>291</v>
      </c>
      <c r="G92" s="146" t="s">
        <v>20</v>
      </c>
      <c r="H92" s="38" t="s">
        <v>367</v>
      </c>
      <c r="I92" s="34" t="s">
        <v>368</v>
      </c>
      <c r="J92" s="60">
        <v>45835</v>
      </c>
      <c r="K92" s="40">
        <v>919</v>
      </c>
      <c r="L92" s="41">
        <v>310</v>
      </c>
      <c r="M92" s="153">
        <v>284890</v>
      </c>
      <c r="N92" s="40"/>
      <c r="O92" s="41"/>
      <c r="P92" s="41"/>
      <c r="Q92" s="176"/>
      <c r="R92" s="155"/>
      <c r="S92" s="40">
        <f t="shared" si="20"/>
        <v>919</v>
      </c>
      <c r="T92" s="41">
        <f t="shared" si="21"/>
        <v>310</v>
      </c>
      <c r="U92" s="41">
        <f t="shared" si="14"/>
        <v>284890</v>
      </c>
      <c r="V92" s="40">
        <v>194</v>
      </c>
      <c r="W92" s="41">
        <f t="shared" si="15"/>
        <v>310</v>
      </c>
      <c r="X92" s="41">
        <f t="shared" si="16"/>
        <v>60140</v>
      </c>
      <c r="Y92" s="40"/>
      <c r="Z92" s="40"/>
      <c r="AA92" s="40"/>
      <c r="AB92" s="43"/>
      <c r="AC92" s="40"/>
      <c r="AD92" s="40"/>
      <c r="AE92" s="44">
        <f t="shared" si="17"/>
        <v>725</v>
      </c>
      <c r="AF92" s="41">
        <f t="shared" si="18"/>
        <v>310</v>
      </c>
      <c r="AG92" s="41">
        <f t="shared" si="19"/>
        <v>224750</v>
      </c>
      <c r="AI92" s="142"/>
    </row>
    <row r="93" spans="1:103" s="45" customFormat="1" ht="22.5" customHeight="1" x14ac:dyDescent="0.25">
      <c r="A93" s="35"/>
      <c r="B93" s="35"/>
      <c r="C93" s="35"/>
      <c r="D93" s="40"/>
      <c r="E93" s="40">
        <v>81</v>
      </c>
      <c r="F93" s="36" t="s">
        <v>494</v>
      </c>
      <c r="G93" s="146" t="s">
        <v>27</v>
      </c>
      <c r="H93" s="38" t="s">
        <v>495</v>
      </c>
      <c r="I93" s="34">
        <v>250501</v>
      </c>
      <c r="J93" s="60">
        <v>45805</v>
      </c>
      <c r="K93" s="40">
        <v>217</v>
      </c>
      <c r="L93" s="41">
        <v>194</v>
      </c>
      <c r="M93" s="153">
        <v>42098</v>
      </c>
      <c r="N93" s="40">
        <v>40</v>
      </c>
      <c r="O93" s="41">
        <f>L93</f>
        <v>194</v>
      </c>
      <c r="P93" s="41">
        <f>O93*N93</f>
        <v>7760</v>
      </c>
      <c r="Q93" s="177" t="s">
        <v>577</v>
      </c>
      <c r="R93" s="156"/>
      <c r="S93" s="40">
        <f t="shared" si="20"/>
        <v>257</v>
      </c>
      <c r="T93" s="41">
        <f t="shared" si="21"/>
        <v>194</v>
      </c>
      <c r="U93" s="41">
        <f t="shared" si="14"/>
        <v>49858</v>
      </c>
      <c r="V93" s="40">
        <v>165</v>
      </c>
      <c r="W93" s="41">
        <f t="shared" si="15"/>
        <v>194</v>
      </c>
      <c r="X93" s="41">
        <f t="shared" si="16"/>
        <v>32010</v>
      </c>
      <c r="Y93" s="40"/>
      <c r="Z93" s="40"/>
      <c r="AA93" s="40"/>
      <c r="AB93" s="43"/>
      <c r="AC93" s="40"/>
      <c r="AD93" s="40"/>
      <c r="AE93" s="44">
        <f t="shared" si="17"/>
        <v>92</v>
      </c>
      <c r="AF93" s="41">
        <f t="shared" si="18"/>
        <v>194</v>
      </c>
      <c r="AG93" s="41">
        <f t="shared" si="19"/>
        <v>17848</v>
      </c>
      <c r="AI93" s="142"/>
    </row>
    <row r="94" spans="1:103" s="45" customFormat="1" ht="22.5" customHeight="1" x14ac:dyDescent="0.25">
      <c r="A94" s="35"/>
      <c r="B94" s="35"/>
      <c r="C94" s="35"/>
      <c r="D94" s="40"/>
      <c r="E94" s="40">
        <v>82</v>
      </c>
      <c r="F94" s="36" t="s">
        <v>496</v>
      </c>
      <c r="G94" s="146" t="s">
        <v>27</v>
      </c>
      <c r="H94" s="38" t="s">
        <v>78</v>
      </c>
      <c r="I94" s="34">
        <v>231093</v>
      </c>
      <c r="J94" s="60">
        <v>45956</v>
      </c>
      <c r="K94" s="40">
        <v>197</v>
      </c>
      <c r="L94" s="41">
        <v>32</v>
      </c>
      <c r="M94" s="153">
        <v>6304</v>
      </c>
      <c r="N94" s="40"/>
      <c r="O94" s="41"/>
      <c r="P94" s="41"/>
      <c r="Q94" s="176"/>
      <c r="R94" s="155"/>
      <c r="S94" s="40">
        <f t="shared" si="20"/>
        <v>197</v>
      </c>
      <c r="T94" s="41">
        <f t="shared" si="21"/>
        <v>32</v>
      </c>
      <c r="U94" s="41">
        <f t="shared" si="14"/>
        <v>6304</v>
      </c>
      <c r="V94" s="40">
        <v>70</v>
      </c>
      <c r="W94" s="41">
        <f t="shared" si="15"/>
        <v>32</v>
      </c>
      <c r="X94" s="41">
        <f t="shared" si="16"/>
        <v>2240</v>
      </c>
      <c r="Y94" s="40"/>
      <c r="Z94" s="40"/>
      <c r="AA94" s="40"/>
      <c r="AB94" s="43"/>
      <c r="AC94" s="40"/>
      <c r="AD94" s="40"/>
      <c r="AE94" s="44">
        <f t="shared" si="17"/>
        <v>127</v>
      </c>
      <c r="AF94" s="41">
        <f t="shared" si="18"/>
        <v>32</v>
      </c>
      <c r="AG94" s="41">
        <f t="shared" si="19"/>
        <v>4064</v>
      </c>
      <c r="AI94" s="142"/>
    </row>
    <row r="95" spans="1:103" s="45" customFormat="1" ht="22.5" customHeight="1" x14ac:dyDescent="0.25">
      <c r="A95" s="35"/>
      <c r="B95" s="35"/>
      <c r="C95" s="35"/>
      <c r="D95" s="40"/>
      <c r="E95" s="40">
        <v>83</v>
      </c>
      <c r="F95" s="36" t="s">
        <v>471</v>
      </c>
      <c r="G95" s="146" t="s">
        <v>27</v>
      </c>
      <c r="H95" s="38" t="s">
        <v>467</v>
      </c>
      <c r="I95" s="34" t="s">
        <v>478</v>
      </c>
      <c r="J95" s="60">
        <v>45715</v>
      </c>
      <c r="K95" s="40">
        <v>170</v>
      </c>
      <c r="L95" s="41">
        <v>200</v>
      </c>
      <c r="M95" s="153">
        <v>34000</v>
      </c>
      <c r="N95" s="40"/>
      <c r="O95" s="41"/>
      <c r="P95" s="41"/>
      <c r="Q95" s="176"/>
      <c r="R95" s="155"/>
      <c r="S95" s="40">
        <f t="shared" si="20"/>
        <v>170</v>
      </c>
      <c r="T95" s="41">
        <f t="shared" si="21"/>
        <v>200</v>
      </c>
      <c r="U95" s="41">
        <f t="shared" si="14"/>
        <v>34000</v>
      </c>
      <c r="V95" s="40">
        <v>70</v>
      </c>
      <c r="W95" s="41">
        <f t="shared" si="15"/>
        <v>200</v>
      </c>
      <c r="X95" s="41">
        <f t="shared" si="16"/>
        <v>14000</v>
      </c>
      <c r="Y95" s="40"/>
      <c r="Z95" s="40"/>
      <c r="AA95" s="40"/>
      <c r="AB95" s="43"/>
      <c r="AC95" s="40"/>
      <c r="AD95" s="40"/>
      <c r="AE95" s="44">
        <f t="shared" si="17"/>
        <v>100</v>
      </c>
      <c r="AF95" s="41">
        <f t="shared" si="18"/>
        <v>200</v>
      </c>
      <c r="AG95" s="41">
        <f t="shared" si="19"/>
        <v>20000</v>
      </c>
      <c r="AI95" s="142"/>
    </row>
    <row r="96" spans="1:103" s="45" customFormat="1" ht="22.5" customHeight="1" x14ac:dyDescent="0.25">
      <c r="A96" s="35"/>
      <c r="B96" s="35"/>
      <c r="C96" s="35"/>
      <c r="D96" s="40"/>
      <c r="E96" s="40">
        <v>84</v>
      </c>
      <c r="F96" s="36" t="s">
        <v>497</v>
      </c>
      <c r="G96" s="146" t="s">
        <v>498</v>
      </c>
      <c r="H96" s="38" t="s">
        <v>499</v>
      </c>
      <c r="I96" s="34" t="s">
        <v>500</v>
      </c>
      <c r="J96" s="60">
        <v>45805</v>
      </c>
      <c r="K96" s="40">
        <v>20</v>
      </c>
      <c r="L96" s="41">
        <v>210</v>
      </c>
      <c r="M96" s="153">
        <v>4200</v>
      </c>
      <c r="N96" s="40"/>
      <c r="O96" s="41"/>
      <c r="P96" s="41"/>
      <c r="Q96" s="176"/>
      <c r="R96" s="155"/>
      <c r="S96" s="40">
        <f t="shared" si="20"/>
        <v>20</v>
      </c>
      <c r="T96" s="41">
        <f t="shared" si="21"/>
        <v>210</v>
      </c>
      <c r="U96" s="41">
        <f t="shared" si="14"/>
        <v>4200</v>
      </c>
      <c r="V96" s="40"/>
      <c r="W96" s="41">
        <f t="shared" si="15"/>
        <v>210</v>
      </c>
      <c r="X96" s="41">
        <f t="shared" si="16"/>
        <v>0</v>
      </c>
      <c r="Y96" s="40"/>
      <c r="Z96" s="40"/>
      <c r="AA96" s="40"/>
      <c r="AB96" s="43"/>
      <c r="AC96" s="40"/>
      <c r="AD96" s="40"/>
      <c r="AE96" s="44">
        <f t="shared" si="17"/>
        <v>20</v>
      </c>
      <c r="AF96" s="41">
        <f t="shared" si="18"/>
        <v>210</v>
      </c>
      <c r="AG96" s="41">
        <f t="shared" si="19"/>
        <v>4200</v>
      </c>
      <c r="AI96" s="142"/>
    </row>
    <row r="97" spans="1:35" s="45" customFormat="1" ht="22.5" customHeight="1" x14ac:dyDescent="0.25">
      <c r="A97" s="35"/>
      <c r="B97" s="35"/>
      <c r="C97" s="35"/>
      <c r="D97" s="40"/>
      <c r="E97" s="40">
        <v>85</v>
      </c>
      <c r="F97" s="36" t="s">
        <v>501</v>
      </c>
      <c r="G97" s="146" t="s">
        <v>27</v>
      </c>
      <c r="H97" s="38" t="s">
        <v>349</v>
      </c>
      <c r="I97" s="34" t="s">
        <v>379</v>
      </c>
      <c r="J97" s="60">
        <v>45684</v>
      </c>
      <c r="K97" s="40">
        <v>210</v>
      </c>
      <c r="L97" s="41">
        <v>14.73</v>
      </c>
      <c r="M97" s="153">
        <v>3093.3</v>
      </c>
      <c r="N97" s="40"/>
      <c r="O97" s="41"/>
      <c r="P97" s="41"/>
      <c r="Q97" s="176"/>
      <c r="R97" s="155"/>
      <c r="S97" s="40">
        <f t="shared" si="20"/>
        <v>210</v>
      </c>
      <c r="T97" s="41">
        <f t="shared" si="21"/>
        <v>14.73</v>
      </c>
      <c r="U97" s="41">
        <f t="shared" si="14"/>
        <v>3093.3</v>
      </c>
      <c r="V97" s="40">
        <v>125</v>
      </c>
      <c r="W97" s="41">
        <f t="shared" si="15"/>
        <v>14.73</v>
      </c>
      <c r="X97" s="41">
        <f t="shared" si="16"/>
        <v>1841.25</v>
      </c>
      <c r="Y97" s="40"/>
      <c r="Z97" s="40"/>
      <c r="AA97" s="40"/>
      <c r="AB97" s="43"/>
      <c r="AC97" s="40"/>
      <c r="AD97" s="40"/>
      <c r="AE97" s="44">
        <f t="shared" si="17"/>
        <v>85</v>
      </c>
      <c r="AF97" s="41">
        <f t="shared" si="18"/>
        <v>14.73</v>
      </c>
      <c r="AG97" s="41">
        <f t="shared" si="19"/>
        <v>1252.05</v>
      </c>
      <c r="AI97" s="142"/>
    </row>
    <row r="98" spans="1:35" s="45" customFormat="1" ht="22.5" customHeight="1" x14ac:dyDescent="0.25">
      <c r="A98" s="35"/>
      <c r="B98" s="35"/>
      <c r="C98" s="35"/>
      <c r="D98" s="40"/>
      <c r="E98" s="40">
        <v>86</v>
      </c>
      <c r="F98" s="36" t="s">
        <v>502</v>
      </c>
      <c r="G98" s="146" t="s">
        <v>20</v>
      </c>
      <c r="H98" s="38" t="s">
        <v>381</v>
      </c>
      <c r="I98" s="34">
        <v>240713</v>
      </c>
      <c r="J98" s="60">
        <v>45865</v>
      </c>
      <c r="K98" s="40">
        <v>1182</v>
      </c>
      <c r="L98" s="41">
        <v>52</v>
      </c>
      <c r="M98" s="153">
        <v>61464</v>
      </c>
      <c r="N98" s="40"/>
      <c r="O98" s="41"/>
      <c r="P98" s="41"/>
      <c r="Q98" s="176"/>
      <c r="R98" s="155"/>
      <c r="S98" s="40">
        <f t="shared" si="20"/>
        <v>1182</v>
      </c>
      <c r="T98" s="41">
        <f t="shared" si="21"/>
        <v>52</v>
      </c>
      <c r="U98" s="41">
        <f t="shared" si="14"/>
        <v>61464</v>
      </c>
      <c r="V98" s="40"/>
      <c r="W98" s="41">
        <f t="shared" si="15"/>
        <v>52</v>
      </c>
      <c r="X98" s="41">
        <f t="shared" si="16"/>
        <v>0</v>
      </c>
      <c r="Y98" s="40"/>
      <c r="Z98" s="40"/>
      <c r="AA98" s="40"/>
      <c r="AB98" s="43"/>
      <c r="AC98" s="40"/>
      <c r="AD98" s="40"/>
      <c r="AE98" s="44">
        <f t="shared" si="17"/>
        <v>1182</v>
      </c>
      <c r="AF98" s="41">
        <f t="shared" si="18"/>
        <v>52</v>
      </c>
      <c r="AG98" s="41">
        <f t="shared" si="19"/>
        <v>61464</v>
      </c>
      <c r="AI98" s="142"/>
    </row>
    <row r="99" spans="1:35" s="45" customFormat="1" ht="22.5" customHeight="1" x14ac:dyDescent="0.25">
      <c r="A99" s="35"/>
      <c r="B99" s="35"/>
      <c r="C99" s="35"/>
      <c r="D99" s="40"/>
      <c r="E99" s="40">
        <v>87</v>
      </c>
      <c r="F99" s="36" t="s">
        <v>503</v>
      </c>
      <c r="G99" s="146" t="s">
        <v>27</v>
      </c>
      <c r="H99" s="38" t="s">
        <v>504</v>
      </c>
      <c r="I99" s="34" t="s">
        <v>505</v>
      </c>
      <c r="J99" s="60">
        <v>45927</v>
      </c>
      <c r="K99" s="40">
        <v>270</v>
      </c>
      <c r="L99" s="41">
        <v>25</v>
      </c>
      <c r="M99" s="153">
        <v>6750</v>
      </c>
      <c r="N99" s="40"/>
      <c r="O99" s="41"/>
      <c r="P99" s="41"/>
      <c r="Q99" s="176"/>
      <c r="R99" s="155"/>
      <c r="S99" s="40">
        <f t="shared" si="20"/>
        <v>270</v>
      </c>
      <c r="T99" s="41">
        <f t="shared" si="21"/>
        <v>25</v>
      </c>
      <c r="U99" s="41">
        <f t="shared" si="14"/>
        <v>6750</v>
      </c>
      <c r="V99" s="40">
        <v>107</v>
      </c>
      <c r="W99" s="41">
        <f t="shared" si="15"/>
        <v>25</v>
      </c>
      <c r="X99" s="41">
        <f t="shared" si="16"/>
        <v>2675</v>
      </c>
      <c r="Y99" s="40"/>
      <c r="Z99" s="40"/>
      <c r="AA99" s="40"/>
      <c r="AB99" s="43"/>
      <c r="AC99" s="40"/>
      <c r="AD99" s="40"/>
      <c r="AE99" s="44">
        <f t="shared" si="17"/>
        <v>163</v>
      </c>
      <c r="AF99" s="41">
        <f t="shared" si="18"/>
        <v>25</v>
      </c>
      <c r="AG99" s="41">
        <f t="shared" si="19"/>
        <v>4075</v>
      </c>
      <c r="AI99" s="142"/>
    </row>
    <row r="100" spans="1:35" s="45" customFormat="1" ht="22.5" customHeight="1" x14ac:dyDescent="0.25">
      <c r="A100" s="35"/>
      <c r="B100" s="35"/>
      <c r="C100" s="35"/>
      <c r="D100" s="40"/>
      <c r="E100" s="40">
        <v>88</v>
      </c>
      <c r="F100" s="36" t="s">
        <v>460</v>
      </c>
      <c r="G100" s="146" t="s">
        <v>27</v>
      </c>
      <c r="H100" s="38" t="s">
        <v>506</v>
      </c>
      <c r="I100" s="34" t="s">
        <v>507</v>
      </c>
      <c r="J100" s="60">
        <v>45805</v>
      </c>
      <c r="K100" s="40">
        <v>165</v>
      </c>
      <c r="L100" s="41">
        <v>55</v>
      </c>
      <c r="M100" s="153">
        <v>9075</v>
      </c>
      <c r="N100" s="40"/>
      <c r="O100" s="41"/>
      <c r="P100" s="41"/>
      <c r="Q100" s="176"/>
      <c r="R100" s="155"/>
      <c r="S100" s="40">
        <f t="shared" si="20"/>
        <v>165</v>
      </c>
      <c r="T100" s="41">
        <f t="shared" si="21"/>
        <v>55</v>
      </c>
      <c r="U100" s="41">
        <f t="shared" si="14"/>
        <v>9075</v>
      </c>
      <c r="V100" s="40">
        <v>154</v>
      </c>
      <c r="W100" s="41">
        <f t="shared" si="15"/>
        <v>55</v>
      </c>
      <c r="X100" s="41">
        <f t="shared" si="16"/>
        <v>8470</v>
      </c>
      <c r="Y100" s="40"/>
      <c r="Z100" s="40"/>
      <c r="AA100" s="40"/>
      <c r="AB100" s="43"/>
      <c r="AC100" s="40"/>
      <c r="AD100" s="40"/>
      <c r="AE100" s="44">
        <f t="shared" si="17"/>
        <v>11</v>
      </c>
      <c r="AF100" s="41">
        <f t="shared" si="18"/>
        <v>55</v>
      </c>
      <c r="AG100" s="41">
        <f t="shared" si="19"/>
        <v>605</v>
      </c>
      <c r="AI100" s="142"/>
    </row>
    <row r="101" spans="1:35" s="45" customFormat="1" ht="18.75" customHeight="1" x14ac:dyDescent="0.25">
      <c r="A101" s="35"/>
      <c r="B101" s="35"/>
      <c r="C101" s="35"/>
      <c r="D101" s="40"/>
      <c r="E101" s="40">
        <v>89</v>
      </c>
      <c r="F101" s="36" t="s">
        <v>222</v>
      </c>
      <c r="G101" s="146" t="s">
        <v>362</v>
      </c>
      <c r="H101" s="38" t="s">
        <v>472</v>
      </c>
      <c r="I101" s="34" t="s">
        <v>508</v>
      </c>
      <c r="J101" s="60">
        <v>45836</v>
      </c>
      <c r="K101" s="40">
        <v>350</v>
      </c>
      <c r="L101" s="41">
        <v>220</v>
      </c>
      <c r="M101" s="153">
        <v>77000</v>
      </c>
      <c r="N101" s="40"/>
      <c r="O101" s="41"/>
      <c r="P101" s="41"/>
      <c r="Q101" s="176"/>
      <c r="R101" s="155"/>
      <c r="S101" s="40">
        <f t="shared" si="20"/>
        <v>350</v>
      </c>
      <c r="T101" s="41">
        <f t="shared" si="21"/>
        <v>220</v>
      </c>
      <c r="U101" s="41">
        <f t="shared" si="14"/>
        <v>77000</v>
      </c>
      <c r="V101" s="40">
        <v>110</v>
      </c>
      <c r="W101" s="41">
        <f t="shared" si="15"/>
        <v>220</v>
      </c>
      <c r="X101" s="41">
        <f t="shared" si="16"/>
        <v>24200</v>
      </c>
      <c r="Y101" s="40"/>
      <c r="Z101" s="40"/>
      <c r="AA101" s="40"/>
      <c r="AB101" s="43"/>
      <c r="AC101" s="40"/>
      <c r="AD101" s="40"/>
      <c r="AE101" s="44">
        <f t="shared" si="17"/>
        <v>240</v>
      </c>
      <c r="AF101" s="41">
        <f t="shared" si="18"/>
        <v>220</v>
      </c>
      <c r="AG101" s="41">
        <f t="shared" si="19"/>
        <v>52800</v>
      </c>
      <c r="AI101" s="142"/>
    </row>
    <row r="102" spans="1:35" s="45" customFormat="1" ht="18.75" customHeight="1" x14ac:dyDescent="0.25">
      <c r="A102" s="35"/>
      <c r="B102" s="35"/>
      <c r="C102" s="35"/>
      <c r="D102" s="40"/>
      <c r="E102" s="40">
        <v>90</v>
      </c>
      <c r="F102" s="36" t="s">
        <v>509</v>
      </c>
      <c r="G102" s="146" t="s">
        <v>27</v>
      </c>
      <c r="H102" s="38" t="s">
        <v>510</v>
      </c>
      <c r="I102" s="34" t="s">
        <v>473</v>
      </c>
      <c r="J102" s="60">
        <v>45743</v>
      </c>
      <c r="K102" s="40">
        <v>10</v>
      </c>
      <c r="L102" s="41">
        <v>450</v>
      </c>
      <c r="M102" s="153">
        <v>4500</v>
      </c>
      <c r="N102" s="40"/>
      <c r="O102" s="41"/>
      <c r="P102" s="41"/>
      <c r="Q102" s="176"/>
      <c r="R102" s="155"/>
      <c r="S102" s="40">
        <f t="shared" si="20"/>
        <v>10</v>
      </c>
      <c r="T102" s="41">
        <f t="shared" si="21"/>
        <v>450</v>
      </c>
      <c r="U102" s="41">
        <f t="shared" si="14"/>
        <v>4500</v>
      </c>
      <c r="V102" s="40"/>
      <c r="W102" s="41">
        <f t="shared" si="15"/>
        <v>450</v>
      </c>
      <c r="X102" s="41">
        <f t="shared" si="16"/>
        <v>0</v>
      </c>
      <c r="Y102" s="40"/>
      <c r="Z102" s="40"/>
      <c r="AA102" s="40"/>
      <c r="AB102" s="43"/>
      <c r="AC102" s="40"/>
      <c r="AD102" s="40"/>
      <c r="AE102" s="44">
        <f t="shared" si="17"/>
        <v>10</v>
      </c>
      <c r="AF102" s="41">
        <f t="shared" si="18"/>
        <v>450</v>
      </c>
      <c r="AG102" s="41">
        <f t="shared" si="19"/>
        <v>4500</v>
      </c>
      <c r="AI102" s="142"/>
    </row>
    <row r="103" spans="1:35" s="45" customFormat="1" ht="18.75" customHeight="1" x14ac:dyDescent="0.25">
      <c r="A103" s="35"/>
      <c r="B103" s="35"/>
      <c r="C103" s="35"/>
      <c r="D103" s="40"/>
      <c r="E103" s="40">
        <v>91</v>
      </c>
      <c r="F103" s="36" t="s">
        <v>19</v>
      </c>
      <c r="G103" s="146" t="s">
        <v>27</v>
      </c>
      <c r="H103" s="38" t="s">
        <v>393</v>
      </c>
      <c r="I103" s="34" t="s">
        <v>511</v>
      </c>
      <c r="J103" s="81">
        <v>46569</v>
      </c>
      <c r="K103" s="40">
        <v>10</v>
      </c>
      <c r="L103" s="41">
        <v>244</v>
      </c>
      <c r="M103" s="153">
        <v>2440</v>
      </c>
      <c r="N103" s="40"/>
      <c r="O103" s="41"/>
      <c r="P103" s="41"/>
      <c r="Q103" s="176"/>
      <c r="R103" s="155"/>
      <c r="S103" s="40">
        <f t="shared" si="20"/>
        <v>10</v>
      </c>
      <c r="T103" s="41">
        <f t="shared" si="21"/>
        <v>244</v>
      </c>
      <c r="U103" s="41">
        <f t="shared" si="14"/>
        <v>2440</v>
      </c>
      <c r="V103" s="40"/>
      <c r="W103" s="41">
        <f t="shared" si="15"/>
        <v>244</v>
      </c>
      <c r="X103" s="41">
        <f t="shared" si="16"/>
        <v>0</v>
      </c>
      <c r="Y103" s="40"/>
      <c r="Z103" s="40"/>
      <c r="AA103" s="40"/>
      <c r="AB103" s="43"/>
      <c r="AC103" s="40"/>
      <c r="AD103" s="40"/>
      <c r="AE103" s="44">
        <f t="shared" si="17"/>
        <v>10</v>
      </c>
      <c r="AF103" s="41">
        <f t="shared" si="18"/>
        <v>244</v>
      </c>
      <c r="AG103" s="41">
        <f t="shared" si="19"/>
        <v>2440</v>
      </c>
      <c r="AI103" s="142"/>
    </row>
    <row r="104" spans="1:35" s="45" customFormat="1" ht="18.75" customHeight="1" x14ac:dyDescent="0.25">
      <c r="A104" s="35"/>
      <c r="B104" s="35"/>
      <c r="C104" s="35"/>
      <c r="D104" s="40"/>
      <c r="E104" s="40">
        <v>92</v>
      </c>
      <c r="F104" s="36" t="s">
        <v>512</v>
      </c>
      <c r="G104" s="146" t="s">
        <v>27</v>
      </c>
      <c r="H104" s="38" t="s">
        <v>400</v>
      </c>
      <c r="I104" s="34" t="s">
        <v>394</v>
      </c>
      <c r="J104" s="81">
        <v>46753</v>
      </c>
      <c r="K104" s="40">
        <v>20</v>
      </c>
      <c r="L104" s="41">
        <v>198</v>
      </c>
      <c r="M104" s="153">
        <v>3960</v>
      </c>
      <c r="N104" s="40"/>
      <c r="O104" s="41"/>
      <c r="P104" s="41"/>
      <c r="Q104" s="176"/>
      <c r="R104" s="155"/>
      <c r="S104" s="40">
        <f t="shared" si="20"/>
        <v>20</v>
      </c>
      <c r="T104" s="41">
        <f t="shared" si="21"/>
        <v>198</v>
      </c>
      <c r="U104" s="41">
        <f t="shared" si="14"/>
        <v>3960</v>
      </c>
      <c r="V104" s="40"/>
      <c r="W104" s="41">
        <f t="shared" si="15"/>
        <v>198</v>
      </c>
      <c r="X104" s="41">
        <f t="shared" si="16"/>
        <v>0</v>
      </c>
      <c r="Y104" s="40"/>
      <c r="Z104" s="40"/>
      <c r="AA104" s="40"/>
      <c r="AB104" s="43"/>
      <c r="AC104" s="40"/>
      <c r="AD104" s="40"/>
      <c r="AE104" s="44">
        <f t="shared" si="17"/>
        <v>20</v>
      </c>
      <c r="AF104" s="41">
        <f t="shared" si="18"/>
        <v>198</v>
      </c>
      <c r="AG104" s="41">
        <f t="shared" si="19"/>
        <v>3960</v>
      </c>
      <c r="AI104" s="142"/>
    </row>
    <row r="105" spans="1:35" s="45" customFormat="1" ht="18.75" customHeight="1" x14ac:dyDescent="0.25">
      <c r="A105" s="35"/>
      <c r="B105" s="35"/>
      <c r="C105" s="35"/>
      <c r="D105" s="40"/>
      <c r="E105" s="40">
        <v>93</v>
      </c>
      <c r="F105" s="36" t="s">
        <v>513</v>
      </c>
      <c r="G105" s="146" t="s">
        <v>27</v>
      </c>
      <c r="H105" s="38" t="s">
        <v>514</v>
      </c>
      <c r="I105" s="34" t="s">
        <v>515</v>
      </c>
      <c r="J105" s="81">
        <v>46844</v>
      </c>
      <c r="K105" s="40">
        <v>2000</v>
      </c>
      <c r="L105" s="41">
        <v>12</v>
      </c>
      <c r="M105" s="153">
        <v>24000</v>
      </c>
      <c r="N105" s="40"/>
      <c r="O105" s="41"/>
      <c r="P105" s="41"/>
      <c r="Q105" s="176"/>
      <c r="R105" s="155"/>
      <c r="S105" s="40">
        <f t="shared" si="20"/>
        <v>2000</v>
      </c>
      <c r="T105" s="41">
        <f t="shared" si="21"/>
        <v>12</v>
      </c>
      <c r="U105" s="41">
        <f t="shared" si="14"/>
        <v>24000</v>
      </c>
      <c r="V105" s="40"/>
      <c r="W105" s="41">
        <f t="shared" si="15"/>
        <v>12</v>
      </c>
      <c r="X105" s="41">
        <f t="shared" si="16"/>
        <v>0</v>
      </c>
      <c r="Y105" s="40"/>
      <c r="Z105" s="40"/>
      <c r="AA105" s="40"/>
      <c r="AB105" s="43"/>
      <c r="AC105" s="40"/>
      <c r="AD105" s="40"/>
      <c r="AE105" s="44">
        <f t="shared" si="17"/>
        <v>2000</v>
      </c>
      <c r="AF105" s="41">
        <f t="shared" si="18"/>
        <v>12</v>
      </c>
      <c r="AG105" s="41">
        <f t="shared" si="19"/>
        <v>24000</v>
      </c>
      <c r="AI105" s="142"/>
    </row>
    <row r="106" spans="1:35" s="45" customFormat="1" ht="18.75" customHeight="1" x14ac:dyDescent="0.25">
      <c r="A106" s="35"/>
      <c r="B106" s="35"/>
      <c r="C106" s="35"/>
      <c r="D106" s="40"/>
      <c r="E106" s="40">
        <v>94</v>
      </c>
      <c r="F106" s="36" t="s">
        <v>516</v>
      </c>
      <c r="G106" s="146" t="s">
        <v>27</v>
      </c>
      <c r="H106" s="38" t="s">
        <v>517</v>
      </c>
      <c r="I106" s="34">
        <v>4026</v>
      </c>
      <c r="J106" s="81">
        <v>46357</v>
      </c>
      <c r="K106" s="40">
        <v>200</v>
      </c>
      <c r="L106" s="41">
        <v>13.78</v>
      </c>
      <c r="M106" s="153">
        <v>2756</v>
      </c>
      <c r="N106" s="40"/>
      <c r="O106" s="41"/>
      <c r="P106" s="41"/>
      <c r="Q106" s="176"/>
      <c r="R106" s="155"/>
      <c r="S106" s="40">
        <f t="shared" si="20"/>
        <v>200</v>
      </c>
      <c r="T106" s="41">
        <f t="shared" si="21"/>
        <v>13.78</v>
      </c>
      <c r="U106" s="41">
        <f t="shared" si="14"/>
        <v>2756</v>
      </c>
      <c r="V106" s="40">
        <v>30</v>
      </c>
      <c r="W106" s="41">
        <f t="shared" si="15"/>
        <v>13.78</v>
      </c>
      <c r="X106" s="41">
        <f t="shared" si="16"/>
        <v>413.4</v>
      </c>
      <c r="Y106" s="40"/>
      <c r="Z106" s="40"/>
      <c r="AA106" s="40"/>
      <c r="AB106" s="43"/>
      <c r="AC106" s="40"/>
      <c r="AD106" s="40"/>
      <c r="AE106" s="44">
        <f t="shared" si="17"/>
        <v>170</v>
      </c>
      <c r="AF106" s="41">
        <f t="shared" si="18"/>
        <v>13.78</v>
      </c>
      <c r="AG106" s="41">
        <f t="shared" si="19"/>
        <v>2342.6</v>
      </c>
      <c r="AI106" s="142"/>
    </row>
    <row r="107" spans="1:35" s="45" customFormat="1" ht="18.75" customHeight="1" x14ac:dyDescent="0.25">
      <c r="A107" s="35"/>
      <c r="B107" s="35"/>
      <c r="C107" s="35"/>
      <c r="D107" s="40"/>
      <c r="E107" s="40">
        <v>95</v>
      </c>
      <c r="F107" s="36" t="s">
        <v>518</v>
      </c>
      <c r="G107" s="146" t="s">
        <v>27</v>
      </c>
      <c r="H107" s="38" t="s">
        <v>151</v>
      </c>
      <c r="I107" s="34">
        <v>240805</v>
      </c>
      <c r="J107" s="81">
        <v>46600</v>
      </c>
      <c r="K107" s="40">
        <v>10</v>
      </c>
      <c r="L107" s="41">
        <v>8.98</v>
      </c>
      <c r="M107" s="153">
        <v>89.800000000000011</v>
      </c>
      <c r="N107" s="40"/>
      <c r="O107" s="41"/>
      <c r="P107" s="41"/>
      <c r="Q107" s="176"/>
      <c r="R107" s="155"/>
      <c r="S107" s="40">
        <f t="shared" si="20"/>
        <v>10</v>
      </c>
      <c r="T107" s="41">
        <f t="shared" si="21"/>
        <v>8.98</v>
      </c>
      <c r="U107" s="41">
        <f t="shared" si="14"/>
        <v>89.800000000000011</v>
      </c>
      <c r="V107" s="40"/>
      <c r="W107" s="41">
        <f t="shared" si="15"/>
        <v>8.98</v>
      </c>
      <c r="X107" s="41">
        <f t="shared" si="16"/>
        <v>0</v>
      </c>
      <c r="Y107" s="40"/>
      <c r="Z107" s="40"/>
      <c r="AA107" s="40"/>
      <c r="AB107" s="43"/>
      <c r="AC107" s="40"/>
      <c r="AD107" s="40"/>
      <c r="AE107" s="44">
        <f t="shared" si="17"/>
        <v>10</v>
      </c>
      <c r="AF107" s="41">
        <f t="shared" si="18"/>
        <v>8.98</v>
      </c>
      <c r="AG107" s="41">
        <f t="shared" si="19"/>
        <v>89.800000000000011</v>
      </c>
      <c r="AI107" s="142"/>
    </row>
    <row r="108" spans="1:35" s="45" customFormat="1" ht="18.75" customHeight="1" x14ac:dyDescent="0.25">
      <c r="A108" s="35"/>
      <c r="B108" s="35"/>
      <c r="C108" s="35"/>
      <c r="D108" s="40"/>
      <c r="E108" s="40">
        <v>96</v>
      </c>
      <c r="F108" s="36" t="s">
        <v>519</v>
      </c>
      <c r="G108" s="145" t="s">
        <v>27</v>
      </c>
      <c r="H108" s="38" t="s">
        <v>520</v>
      </c>
      <c r="I108" s="34" t="s">
        <v>521</v>
      </c>
      <c r="J108" s="81">
        <v>46230</v>
      </c>
      <c r="K108" s="40">
        <v>100</v>
      </c>
      <c r="L108" s="41">
        <v>94</v>
      </c>
      <c r="M108" s="153">
        <v>9400</v>
      </c>
      <c r="N108" s="40"/>
      <c r="O108" s="41"/>
      <c r="P108" s="41"/>
      <c r="Q108" s="176"/>
      <c r="R108" s="155"/>
      <c r="S108" s="40">
        <f t="shared" si="20"/>
        <v>100</v>
      </c>
      <c r="T108" s="41">
        <f t="shared" si="21"/>
        <v>94</v>
      </c>
      <c r="U108" s="41">
        <f t="shared" si="14"/>
        <v>9400</v>
      </c>
      <c r="V108" s="40"/>
      <c r="W108" s="41">
        <f t="shared" si="15"/>
        <v>94</v>
      </c>
      <c r="X108" s="41">
        <f t="shared" si="16"/>
        <v>0</v>
      </c>
      <c r="Y108" s="40"/>
      <c r="Z108" s="40"/>
      <c r="AA108" s="40"/>
      <c r="AB108" s="43"/>
      <c r="AC108" s="40"/>
      <c r="AD108" s="40"/>
      <c r="AE108" s="44">
        <f t="shared" si="17"/>
        <v>100</v>
      </c>
      <c r="AF108" s="41">
        <f t="shared" si="18"/>
        <v>94</v>
      </c>
      <c r="AG108" s="41">
        <f t="shared" si="19"/>
        <v>9400</v>
      </c>
      <c r="AI108" s="142"/>
    </row>
    <row r="109" spans="1:35" s="45" customFormat="1" ht="18.75" customHeight="1" x14ac:dyDescent="0.25">
      <c r="A109" s="35"/>
      <c r="B109" s="35"/>
      <c r="C109" s="35"/>
      <c r="D109" s="40"/>
      <c r="E109" s="40">
        <v>97</v>
      </c>
      <c r="F109" s="36" t="s">
        <v>522</v>
      </c>
      <c r="G109" s="145" t="s">
        <v>230</v>
      </c>
      <c r="H109" s="38" t="s">
        <v>313</v>
      </c>
      <c r="I109" s="34">
        <v>240705</v>
      </c>
      <c r="J109" s="81">
        <v>46569</v>
      </c>
      <c r="K109" s="40">
        <v>4970</v>
      </c>
      <c r="L109" s="41">
        <v>9</v>
      </c>
      <c r="M109" s="153">
        <v>44730</v>
      </c>
      <c r="N109" s="40"/>
      <c r="O109" s="41"/>
      <c r="P109" s="41"/>
      <c r="Q109" s="176"/>
      <c r="R109" s="155"/>
      <c r="S109" s="40">
        <f t="shared" si="20"/>
        <v>4970</v>
      </c>
      <c r="T109" s="41">
        <f t="shared" si="21"/>
        <v>9</v>
      </c>
      <c r="U109" s="41">
        <f t="shared" si="14"/>
        <v>44730</v>
      </c>
      <c r="V109" s="40"/>
      <c r="W109" s="41">
        <f t="shared" si="15"/>
        <v>9</v>
      </c>
      <c r="X109" s="41">
        <f t="shared" si="16"/>
        <v>0</v>
      </c>
      <c r="Y109" s="40"/>
      <c r="Z109" s="40"/>
      <c r="AA109" s="40"/>
      <c r="AB109" s="43"/>
      <c r="AC109" s="40"/>
      <c r="AD109" s="40"/>
      <c r="AE109" s="44">
        <f t="shared" si="17"/>
        <v>4970</v>
      </c>
      <c r="AF109" s="41">
        <f t="shared" si="18"/>
        <v>9</v>
      </c>
      <c r="AG109" s="41">
        <f t="shared" si="19"/>
        <v>44730</v>
      </c>
      <c r="AI109" s="142"/>
    </row>
    <row r="110" spans="1:35" s="45" customFormat="1" ht="18" customHeight="1" x14ac:dyDescent="0.25">
      <c r="A110" s="35"/>
      <c r="B110" s="35"/>
      <c r="C110" s="35"/>
      <c r="D110" s="40"/>
      <c r="E110" s="40">
        <v>98</v>
      </c>
      <c r="F110" s="36" t="s">
        <v>523</v>
      </c>
      <c r="G110" s="145" t="s">
        <v>230</v>
      </c>
      <c r="H110" s="38" t="s">
        <v>524</v>
      </c>
      <c r="I110" s="34" t="s">
        <v>525</v>
      </c>
      <c r="J110" s="81">
        <v>46844</v>
      </c>
      <c r="K110" s="40">
        <v>3000</v>
      </c>
      <c r="L110" s="41">
        <v>23</v>
      </c>
      <c r="M110" s="153">
        <v>69000</v>
      </c>
      <c r="N110" s="40"/>
      <c r="O110" s="41"/>
      <c r="P110" s="41"/>
      <c r="Q110" s="176"/>
      <c r="R110" s="155"/>
      <c r="S110" s="40">
        <f t="shared" si="20"/>
        <v>3000</v>
      </c>
      <c r="T110" s="41">
        <f t="shared" si="21"/>
        <v>23</v>
      </c>
      <c r="U110" s="41">
        <f t="shared" si="14"/>
        <v>69000</v>
      </c>
      <c r="V110" s="40"/>
      <c r="W110" s="41">
        <f t="shared" si="15"/>
        <v>23</v>
      </c>
      <c r="X110" s="41">
        <f t="shared" si="16"/>
        <v>0</v>
      </c>
      <c r="Y110" s="40"/>
      <c r="Z110" s="40"/>
      <c r="AA110" s="40"/>
      <c r="AB110" s="43"/>
      <c r="AC110" s="40"/>
      <c r="AD110" s="40"/>
      <c r="AE110" s="44">
        <f t="shared" si="17"/>
        <v>3000</v>
      </c>
      <c r="AF110" s="41">
        <f t="shared" si="18"/>
        <v>23</v>
      </c>
      <c r="AG110" s="41">
        <f t="shared" si="19"/>
        <v>69000</v>
      </c>
      <c r="AI110" s="142"/>
    </row>
    <row r="111" spans="1:35" s="45" customFormat="1" ht="18" customHeight="1" x14ac:dyDescent="0.25">
      <c r="A111" s="35"/>
      <c r="B111" s="35"/>
      <c r="C111" s="35"/>
      <c r="D111" s="40"/>
      <c r="E111" s="40">
        <v>99</v>
      </c>
      <c r="F111" s="36" t="s">
        <v>297</v>
      </c>
      <c r="G111" s="145" t="s">
        <v>230</v>
      </c>
      <c r="H111" s="38" t="s">
        <v>413</v>
      </c>
      <c r="I111" s="34" t="s">
        <v>526</v>
      </c>
      <c r="J111" s="81">
        <v>46813</v>
      </c>
      <c r="K111" s="40">
        <v>246</v>
      </c>
      <c r="L111" s="41">
        <v>32.049999999999997</v>
      </c>
      <c r="M111" s="153">
        <v>7884.2999999999993</v>
      </c>
      <c r="N111" s="40"/>
      <c r="O111" s="41"/>
      <c r="P111" s="41"/>
      <c r="Q111" s="176"/>
      <c r="R111" s="155"/>
      <c r="S111" s="40">
        <f t="shared" si="20"/>
        <v>246</v>
      </c>
      <c r="T111" s="41">
        <f t="shared" si="21"/>
        <v>32.049999999999997</v>
      </c>
      <c r="U111" s="41">
        <f t="shared" si="14"/>
        <v>7884.2999999999993</v>
      </c>
      <c r="V111" s="40">
        <v>124</v>
      </c>
      <c r="W111" s="41">
        <f t="shared" si="15"/>
        <v>32.049999999999997</v>
      </c>
      <c r="X111" s="41">
        <f t="shared" si="16"/>
        <v>3974.2</v>
      </c>
      <c r="Y111" s="40"/>
      <c r="Z111" s="40"/>
      <c r="AA111" s="40"/>
      <c r="AB111" s="43"/>
      <c r="AC111" s="40"/>
      <c r="AD111" s="40"/>
      <c r="AE111" s="44">
        <f t="shared" si="17"/>
        <v>122</v>
      </c>
      <c r="AF111" s="41">
        <f t="shared" si="18"/>
        <v>32.049999999999997</v>
      </c>
      <c r="AG111" s="41">
        <f t="shared" si="19"/>
        <v>3910.0999999999995</v>
      </c>
      <c r="AI111" s="142"/>
    </row>
    <row r="112" spans="1:35" s="45" customFormat="1" ht="18" customHeight="1" x14ac:dyDescent="0.25">
      <c r="A112" s="35"/>
      <c r="B112" s="35"/>
      <c r="C112" s="35"/>
      <c r="D112" s="40"/>
      <c r="E112" s="40">
        <v>100</v>
      </c>
      <c r="F112" s="36" t="s">
        <v>527</v>
      </c>
      <c r="G112" s="145" t="s">
        <v>528</v>
      </c>
      <c r="H112" s="38" t="s">
        <v>529</v>
      </c>
      <c r="I112" s="34">
        <v>251044</v>
      </c>
      <c r="J112" s="81">
        <v>46447</v>
      </c>
      <c r="K112" s="40">
        <v>1944</v>
      </c>
      <c r="L112" s="41">
        <v>27</v>
      </c>
      <c r="M112" s="153">
        <v>52488</v>
      </c>
      <c r="N112" s="40"/>
      <c r="O112" s="41"/>
      <c r="P112" s="41"/>
      <c r="Q112" s="176"/>
      <c r="R112" s="155"/>
      <c r="S112" s="40">
        <f t="shared" si="20"/>
        <v>1944</v>
      </c>
      <c r="T112" s="41">
        <f t="shared" si="21"/>
        <v>27</v>
      </c>
      <c r="U112" s="41">
        <f t="shared" si="14"/>
        <v>52488</v>
      </c>
      <c r="V112" s="40">
        <v>63</v>
      </c>
      <c r="W112" s="41">
        <f t="shared" si="15"/>
        <v>27</v>
      </c>
      <c r="X112" s="41">
        <f t="shared" si="16"/>
        <v>1701</v>
      </c>
      <c r="Y112" s="40"/>
      <c r="Z112" s="40"/>
      <c r="AA112" s="40"/>
      <c r="AB112" s="43"/>
      <c r="AC112" s="40"/>
      <c r="AD112" s="40"/>
      <c r="AE112" s="44">
        <f t="shared" si="17"/>
        <v>1881</v>
      </c>
      <c r="AF112" s="41">
        <f t="shared" si="18"/>
        <v>27</v>
      </c>
      <c r="AG112" s="41">
        <f t="shared" si="19"/>
        <v>50787</v>
      </c>
      <c r="AI112" s="142"/>
    </row>
    <row r="113" spans="1:103" s="45" customFormat="1" ht="18" customHeight="1" x14ac:dyDescent="0.25">
      <c r="A113" s="35"/>
      <c r="B113" s="35"/>
      <c r="C113" s="35"/>
      <c r="D113" s="40"/>
      <c r="E113" s="40">
        <v>101</v>
      </c>
      <c r="F113" s="36" t="s">
        <v>481</v>
      </c>
      <c r="G113" s="145" t="s">
        <v>20</v>
      </c>
      <c r="H113" s="38" t="s">
        <v>532</v>
      </c>
      <c r="I113" s="34">
        <v>4246</v>
      </c>
      <c r="J113" s="81">
        <v>46631</v>
      </c>
      <c r="K113" s="40">
        <v>130</v>
      </c>
      <c r="L113" s="41">
        <v>55</v>
      </c>
      <c r="M113" s="153">
        <v>7150</v>
      </c>
      <c r="N113" s="40"/>
      <c r="O113" s="41"/>
      <c r="P113" s="41"/>
      <c r="Q113" s="176"/>
      <c r="R113" s="155"/>
      <c r="S113" s="40">
        <f t="shared" si="20"/>
        <v>130</v>
      </c>
      <c r="T113" s="41">
        <f t="shared" si="21"/>
        <v>55</v>
      </c>
      <c r="U113" s="41">
        <f t="shared" si="14"/>
        <v>7150</v>
      </c>
      <c r="V113" s="40">
        <v>37</v>
      </c>
      <c r="W113" s="41">
        <f t="shared" si="15"/>
        <v>55</v>
      </c>
      <c r="X113" s="41">
        <f t="shared" si="16"/>
        <v>2035</v>
      </c>
      <c r="Y113" s="34"/>
      <c r="Z113" s="81"/>
      <c r="AA113" s="40"/>
      <c r="AB113" s="43"/>
      <c r="AC113" s="40"/>
      <c r="AD113" s="40"/>
      <c r="AE113" s="44">
        <f t="shared" si="17"/>
        <v>93</v>
      </c>
      <c r="AF113" s="41">
        <f t="shared" si="18"/>
        <v>55</v>
      </c>
      <c r="AG113" s="41">
        <f t="shared" si="19"/>
        <v>5115</v>
      </c>
      <c r="AI113" s="142"/>
    </row>
    <row r="114" spans="1:103" s="45" customFormat="1" ht="18" customHeight="1" x14ac:dyDescent="0.25">
      <c r="A114" s="35"/>
      <c r="B114" s="35"/>
      <c r="C114" s="35"/>
      <c r="D114" s="40"/>
      <c r="E114" s="40">
        <v>102</v>
      </c>
      <c r="F114" s="36" t="s">
        <v>531</v>
      </c>
      <c r="G114" s="145" t="s">
        <v>20</v>
      </c>
      <c r="H114" s="38" t="s">
        <v>416</v>
      </c>
      <c r="I114" s="34" t="s">
        <v>530</v>
      </c>
      <c r="J114" s="81">
        <v>46508</v>
      </c>
      <c r="K114" s="40">
        <v>110</v>
      </c>
      <c r="L114" s="41">
        <v>198</v>
      </c>
      <c r="M114" s="153">
        <v>21780</v>
      </c>
      <c r="N114" s="40"/>
      <c r="O114" s="41"/>
      <c r="P114" s="41"/>
      <c r="Q114" s="176"/>
      <c r="R114" s="155"/>
      <c r="S114" s="40">
        <f t="shared" si="20"/>
        <v>110</v>
      </c>
      <c r="T114" s="41">
        <f t="shared" si="21"/>
        <v>198</v>
      </c>
      <c r="U114" s="41">
        <f t="shared" si="14"/>
        <v>21780</v>
      </c>
      <c r="V114" s="40">
        <v>44</v>
      </c>
      <c r="W114" s="41">
        <f t="shared" si="15"/>
        <v>198</v>
      </c>
      <c r="X114" s="41">
        <f t="shared" si="16"/>
        <v>8712</v>
      </c>
      <c r="Y114" s="34"/>
      <c r="Z114" s="81"/>
      <c r="AA114" s="40"/>
      <c r="AB114" s="43"/>
      <c r="AC114" s="40"/>
      <c r="AD114" s="40"/>
      <c r="AE114" s="44">
        <f t="shared" si="17"/>
        <v>66</v>
      </c>
      <c r="AF114" s="41">
        <f t="shared" si="18"/>
        <v>198</v>
      </c>
      <c r="AG114" s="41">
        <f t="shared" si="19"/>
        <v>13068</v>
      </c>
      <c r="AI114" s="142"/>
    </row>
    <row r="115" spans="1:103" s="45" customFormat="1" ht="18" customHeight="1" x14ac:dyDescent="0.25">
      <c r="A115" s="35"/>
      <c r="B115" s="35"/>
      <c r="C115" s="35"/>
      <c r="D115" s="40"/>
      <c r="E115" s="40">
        <v>103</v>
      </c>
      <c r="F115" s="36" t="s">
        <v>274</v>
      </c>
      <c r="G115" s="145" t="s">
        <v>27</v>
      </c>
      <c r="H115" s="38" t="s">
        <v>533</v>
      </c>
      <c r="I115" s="34">
        <v>2508339</v>
      </c>
      <c r="J115" s="81">
        <v>46966</v>
      </c>
      <c r="K115" s="40">
        <v>300</v>
      </c>
      <c r="L115" s="41">
        <v>33.43</v>
      </c>
      <c r="M115" s="153">
        <v>10029</v>
      </c>
      <c r="N115" s="40"/>
      <c r="O115" s="41"/>
      <c r="P115" s="41"/>
      <c r="Q115" s="176"/>
      <c r="R115" s="155"/>
      <c r="S115" s="40">
        <f t="shared" si="20"/>
        <v>300</v>
      </c>
      <c r="T115" s="41">
        <f t="shared" si="21"/>
        <v>33.43</v>
      </c>
      <c r="U115" s="41">
        <f t="shared" si="14"/>
        <v>10029</v>
      </c>
      <c r="V115" s="40"/>
      <c r="W115" s="41">
        <f t="shared" si="15"/>
        <v>33.43</v>
      </c>
      <c r="X115" s="41">
        <f t="shared" si="16"/>
        <v>0</v>
      </c>
      <c r="Y115" s="40"/>
      <c r="Z115" s="40"/>
      <c r="AA115" s="40"/>
      <c r="AB115" s="43"/>
      <c r="AC115" s="40"/>
      <c r="AD115" s="40"/>
      <c r="AE115" s="44">
        <f t="shared" si="17"/>
        <v>300</v>
      </c>
      <c r="AF115" s="41">
        <f t="shared" si="18"/>
        <v>33.43</v>
      </c>
      <c r="AG115" s="41">
        <f t="shared" si="19"/>
        <v>10029</v>
      </c>
      <c r="AI115" s="142"/>
    </row>
    <row r="116" spans="1:103" s="45" customFormat="1" ht="17.25" customHeight="1" x14ac:dyDescent="0.25">
      <c r="A116" s="35"/>
      <c r="B116" s="35"/>
      <c r="C116" s="35"/>
      <c r="D116" s="40"/>
      <c r="E116" s="40">
        <v>104</v>
      </c>
      <c r="F116" s="36" t="s">
        <v>130</v>
      </c>
      <c r="G116" s="145" t="s">
        <v>27</v>
      </c>
      <c r="H116" s="38" t="s">
        <v>534</v>
      </c>
      <c r="I116" s="34" t="s">
        <v>535</v>
      </c>
      <c r="J116" s="81">
        <v>46966</v>
      </c>
      <c r="K116" s="40">
        <v>190</v>
      </c>
      <c r="L116" s="41">
        <v>54.89</v>
      </c>
      <c r="M116" s="153">
        <v>10429.1</v>
      </c>
      <c r="N116" s="40"/>
      <c r="O116" s="41"/>
      <c r="P116" s="41"/>
      <c r="Q116" s="176"/>
      <c r="R116" s="155"/>
      <c r="S116" s="40">
        <f t="shared" si="20"/>
        <v>190</v>
      </c>
      <c r="T116" s="41">
        <f t="shared" si="21"/>
        <v>54.89</v>
      </c>
      <c r="U116" s="41">
        <f t="shared" si="14"/>
        <v>10429.1</v>
      </c>
      <c r="V116" s="40">
        <v>29</v>
      </c>
      <c r="W116" s="41">
        <f t="shared" si="15"/>
        <v>54.89</v>
      </c>
      <c r="X116" s="41">
        <f t="shared" si="16"/>
        <v>1591.81</v>
      </c>
      <c r="Y116" s="40"/>
      <c r="Z116" s="40"/>
      <c r="AA116" s="40"/>
      <c r="AB116" s="43"/>
      <c r="AC116" s="40"/>
      <c r="AD116" s="40"/>
      <c r="AE116" s="44">
        <f t="shared" si="17"/>
        <v>161</v>
      </c>
      <c r="AF116" s="41">
        <f t="shared" si="18"/>
        <v>54.89</v>
      </c>
      <c r="AG116" s="41">
        <f t="shared" si="19"/>
        <v>8837.2900000000009</v>
      </c>
      <c r="AI116" s="142"/>
    </row>
    <row r="117" spans="1:103" s="45" customFormat="1" ht="17.25" customHeight="1" x14ac:dyDescent="0.25">
      <c r="A117" s="35"/>
      <c r="B117" s="35"/>
      <c r="C117" s="35"/>
      <c r="D117" s="40"/>
      <c r="E117" s="40"/>
      <c r="F117" s="36"/>
      <c r="G117" s="145"/>
      <c r="H117" s="38"/>
      <c r="I117" s="34"/>
      <c r="J117" s="81"/>
      <c r="K117" s="40"/>
      <c r="L117" s="41"/>
      <c r="M117" s="153"/>
      <c r="N117" s="40"/>
      <c r="O117" s="41"/>
      <c r="P117" s="41"/>
      <c r="Q117" s="176"/>
      <c r="R117" s="155"/>
      <c r="S117" s="40"/>
      <c r="T117" s="41"/>
      <c r="U117" s="41"/>
      <c r="V117" s="40"/>
      <c r="W117" s="41"/>
      <c r="X117" s="41"/>
      <c r="Y117" s="40"/>
      <c r="Z117" s="40"/>
      <c r="AA117" s="40"/>
      <c r="AB117" s="43"/>
      <c r="AC117" s="40"/>
      <c r="AD117" s="40"/>
      <c r="AE117" s="44"/>
      <c r="AF117" s="41"/>
      <c r="AG117" s="41"/>
      <c r="AI117" s="142"/>
    </row>
    <row r="118" spans="1:103" s="162" customFormat="1" ht="36.950000000000003" customHeight="1" x14ac:dyDescent="0.25">
      <c r="A118" s="152"/>
      <c r="B118" s="152"/>
      <c r="C118" s="152"/>
      <c r="D118" s="15"/>
      <c r="E118" s="15"/>
      <c r="F118" s="442" t="s">
        <v>580</v>
      </c>
      <c r="G118" s="443"/>
      <c r="H118" s="443"/>
      <c r="I118" s="443"/>
      <c r="J118" s="16"/>
      <c r="K118" s="441" t="s">
        <v>581</v>
      </c>
      <c r="L118" s="442"/>
      <c r="M118" s="442"/>
      <c r="N118" s="444" t="s">
        <v>2</v>
      </c>
      <c r="O118" s="442"/>
      <c r="P118" s="442"/>
      <c r="Q118" s="174" t="s">
        <v>578</v>
      </c>
      <c r="R118" s="163"/>
      <c r="S118" s="445" t="s">
        <v>3</v>
      </c>
      <c r="T118" s="440"/>
      <c r="U118" s="440"/>
      <c r="V118" s="446" t="s">
        <v>4</v>
      </c>
      <c r="W118" s="440"/>
      <c r="X118" s="440"/>
      <c r="Y118" s="447" t="s">
        <v>5</v>
      </c>
      <c r="Z118" s="447"/>
      <c r="AA118" s="447"/>
      <c r="AB118" s="439" t="s">
        <v>6</v>
      </c>
      <c r="AC118" s="440"/>
      <c r="AD118" s="440"/>
      <c r="AE118" s="441" t="s">
        <v>579</v>
      </c>
      <c r="AF118" s="442"/>
      <c r="AG118" s="442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</row>
    <row r="119" spans="1:103" s="167" customFormat="1" ht="21" customHeight="1" x14ac:dyDescent="0.25">
      <c r="A119" s="164"/>
      <c r="B119" s="164"/>
      <c r="C119" s="164"/>
      <c r="D119" s="20"/>
      <c r="E119" s="20"/>
      <c r="F119" s="21" t="s">
        <v>7</v>
      </c>
      <c r="G119" s="144" t="s">
        <v>8</v>
      </c>
      <c r="H119" s="23" t="s">
        <v>9</v>
      </c>
      <c r="I119" s="20" t="s">
        <v>10</v>
      </c>
      <c r="J119" s="24" t="s">
        <v>11</v>
      </c>
      <c r="K119" s="20" t="s">
        <v>12</v>
      </c>
      <c r="L119" s="25" t="s">
        <v>13</v>
      </c>
      <c r="M119" s="170" t="s">
        <v>14</v>
      </c>
      <c r="N119" s="20" t="s">
        <v>12</v>
      </c>
      <c r="O119" s="25" t="s">
        <v>13</v>
      </c>
      <c r="P119" s="25" t="s">
        <v>14</v>
      </c>
      <c r="Q119" s="175"/>
      <c r="R119" s="165"/>
      <c r="S119" s="29" t="s">
        <v>12</v>
      </c>
      <c r="T119" s="30" t="s">
        <v>13</v>
      </c>
      <c r="U119" s="30" t="s">
        <v>14</v>
      </c>
      <c r="V119" s="29" t="s">
        <v>12</v>
      </c>
      <c r="W119" s="30" t="s">
        <v>13</v>
      </c>
      <c r="X119" s="30" t="s">
        <v>14</v>
      </c>
      <c r="Y119" s="31" t="s">
        <v>12</v>
      </c>
      <c r="Z119" s="31" t="s">
        <v>13</v>
      </c>
      <c r="AA119" s="31" t="s">
        <v>14</v>
      </c>
      <c r="AB119" s="32" t="s">
        <v>12</v>
      </c>
      <c r="AC119" s="31" t="s">
        <v>13</v>
      </c>
      <c r="AD119" s="31" t="s">
        <v>14</v>
      </c>
      <c r="AE119" s="29" t="s">
        <v>12</v>
      </c>
      <c r="AF119" s="30" t="s">
        <v>13</v>
      </c>
      <c r="AG119" s="30" t="s">
        <v>14</v>
      </c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</row>
    <row r="120" spans="1:103" s="45" customFormat="1" ht="22.5" customHeight="1" x14ac:dyDescent="0.25">
      <c r="A120" s="35"/>
      <c r="B120" s="35"/>
      <c r="C120" s="35"/>
      <c r="D120" s="40"/>
      <c r="E120" s="40">
        <v>105</v>
      </c>
      <c r="F120" s="36" t="s">
        <v>536</v>
      </c>
      <c r="G120" s="145" t="s">
        <v>27</v>
      </c>
      <c r="H120" s="38" t="s">
        <v>420</v>
      </c>
      <c r="I120" s="34">
        <v>250915</v>
      </c>
      <c r="J120" s="81">
        <v>46997</v>
      </c>
      <c r="K120" s="40">
        <v>454</v>
      </c>
      <c r="L120" s="41">
        <v>55</v>
      </c>
      <c r="M120" s="153">
        <v>24970</v>
      </c>
      <c r="N120" s="40">
        <v>15</v>
      </c>
      <c r="O120" s="41">
        <f>L120</f>
        <v>55</v>
      </c>
      <c r="P120" s="41">
        <f>O120*N120</f>
        <v>825</v>
      </c>
      <c r="Q120" s="177" t="s">
        <v>582</v>
      </c>
      <c r="R120" s="156"/>
      <c r="S120" s="40">
        <f t="shared" ref="S120:S131" si="22">K120+N120</f>
        <v>469</v>
      </c>
      <c r="T120" s="41">
        <f t="shared" ref="T120:T131" si="23">L120</f>
        <v>55</v>
      </c>
      <c r="U120" s="41">
        <f t="shared" si="14"/>
        <v>25795</v>
      </c>
      <c r="V120" s="40">
        <v>40</v>
      </c>
      <c r="W120" s="41">
        <f t="shared" si="15"/>
        <v>55</v>
      </c>
      <c r="X120" s="41">
        <f t="shared" si="16"/>
        <v>2200</v>
      </c>
      <c r="Y120" s="40"/>
      <c r="Z120" s="40"/>
      <c r="AA120" s="40"/>
      <c r="AB120" s="43"/>
      <c r="AC120" s="40"/>
      <c r="AD120" s="40"/>
      <c r="AE120" s="44">
        <f t="shared" si="17"/>
        <v>429</v>
      </c>
      <c r="AF120" s="41">
        <f t="shared" si="18"/>
        <v>55</v>
      </c>
      <c r="AG120" s="41">
        <f t="shared" si="19"/>
        <v>23595</v>
      </c>
      <c r="AI120" s="142"/>
    </row>
    <row r="121" spans="1:103" s="45" customFormat="1" ht="18" customHeight="1" x14ac:dyDescent="0.25">
      <c r="A121" s="35"/>
      <c r="B121" s="35"/>
      <c r="C121" s="35"/>
      <c r="D121" s="40"/>
      <c r="E121" s="40">
        <v>106</v>
      </c>
      <c r="F121" s="36" t="s">
        <v>262</v>
      </c>
      <c r="G121" s="145" t="s">
        <v>425</v>
      </c>
      <c r="H121" s="38" t="s">
        <v>264</v>
      </c>
      <c r="I121" s="34" t="s">
        <v>537</v>
      </c>
      <c r="J121" s="81">
        <v>46447</v>
      </c>
      <c r="K121" s="40">
        <v>20</v>
      </c>
      <c r="L121" s="41">
        <v>550</v>
      </c>
      <c r="M121" s="153">
        <v>11000</v>
      </c>
      <c r="N121" s="40"/>
      <c r="O121" s="41"/>
      <c r="P121" s="41"/>
      <c r="Q121" s="176"/>
      <c r="R121" s="155"/>
      <c r="S121" s="40">
        <f t="shared" si="22"/>
        <v>20</v>
      </c>
      <c r="T121" s="41">
        <f t="shared" si="23"/>
        <v>550</v>
      </c>
      <c r="U121" s="41">
        <f t="shared" si="14"/>
        <v>11000</v>
      </c>
      <c r="V121" s="40"/>
      <c r="W121" s="41">
        <f t="shared" si="15"/>
        <v>550</v>
      </c>
      <c r="X121" s="41">
        <f t="shared" si="16"/>
        <v>0</v>
      </c>
      <c r="Y121" s="40"/>
      <c r="Z121" s="40"/>
      <c r="AA121" s="40"/>
      <c r="AB121" s="43"/>
      <c r="AC121" s="40"/>
      <c r="AD121" s="40"/>
      <c r="AE121" s="44">
        <f t="shared" si="17"/>
        <v>20</v>
      </c>
      <c r="AF121" s="41">
        <f t="shared" si="18"/>
        <v>550</v>
      </c>
      <c r="AG121" s="41">
        <f t="shared" si="19"/>
        <v>11000</v>
      </c>
      <c r="AI121" s="142"/>
    </row>
    <row r="122" spans="1:103" s="45" customFormat="1" ht="18" customHeight="1" x14ac:dyDescent="0.25">
      <c r="A122" s="35"/>
      <c r="B122" s="35"/>
      <c r="C122" s="35"/>
      <c r="D122" s="40"/>
      <c r="E122" s="40">
        <v>107</v>
      </c>
      <c r="F122" s="36" t="s">
        <v>266</v>
      </c>
      <c r="G122" s="145" t="s">
        <v>429</v>
      </c>
      <c r="H122" s="38" t="s">
        <v>430</v>
      </c>
      <c r="I122" s="34" t="s">
        <v>538</v>
      </c>
      <c r="J122" s="81">
        <v>46997</v>
      </c>
      <c r="K122" s="40">
        <v>17</v>
      </c>
      <c r="L122" s="41">
        <v>500</v>
      </c>
      <c r="M122" s="153">
        <v>8500</v>
      </c>
      <c r="N122" s="40"/>
      <c r="O122" s="41"/>
      <c r="P122" s="41"/>
      <c r="Q122" s="176"/>
      <c r="R122" s="155"/>
      <c r="S122" s="40">
        <f t="shared" si="22"/>
        <v>17</v>
      </c>
      <c r="T122" s="41">
        <f t="shared" si="23"/>
        <v>500</v>
      </c>
      <c r="U122" s="41">
        <f t="shared" si="14"/>
        <v>8500</v>
      </c>
      <c r="V122" s="40"/>
      <c r="W122" s="41">
        <f t="shared" si="15"/>
        <v>500</v>
      </c>
      <c r="X122" s="41">
        <f t="shared" si="16"/>
        <v>0</v>
      </c>
      <c r="Y122" s="40"/>
      <c r="Z122" s="40"/>
      <c r="AA122" s="40"/>
      <c r="AB122" s="43"/>
      <c r="AC122" s="40"/>
      <c r="AD122" s="40"/>
      <c r="AE122" s="44">
        <f t="shared" si="17"/>
        <v>17</v>
      </c>
      <c r="AF122" s="41">
        <f t="shared" si="18"/>
        <v>500</v>
      </c>
      <c r="AG122" s="41">
        <f t="shared" si="19"/>
        <v>8500</v>
      </c>
      <c r="AI122" s="142"/>
    </row>
    <row r="123" spans="1:103" s="45" customFormat="1" ht="22.5" customHeight="1" x14ac:dyDescent="0.25">
      <c r="A123" s="35"/>
      <c r="B123" s="35"/>
      <c r="C123" s="35"/>
      <c r="D123" s="40"/>
      <c r="E123" s="40">
        <v>108</v>
      </c>
      <c r="F123" s="36" t="s">
        <v>539</v>
      </c>
      <c r="G123" s="145" t="s">
        <v>20</v>
      </c>
      <c r="H123" s="38" t="s">
        <v>442</v>
      </c>
      <c r="I123" s="34" t="s">
        <v>540</v>
      </c>
      <c r="J123" s="81">
        <v>46600</v>
      </c>
      <c r="K123" s="40">
        <v>10</v>
      </c>
      <c r="L123" s="41">
        <v>579</v>
      </c>
      <c r="M123" s="153">
        <v>5790</v>
      </c>
      <c r="N123" s="40"/>
      <c r="O123" s="41"/>
      <c r="P123" s="41"/>
      <c r="Q123" s="176"/>
      <c r="R123" s="155"/>
      <c r="S123" s="40">
        <f t="shared" si="22"/>
        <v>10</v>
      </c>
      <c r="T123" s="41">
        <f t="shared" si="23"/>
        <v>579</v>
      </c>
      <c r="U123" s="41">
        <f t="shared" si="14"/>
        <v>5790</v>
      </c>
      <c r="V123" s="40"/>
      <c r="W123" s="41">
        <f t="shared" si="15"/>
        <v>579</v>
      </c>
      <c r="X123" s="41">
        <f t="shared" si="16"/>
        <v>0</v>
      </c>
      <c r="Y123" s="40"/>
      <c r="Z123" s="40"/>
      <c r="AA123" s="40"/>
      <c r="AB123" s="43"/>
      <c r="AC123" s="40"/>
      <c r="AD123" s="40"/>
      <c r="AE123" s="44">
        <f t="shared" si="17"/>
        <v>10</v>
      </c>
      <c r="AF123" s="41">
        <f t="shared" si="18"/>
        <v>579</v>
      </c>
      <c r="AG123" s="41">
        <f t="shared" si="19"/>
        <v>5790</v>
      </c>
      <c r="AI123" s="142"/>
    </row>
    <row r="124" spans="1:103" s="45" customFormat="1" ht="16.5" customHeight="1" x14ac:dyDescent="0.25">
      <c r="A124" s="35"/>
      <c r="B124" s="35"/>
      <c r="C124" s="35"/>
      <c r="D124" s="40"/>
      <c r="E124" s="40">
        <v>109</v>
      </c>
      <c r="F124" s="36" t="s">
        <v>541</v>
      </c>
      <c r="G124" s="145" t="s">
        <v>20</v>
      </c>
      <c r="H124" s="38" t="s">
        <v>348</v>
      </c>
      <c r="I124" s="34" t="s">
        <v>443</v>
      </c>
      <c r="J124" s="81">
        <v>46722</v>
      </c>
      <c r="K124" s="40">
        <v>100</v>
      </c>
      <c r="L124" s="41">
        <v>60</v>
      </c>
      <c r="M124" s="153">
        <v>6000</v>
      </c>
      <c r="N124" s="40"/>
      <c r="O124" s="41"/>
      <c r="P124" s="41"/>
      <c r="Q124" s="176"/>
      <c r="R124" s="155"/>
      <c r="S124" s="40">
        <f t="shared" si="22"/>
        <v>100</v>
      </c>
      <c r="T124" s="41">
        <f t="shared" si="23"/>
        <v>60</v>
      </c>
      <c r="U124" s="41">
        <f t="shared" si="14"/>
        <v>6000</v>
      </c>
      <c r="V124" s="40"/>
      <c r="W124" s="41">
        <f t="shared" si="15"/>
        <v>60</v>
      </c>
      <c r="X124" s="41">
        <f t="shared" si="16"/>
        <v>0</v>
      </c>
      <c r="Y124" s="40"/>
      <c r="Z124" s="40"/>
      <c r="AA124" s="40"/>
      <c r="AB124" s="43"/>
      <c r="AC124" s="40"/>
      <c r="AD124" s="40"/>
      <c r="AE124" s="44">
        <f t="shared" si="17"/>
        <v>100</v>
      </c>
      <c r="AF124" s="41">
        <f t="shared" si="18"/>
        <v>60</v>
      </c>
      <c r="AG124" s="41">
        <f t="shared" si="19"/>
        <v>6000</v>
      </c>
      <c r="AI124" s="142"/>
    </row>
    <row r="125" spans="1:103" s="45" customFormat="1" ht="17.25" customHeight="1" x14ac:dyDescent="0.25">
      <c r="A125" s="35"/>
      <c r="B125" s="35"/>
      <c r="C125" s="35"/>
      <c r="D125" s="40"/>
      <c r="E125" s="40"/>
      <c r="F125" s="84" t="s">
        <v>542</v>
      </c>
      <c r="G125" s="146"/>
      <c r="H125" s="38"/>
      <c r="I125" s="34"/>
      <c r="J125" s="81"/>
      <c r="K125" s="40">
        <v>0</v>
      </c>
      <c r="L125" s="41">
        <v>0</v>
      </c>
      <c r="M125" s="153">
        <v>0</v>
      </c>
      <c r="N125" s="40"/>
      <c r="O125" s="41"/>
      <c r="P125" s="41"/>
      <c r="Q125" s="176"/>
      <c r="R125" s="155"/>
      <c r="S125" s="40">
        <f t="shared" si="22"/>
        <v>0</v>
      </c>
      <c r="T125" s="41">
        <f t="shared" si="23"/>
        <v>0</v>
      </c>
      <c r="U125" s="41">
        <f t="shared" si="14"/>
        <v>0</v>
      </c>
      <c r="V125" s="40"/>
      <c r="W125" s="41">
        <f t="shared" si="15"/>
        <v>0</v>
      </c>
      <c r="X125" s="41">
        <f t="shared" si="16"/>
        <v>0</v>
      </c>
      <c r="Y125" s="40"/>
      <c r="Z125" s="40"/>
      <c r="AA125" s="40"/>
      <c r="AB125" s="43"/>
      <c r="AC125" s="40"/>
      <c r="AD125" s="40"/>
      <c r="AE125" s="44">
        <f t="shared" si="17"/>
        <v>0</v>
      </c>
      <c r="AF125" s="41">
        <f t="shared" si="18"/>
        <v>0</v>
      </c>
      <c r="AG125" s="41">
        <f t="shared" si="19"/>
        <v>0</v>
      </c>
      <c r="AI125" s="142"/>
    </row>
    <row r="126" spans="1:103" s="45" customFormat="1" ht="15" customHeight="1" x14ac:dyDescent="0.25">
      <c r="A126" s="35"/>
      <c r="B126" s="35"/>
      <c r="C126" s="35"/>
      <c r="D126" s="40"/>
      <c r="E126" s="40">
        <v>110</v>
      </c>
      <c r="F126" s="36" t="s">
        <v>153</v>
      </c>
      <c r="G126" s="146" t="s">
        <v>20</v>
      </c>
      <c r="H126" s="38" t="s">
        <v>246</v>
      </c>
      <c r="I126" s="34" t="s">
        <v>543</v>
      </c>
      <c r="J126" s="81">
        <v>46844</v>
      </c>
      <c r="K126" s="40">
        <v>411</v>
      </c>
      <c r="L126" s="41">
        <v>98</v>
      </c>
      <c r="M126" s="153">
        <v>40278</v>
      </c>
      <c r="N126" s="40"/>
      <c r="O126" s="41"/>
      <c r="P126" s="41"/>
      <c r="Q126" s="176"/>
      <c r="R126" s="155"/>
      <c r="S126" s="40">
        <f t="shared" si="22"/>
        <v>411</v>
      </c>
      <c r="T126" s="41">
        <f t="shared" si="23"/>
        <v>98</v>
      </c>
      <c r="U126" s="41">
        <f t="shared" si="14"/>
        <v>40278</v>
      </c>
      <c r="V126" s="40">
        <v>38</v>
      </c>
      <c r="W126" s="41">
        <f t="shared" si="15"/>
        <v>98</v>
      </c>
      <c r="X126" s="41">
        <f t="shared" si="16"/>
        <v>3724</v>
      </c>
      <c r="Y126" s="40"/>
      <c r="Z126" s="40"/>
      <c r="AA126" s="40"/>
      <c r="AB126" s="43"/>
      <c r="AC126" s="40"/>
      <c r="AD126" s="40"/>
      <c r="AE126" s="44">
        <f t="shared" si="17"/>
        <v>373</v>
      </c>
      <c r="AF126" s="41">
        <f t="shared" si="18"/>
        <v>98</v>
      </c>
      <c r="AG126" s="41">
        <f t="shared" si="19"/>
        <v>36554</v>
      </c>
      <c r="AI126" s="142"/>
    </row>
    <row r="127" spans="1:103" s="45" customFormat="1" ht="15" customHeight="1" x14ac:dyDescent="0.25">
      <c r="A127" s="35"/>
      <c r="B127" s="35"/>
      <c r="C127" s="35"/>
      <c r="D127" s="40"/>
      <c r="E127" s="40">
        <v>111</v>
      </c>
      <c r="F127" s="36" t="s">
        <v>544</v>
      </c>
      <c r="G127" s="146" t="s">
        <v>263</v>
      </c>
      <c r="H127" s="38" t="s">
        <v>259</v>
      </c>
      <c r="I127" s="34" t="s">
        <v>545</v>
      </c>
      <c r="J127" s="81">
        <v>46600</v>
      </c>
      <c r="K127" s="40">
        <v>157</v>
      </c>
      <c r="L127" s="41">
        <v>1330</v>
      </c>
      <c r="M127" s="153">
        <v>208810</v>
      </c>
      <c r="N127" s="40"/>
      <c r="O127" s="41"/>
      <c r="P127" s="41"/>
      <c r="Q127" s="176"/>
      <c r="R127" s="155"/>
      <c r="S127" s="40">
        <f t="shared" si="22"/>
        <v>157</v>
      </c>
      <c r="T127" s="41">
        <f t="shared" si="23"/>
        <v>1330</v>
      </c>
      <c r="U127" s="41">
        <f t="shared" si="14"/>
        <v>208810</v>
      </c>
      <c r="V127" s="40"/>
      <c r="W127" s="41">
        <f t="shared" si="15"/>
        <v>1330</v>
      </c>
      <c r="X127" s="41">
        <f t="shared" si="16"/>
        <v>0</v>
      </c>
      <c r="Y127" s="40"/>
      <c r="Z127" s="40"/>
      <c r="AA127" s="40"/>
      <c r="AB127" s="43"/>
      <c r="AC127" s="40"/>
      <c r="AD127" s="40"/>
      <c r="AE127" s="44">
        <f t="shared" si="17"/>
        <v>157</v>
      </c>
      <c r="AF127" s="41">
        <f t="shared" si="18"/>
        <v>1330</v>
      </c>
      <c r="AG127" s="41">
        <f t="shared" si="19"/>
        <v>208810</v>
      </c>
      <c r="AI127" s="142"/>
    </row>
    <row r="128" spans="1:103" s="45" customFormat="1" ht="15.75" customHeight="1" x14ac:dyDescent="0.25">
      <c r="A128" s="35"/>
      <c r="B128" s="35"/>
      <c r="C128" s="35"/>
      <c r="D128" s="40"/>
      <c r="E128" s="40"/>
      <c r="F128" s="85" t="s">
        <v>546</v>
      </c>
      <c r="G128" s="146"/>
      <c r="H128" s="83"/>
      <c r="I128" s="40"/>
      <c r="J128" s="86"/>
      <c r="K128" s="40">
        <v>0</v>
      </c>
      <c r="L128" s="41">
        <v>0</v>
      </c>
      <c r="M128" s="153">
        <v>0</v>
      </c>
      <c r="N128" s="40"/>
      <c r="O128" s="41"/>
      <c r="P128" s="41"/>
      <c r="Q128" s="176"/>
      <c r="R128" s="155"/>
      <c r="S128" s="40">
        <f t="shared" si="22"/>
        <v>0</v>
      </c>
      <c r="T128" s="41">
        <f t="shared" si="23"/>
        <v>0</v>
      </c>
      <c r="U128" s="41">
        <f t="shared" si="14"/>
        <v>0</v>
      </c>
      <c r="V128" s="40"/>
      <c r="W128" s="41">
        <f t="shared" si="15"/>
        <v>0</v>
      </c>
      <c r="X128" s="41">
        <f t="shared" si="16"/>
        <v>0</v>
      </c>
      <c r="Y128" s="40"/>
      <c r="Z128" s="40"/>
      <c r="AA128" s="40"/>
      <c r="AB128" s="43"/>
      <c r="AC128" s="40"/>
      <c r="AD128" s="40"/>
      <c r="AE128" s="44">
        <f t="shared" si="17"/>
        <v>0</v>
      </c>
      <c r="AF128" s="41">
        <f t="shared" si="18"/>
        <v>0</v>
      </c>
      <c r="AG128" s="41">
        <f t="shared" si="19"/>
        <v>0</v>
      </c>
      <c r="AI128" s="142"/>
    </row>
    <row r="129" spans="1:35" s="45" customFormat="1" ht="16.5" customHeight="1" x14ac:dyDescent="0.25">
      <c r="A129" s="35"/>
      <c r="B129" s="35"/>
      <c r="C129" s="35"/>
      <c r="D129" s="40"/>
      <c r="E129" s="40">
        <v>112</v>
      </c>
      <c r="F129" s="36" t="s">
        <v>547</v>
      </c>
      <c r="G129" s="146" t="s">
        <v>362</v>
      </c>
      <c r="H129" s="83"/>
      <c r="I129" s="40"/>
      <c r="J129" s="86"/>
      <c r="K129" s="40">
        <v>100</v>
      </c>
      <c r="L129" s="41">
        <v>45.9</v>
      </c>
      <c r="M129" s="153">
        <v>4590</v>
      </c>
      <c r="N129" s="40"/>
      <c r="O129" s="41"/>
      <c r="P129" s="41"/>
      <c r="Q129" s="176"/>
      <c r="R129" s="155"/>
      <c r="S129" s="40">
        <f t="shared" si="22"/>
        <v>100</v>
      </c>
      <c r="T129" s="41">
        <f t="shared" si="23"/>
        <v>45.9</v>
      </c>
      <c r="U129" s="41">
        <f t="shared" si="14"/>
        <v>4590</v>
      </c>
      <c r="V129" s="40"/>
      <c r="W129" s="41">
        <f t="shared" si="15"/>
        <v>45.9</v>
      </c>
      <c r="X129" s="41">
        <f t="shared" si="16"/>
        <v>0</v>
      </c>
      <c r="Y129" s="40"/>
      <c r="Z129" s="40"/>
      <c r="AA129" s="40"/>
      <c r="AB129" s="43"/>
      <c r="AC129" s="40"/>
      <c r="AD129" s="40"/>
      <c r="AE129" s="44">
        <f t="shared" si="17"/>
        <v>100</v>
      </c>
      <c r="AF129" s="41">
        <f t="shared" si="18"/>
        <v>45.9</v>
      </c>
      <c r="AG129" s="41">
        <f t="shared" si="19"/>
        <v>4590</v>
      </c>
      <c r="AI129" s="142"/>
    </row>
    <row r="130" spans="1:35" s="45" customFormat="1" ht="16.5" customHeight="1" x14ac:dyDescent="0.25">
      <c r="A130" s="35"/>
      <c r="B130" s="35"/>
      <c r="C130" s="35"/>
      <c r="D130" s="40"/>
      <c r="E130" s="40">
        <v>113</v>
      </c>
      <c r="F130" s="36" t="s">
        <v>548</v>
      </c>
      <c r="G130" s="145" t="s">
        <v>549</v>
      </c>
      <c r="H130" s="38" t="s">
        <v>50</v>
      </c>
      <c r="I130" s="34">
        <v>338149</v>
      </c>
      <c r="J130" s="81">
        <v>47300</v>
      </c>
      <c r="K130" s="40">
        <v>300</v>
      </c>
      <c r="L130" s="41">
        <v>28</v>
      </c>
      <c r="M130" s="153">
        <v>8400</v>
      </c>
      <c r="N130" s="40"/>
      <c r="O130" s="41"/>
      <c r="P130" s="41"/>
      <c r="Q130" s="176"/>
      <c r="R130" s="155"/>
      <c r="S130" s="40">
        <f t="shared" si="22"/>
        <v>300</v>
      </c>
      <c r="T130" s="41">
        <f t="shared" si="23"/>
        <v>28</v>
      </c>
      <c r="U130" s="41">
        <f t="shared" si="14"/>
        <v>8400</v>
      </c>
      <c r="V130" s="40"/>
      <c r="W130" s="41">
        <f t="shared" si="15"/>
        <v>28</v>
      </c>
      <c r="X130" s="41">
        <f t="shared" si="16"/>
        <v>0</v>
      </c>
      <c r="Y130" s="40"/>
      <c r="Z130" s="40"/>
      <c r="AA130" s="40"/>
      <c r="AB130" s="43"/>
      <c r="AC130" s="40"/>
      <c r="AD130" s="40"/>
      <c r="AE130" s="44">
        <f t="shared" si="17"/>
        <v>300</v>
      </c>
      <c r="AF130" s="41">
        <f t="shared" si="18"/>
        <v>28</v>
      </c>
      <c r="AG130" s="41">
        <f t="shared" si="19"/>
        <v>8400</v>
      </c>
      <c r="AI130" s="142"/>
    </row>
    <row r="131" spans="1:35" s="45" customFormat="1" ht="13.5" customHeight="1" x14ac:dyDescent="0.25">
      <c r="A131" s="35"/>
      <c r="B131" s="35"/>
      <c r="C131" s="35"/>
      <c r="D131" s="40"/>
      <c r="E131" s="40">
        <v>114</v>
      </c>
      <c r="F131" s="36" t="s">
        <v>268</v>
      </c>
      <c r="G131" s="146" t="s">
        <v>362</v>
      </c>
      <c r="H131" s="38" t="s">
        <v>270</v>
      </c>
      <c r="I131" s="34">
        <v>50194</v>
      </c>
      <c r="J131" s="81">
        <v>46780</v>
      </c>
      <c r="K131" s="40">
        <v>350</v>
      </c>
      <c r="L131" s="41">
        <v>279.95</v>
      </c>
      <c r="M131" s="153">
        <v>97982.5</v>
      </c>
      <c r="N131" s="40"/>
      <c r="O131" s="41"/>
      <c r="P131" s="41"/>
      <c r="Q131" s="176"/>
      <c r="R131" s="155"/>
      <c r="S131" s="40">
        <f t="shared" si="22"/>
        <v>350</v>
      </c>
      <c r="T131" s="41">
        <f t="shared" si="23"/>
        <v>279.95</v>
      </c>
      <c r="U131" s="41">
        <f t="shared" si="14"/>
        <v>97982.5</v>
      </c>
      <c r="V131" s="40"/>
      <c r="W131" s="41">
        <f t="shared" si="15"/>
        <v>279.95</v>
      </c>
      <c r="X131" s="41">
        <f t="shared" si="16"/>
        <v>0</v>
      </c>
      <c r="Y131" s="40"/>
      <c r="Z131" s="40"/>
      <c r="AA131" s="40"/>
      <c r="AB131" s="43"/>
      <c r="AC131" s="40"/>
      <c r="AD131" s="40"/>
      <c r="AE131" s="44">
        <f t="shared" si="17"/>
        <v>350</v>
      </c>
      <c r="AF131" s="41">
        <f t="shared" si="18"/>
        <v>279.95</v>
      </c>
      <c r="AG131" s="41">
        <f t="shared" si="19"/>
        <v>97982.5</v>
      </c>
      <c r="AI131" s="142"/>
    </row>
    <row r="132" spans="1:35" s="45" customFormat="1" ht="13.5" customHeight="1" x14ac:dyDescent="0.25">
      <c r="A132" s="35"/>
      <c r="B132" s="35"/>
      <c r="C132" s="35"/>
      <c r="D132" s="40"/>
      <c r="E132" s="40">
        <v>115</v>
      </c>
      <c r="F132" s="36" t="s">
        <v>550</v>
      </c>
      <c r="G132" s="146" t="s">
        <v>432</v>
      </c>
      <c r="H132" s="38" t="s">
        <v>551</v>
      </c>
      <c r="I132" s="34">
        <v>2505102</v>
      </c>
      <c r="J132" s="81">
        <v>46874</v>
      </c>
      <c r="K132" s="40">
        <v>10000</v>
      </c>
      <c r="L132" s="41">
        <v>0.65</v>
      </c>
      <c r="M132" s="153">
        <v>6500</v>
      </c>
      <c r="N132" s="40"/>
      <c r="O132" s="41"/>
      <c r="P132" s="41"/>
      <c r="Q132" s="176"/>
      <c r="R132" s="155"/>
      <c r="S132" s="40">
        <f t="shared" ref="S132:S142" si="24">K132+N132</f>
        <v>10000</v>
      </c>
      <c r="T132" s="41">
        <f t="shared" ref="T132:T142" si="25">L132</f>
        <v>0.65</v>
      </c>
      <c r="U132" s="41">
        <f t="shared" ref="U132:U142" si="26">T132*S132</f>
        <v>6500</v>
      </c>
      <c r="V132" s="40"/>
      <c r="W132" s="41">
        <f t="shared" ref="W132:W142" si="27">T132</f>
        <v>0.65</v>
      </c>
      <c r="X132" s="41">
        <f t="shared" ref="X132:X142" si="28">W132*V132</f>
        <v>0</v>
      </c>
      <c r="Y132" s="40"/>
      <c r="Z132" s="40"/>
      <c r="AA132" s="40"/>
      <c r="AB132" s="43"/>
      <c r="AC132" s="40"/>
      <c r="AD132" s="40"/>
      <c r="AE132" s="44">
        <f t="shared" si="17"/>
        <v>10000</v>
      </c>
      <c r="AF132" s="41">
        <f t="shared" si="18"/>
        <v>0.65</v>
      </c>
      <c r="AG132" s="41">
        <f t="shared" si="19"/>
        <v>6500</v>
      </c>
      <c r="AI132" s="142"/>
    </row>
    <row r="133" spans="1:35" s="45" customFormat="1" ht="24" customHeight="1" x14ac:dyDescent="0.25">
      <c r="A133" s="35"/>
      <c r="B133" s="35"/>
      <c r="C133" s="35"/>
      <c r="D133" s="40"/>
      <c r="E133" s="40">
        <v>116</v>
      </c>
      <c r="F133" s="36" t="s">
        <v>552</v>
      </c>
      <c r="G133" s="146" t="s">
        <v>432</v>
      </c>
      <c r="H133" s="38" t="s">
        <v>553</v>
      </c>
      <c r="I133" s="34">
        <v>2502156</v>
      </c>
      <c r="J133" s="81">
        <v>46784</v>
      </c>
      <c r="K133" s="40">
        <v>7800</v>
      </c>
      <c r="L133" s="41">
        <v>5.95</v>
      </c>
      <c r="M133" s="153">
        <v>46410</v>
      </c>
      <c r="N133" s="40"/>
      <c r="O133" s="41"/>
      <c r="P133" s="41"/>
      <c r="Q133" s="176"/>
      <c r="R133" s="155"/>
      <c r="S133" s="40">
        <f t="shared" si="24"/>
        <v>7800</v>
      </c>
      <c r="T133" s="41">
        <f t="shared" si="25"/>
        <v>5.95</v>
      </c>
      <c r="U133" s="41">
        <f t="shared" si="26"/>
        <v>46410</v>
      </c>
      <c r="V133" s="40">
        <v>1600</v>
      </c>
      <c r="W133" s="41">
        <f t="shared" si="27"/>
        <v>5.95</v>
      </c>
      <c r="X133" s="41">
        <f t="shared" si="28"/>
        <v>9520</v>
      </c>
      <c r="Y133" s="40"/>
      <c r="Z133" s="40"/>
      <c r="AA133" s="40"/>
      <c r="AB133" s="43"/>
      <c r="AC133" s="40"/>
      <c r="AD133" s="40"/>
      <c r="AE133" s="44">
        <f t="shared" si="17"/>
        <v>6200</v>
      </c>
      <c r="AF133" s="41">
        <f t="shared" si="18"/>
        <v>5.95</v>
      </c>
      <c r="AG133" s="41">
        <f t="shared" si="19"/>
        <v>36890</v>
      </c>
      <c r="AI133" s="142"/>
    </row>
    <row r="134" spans="1:35" s="45" customFormat="1" ht="17.25" customHeight="1" x14ac:dyDescent="0.25">
      <c r="A134" s="35"/>
      <c r="B134" s="35"/>
      <c r="C134" s="35"/>
      <c r="D134" s="40"/>
      <c r="E134" s="40"/>
      <c r="F134" s="84" t="s">
        <v>554</v>
      </c>
      <c r="G134" s="146"/>
      <c r="H134" s="38"/>
      <c r="I134" s="34"/>
      <c r="J134" s="81"/>
      <c r="K134" s="40">
        <v>0</v>
      </c>
      <c r="L134" s="41">
        <v>0</v>
      </c>
      <c r="M134" s="153">
        <v>0</v>
      </c>
      <c r="N134" s="40"/>
      <c r="O134" s="41"/>
      <c r="P134" s="41"/>
      <c r="Q134" s="176"/>
      <c r="R134" s="155"/>
      <c r="S134" s="40">
        <f t="shared" si="24"/>
        <v>0</v>
      </c>
      <c r="T134" s="41">
        <f t="shared" si="25"/>
        <v>0</v>
      </c>
      <c r="U134" s="41">
        <f t="shared" si="26"/>
        <v>0</v>
      </c>
      <c r="V134" s="40"/>
      <c r="W134" s="41">
        <f t="shared" si="27"/>
        <v>0</v>
      </c>
      <c r="X134" s="41">
        <f t="shared" si="28"/>
        <v>0</v>
      </c>
      <c r="Y134" s="40"/>
      <c r="Z134" s="40"/>
      <c r="AA134" s="40"/>
      <c r="AB134" s="43"/>
      <c r="AC134" s="40"/>
      <c r="AD134" s="40"/>
      <c r="AE134" s="44">
        <f t="shared" si="17"/>
        <v>0</v>
      </c>
      <c r="AF134" s="41">
        <f t="shared" si="18"/>
        <v>0</v>
      </c>
      <c r="AG134" s="41">
        <f t="shared" si="19"/>
        <v>0</v>
      </c>
      <c r="AI134" s="142"/>
    </row>
    <row r="135" spans="1:35" s="45" customFormat="1" ht="15" customHeight="1" x14ac:dyDescent="0.25">
      <c r="A135" s="35"/>
      <c r="B135" s="35"/>
      <c r="C135" s="35"/>
      <c r="D135" s="40"/>
      <c r="E135" s="40">
        <v>114</v>
      </c>
      <c r="F135" s="36" t="s">
        <v>555</v>
      </c>
      <c r="G135" s="146" t="s">
        <v>456</v>
      </c>
      <c r="H135" s="38" t="s">
        <v>212</v>
      </c>
      <c r="I135" s="34">
        <v>250534</v>
      </c>
      <c r="J135" s="81">
        <v>46874</v>
      </c>
      <c r="K135" s="40">
        <v>378</v>
      </c>
      <c r="L135" s="41">
        <v>71.5</v>
      </c>
      <c r="M135" s="153">
        <v>27027</v>
      </c>
      <c r="N135" s="34"/>
      <c r="O135" s="41"/>
      <c r="P135" s="41"/>
      <c r="Q135" s="176"/>
      <c r="R135" s="155"/>
      <c r="S135" s="40">
        <f t="shared" si="24"/>
        <v>378</v>
      </c>
      <c r="T135" s="41">
        <f t="shared" si="25"/>
        <v>71.5</v>
      </c>
      <c r="U135" s="41">
        <f t="shared" si="26"/>
        <v>27027</v>
      </c>
      <c r="V135" s="40">
        <v>140</v>
      </c>
      <c r="W135" s="41">
        <f t="shared" si="27"/>
        <v>71.5</v>
      </c>
      <c r="X135" s="41">
        <f t="shared" si="28"/>
        <v>10010</v>
      </c>
      <c r="Y135" s="40"/>
      <c r="Z135" s="40"/>
      <c r="AA135" s="40"/>
      <c r="AB135" s="43"/>
      <c r="AC135" s="40"/>
      <c r="AD135" s="40"/>
      <c r="AE135" s="44">
        <f t="shared" si="17"/>
        <v>238</v>
      </c>
      <c r="AF135" s="41">
        <f t="shared" si="18"/>
        <v>71.5</v>
      </c>
      <c r="AG135" s="41">
        <f t="shared" si="19"/>
        <v>17017</v>
      </c>
      <c r="AI135" s="142"/>
    </row>
    <row r="136" spans="1:35" s="45" customFormat="1" ht="22.5" customHeight="1" x14ac:dyDescent="0.25">
      <c r="A136" s="35"/>
      <c r="B136" s="35"/>
      <c r="C136" s="35"/>
      <c r="D136" s="40"/>
      <c r="E136" s="40">
        <v>115</v>
      </c>
      <c r="F136" s="36" t="s">
        <v>466</v>
      </c>
      <c r="G136" s="146" t="s">
        <v>556</v>
      </c>
      <c r="H136" s="38" t="s">
        <v>467</v>
      </c>
      <c r="I136" s="34" t="s">
        <v>478</v>
      </c>
      <c r="J136" s="81">
        <v>46419</v>
      </c>
      <c r="K136" s="40">
        <v>300</v>
      </c>
      <c r="L136" s="41">
        <v>200</v>
      </c>
      <c r="M136" s="153">
        <v>60000</v>
      </c>
      <c r="N136" s="34"/>
      <c r="O136" s="41"/>
      <c r="P136" s="41"/>
      <c r="Q136" s="176"/>
      <c r="R136" s="155"/>
      <c r="S136" s="40">
        <f t="shared" si="24"/>
        <v>300</v>
      </c>
      <c r="T136" s="41">
        <f t="shared" si="25"/>
        <v>200</v>
      </c>
      <c r="U136" s="41">
        <f t="shared" si="26"/>
        <v>60000</v>
      </c>
      <c r="V136" s="40"/>
      <c r="W136" s="41">
        <f t="shared" si="27"/>
        <v>200</v>
      </c>
      <c r="X136" s="41">
        <f t="shared" si="28"/>
        <v>0</v>
      </c>
      <c r="Y136" s="40"/>
      <c r="Z136" s="40"/>
      <c r="AA136" s="40"/>
      <c r="AB136" s="43"/>
      <c r="AC136" s="40"/>
      <c r="AD136" s="40"/>
      <c r="AE136" s="44">
        <f t="shared" si="17"/>
        <v>300</v>
      </c>
      <c r="AF136" s="41">
        <f t="shared" si="18"/>
        <v>200</v>
      </c>
      <c r="AG136" s="41">
        <f t="shared" si="19"/>
        <v>60000</v>
      </c>
      <c r="AI136" s="142"/>
    </row>
    <row r="137" spans="1:35" s="45" customFormat="1" ht="22.5" customHeight="1" x14ac:dyDescent="0.25">
      <c r="A137" s="35"/>
      <c r="B137" s="35"/>
      <c r="C137" s="35"/>
      <c r="D137" s="40"/>
      <c r="E137" s="40">
        <v>116</v>
      </c>
      <c r="F137" s="36" t="s">
        <v>557</v>
      </c>
      <c r="G137" s="146" t="s">
        <v>558</v>
      </c>
      <c r="H137" s="38" t="s">
        <v>218</v>
      </c>
      <c r="I137" s="34">
        <v>250354</v>
      </c>
      <c r="J137" s="81">
        <v>46813</v>
      </c>
      <c r="K137" s="40">
        <v>300</v>
      </c>
      <c r="L137" s="41">
        <v>14.5</v>
      </c>
      <c r="M137" s="153">
        <v>4350</v>
      </c>
      <c r="N137" s="34"/>
      <c r="O137" s="41"/>
      <c r="P137" s="41"/>
      <c r="Q137" s="176"/>
      <c r="R137" s="155"/>
      <c r="S137" s="40">
        <f t="shared" si="24"/>
        <v>300</v>
      </c>
      <c r="T137" s="41">
        <f t="shared" si="25"/>
        <v>14.5</v>
      </c>
      <c r="U137" s="41">
        <f t="shared" si="26"/>
        <v>4350</v>
      </c>
      <c r="V137" s="40"/>
      <c r="W137" s="41">
        <f t="shared" si="27"/>
        <v>14.5</v>
      </c>
      <c r="X137" s="41">
        <f t="shared" si="28"/>
        <v>0</v>
      </c>
      <c r="Y137" s="40"/>
      <c r="Z137" s="40"/>
      <c r="AA137" s="40"/>
      <c r="AB137" s="43"/>
      <c r="AC137" s="40"/>
      <c r="AD137" s="40"/>
      <c r="AE137" s="44">
        <f t="shared" ref="AE137:AE142" si="29">S137-(V137+Y137+AB137)</f>
        <v>300</v>
      </c>
      <c r="AF137" s="41">
        <f t="shared" ref="AF137:AF142" si="30">W137</f>
        <v>14.5</v>
      </c>
      <c r="AG137" s="41">
        <f t="shared" ref="AG137:AG142" si="31">AF137*AE137</f>
        <v>4350</v>
      </c>
      <c r="AI137" s="142"/>
    </row>
    <row r="138" spans="1:35" s="45" customFormat="1" ht="15" customHeight="1" x14ac:dyDescent="0.25">
      <c r="A138" s="35"/>
      <c r="B138" s="35"/>
      <c r="C138" s="35"/>
      <c r="D138" s="40"/>
      <c r="E138" s="40">
        <v>117</v>
      </c>
      <c r="F138" s="36" t="s">
        <v>221</v>
      </c>
      <c r="G138" s="146" t="s">
        <v>558</v>
      </c>
      <c r="H138" s="38" t="s">
        <v>296</v>
      </c>
      <c r="I138" s="34">
        <v>2508641</v>
      </c>
      <c r="J138" s="81">
        <v>46966</v>
      </c>
      <c r="K138" s="40">
        <v>176</v>
      </c>
      <c r="L138" s="41">
        <v>24.75</v>
      </c>
      <c r="M138" s="153">
        <v>4356</v>
      </c>
      <c r="N138" s="34"/>
      <c r="O138" s="41"/>
      <c r="P138" s="41"/>
      <c r="Q138" s="176"/>
      <c r="R138" s="155"/>
      <c r="S138" s="40">
        <f t="shared" si="24"/>
        <v>176</v>
      </c>
      <c r="T138" s="41">
        <f t="shared" si="25"/>
        <v>24.75</v>
      </c>
      <c r="U138" s="41">
        <f t="shared" si="26"/>
        <v>4356</v>
      </c>
      <c r="V138" s="40">
        <v>124</v>
      </c>
      <c r="W138" s="41">
        <f t="shared" si="27"/>
        <v>24.75</v>
      </c>
      <c r="X138" s="41">
        <f t="shared" si="28"/>
        <v>3069</v>
      </c>
      <c r="Y138" s="40"/>
      <c r="Z138" s="40"/>
      <c r="AA138" s="40"/>
      <c r="AB138" s="43"/>
      <c r="AC138" s="40"/>
      <c r="AD138" s="40"/>
      <c r="AE138" s="44">
        <f t="shared" si="29"/>
        <v>52</v>
      </c>
      <c r="AF138" s="41">
        <f t="shared" si="30"/>
        <v>24.75</v>
      </c>
      <c r="AG138" s="41">
        <f t="shared" si="31"/>
        <v>1287</v>
      </c>
      <c r="AI138" s="142"/>
    </row>
    <row r="139" spans="1:35" s="45" customFormat="1" ht="15" customHeight="1" x14ac:dyDescent="0.25">
      <c r="A139" s="35"/>
      <c r="B139" s="35"/>
      <c r="C139" s="35"/>
      <c r="D139" s="40"/>
      <c r="E139" s="40">
        <v>118</v>
      </c>
      <c r="F139" s="36" t="s">
        <v>460</v>
      </c>
      <c r="G139" s="146" t="s">
        <v>558</v>
      </c>
      <c r="H139" s="38" t="s">
        <v>506</v>
      </c>
      <c r="I139" s="34" t="s">
        <v>508</v>
      </c>
      <c r="J139" s="81">
        <v>46905</v>
      </c>
      <c r="K139" s="40">
        <v>200</v>
      </c>
      <c r="L139" s="41">
        <v>54.5</v>
      </c>
      <c r="M139" s="153">
        <v>10900</v>
      </c>
      <c r="N139" s="34"/>
      <c r="O139" s="41"/>
      <c r="P139" s="41"/>
      <c r="Q139" s="176"/>
      <c r="R139" s="155"/>
      <c r="S139" s="40">
        <f t="shared" si="24"/>
        <v>200</v>
      </c>
      <c r="T139" s="41">
        <f t="shared" si="25"/>
        <v>54.5</v>
      </c>
      <c r="U139" s="41">
        <f t="shared" si="26"/>
        <v>10900</v>
      </c>
      <c r="V139" s="40"/>
      <c r="W139" s="41">
        <f t="shared" si="27"/>
        <v>54.5</v>
      </c>
      <c r="X139" s="41">
        <f t="shared" si="28"/>
        <v>0</v>
      </c>
      <c r="Y139" s="40"/>
      <c r="Z139" s="40"/>
      <c r="AA139" s="40"/>
      <c r="AB139" s="43"/>
      <c r="AC139" s="40"/>
      <c r="AD139" s="40"/>
      <c r="AE139" s="44">
        <f t="shared" si="29"/>
        <v>200</v>
      </c>
      <c r="AF139" s="41">
        <f t="shared" si="30"/>
        <v>54.5</v>
      </c>
      <c r="AG139" s="41">
        <f t="shared" si="31"/>
        <v>10900</v>
      </c>
      <c r="AI139" s="142"/>
    </row>
    <row r="140" spans="1:35" s="45" customFormat="1" ht="15" customHeight="1" x14ac:dyDescent="0.25">
      <c r="A140" s="35"/>
      <c r="B140" s="35"/>
      <c r="C140" s="35"/>
      <c r="D140" s="40"/>
      <c r="E140" s="40">
        <v>119</v>
      </c>
      <c r="F140" s="36" t="s">
        <v>297</v>
      </c>
      <c r="G140" s="146" t="s">
        <v>559</v>
      </c>
      <c r="H140" s="38" t="s">
        <v>237</v>
      </c>
      <c r="I140" s="34" t="s">
        <v>560</v>
      </c>
      <c r="J140" s="81">
        <v>46905</v>
      </c>
      <c r="K140" s="40">
        <v>33</v>
      </c>
      <c r="L140" s="41">
        <v>32</v>
      </c>
      <c r="M140" s="153">
        <v>1056</v>
      </c>
      <c r="N140" s="34"/>
      <c r="O140" s="41"/>
      <c r="P140" s="41"/>
      <c r="Q140" s="176"/>
      <c r="R140" s="155"/>
      <c r="S140" s="40">
        <f t="shared" si="24"/>
        <v>33</v>
      </c>
      <c r="T140" s="41">
        <f t="shared" si="25"/>
        <v>32</v>
      </c>
      <c r="U140" s="41">
        <f t="shared" si="26"/>
        <v>1056</v>
      </c>
      <c r="V140" s="40"/>
      <c r="W140" s="41">
        <f t="shared" si="27"/>
        <v>32</v>
      </c>
      <c r="X140" s="41">
        <f t="shared" si="28"/>
        <v>0</v>
      </c>
      <c r="Y140" s="40"/>
      <c r="Z140" s="40"/>
      <c r="AA140" s="40"/>
      <c r="AB140" s="43"/>
      <c r="AC140" s="40"/>
      <c r="AD140" s="40"/>
      <c r="AE140" s="44">
        <f t="shared" si="29"/>
        <v>33</v>
      </c>
      <c r="AF140" s="41">
        <f t="shared" si="30"/>
        <v>32</v>
      </c>
      <c r="AG140" s="41">
        <f t="shared" si="31"/>
        <v>1056</v>
      </c>
      <c r="AI140" s="142"/>
    </row>
    <row r="141" spans="1:35" s="45" customFormat="1" ht="15" customHeight="1" x14ac:dyDescent="0.25">
      <c r="A141" s="35"/>
      <c r="B141" s="35"/>
      <c r="C141" s="35"/>
      <c r="D141" s="40"/>
      <c r="E141" s="40">
        <v>120</v>
      </c>
      <c r="F141" s="36" t="s">
        <v>37</v>
      </c>
      <c r="G141" s="146" t="s">
        <v>561</v>
      </c>
      <c r="H141" s="38" t="s">
        <v>177</v>
      </c>
      <c r="I141" s="34">
        <v>2507650</v>
      </c>
      <c r="J141" s="81">
        <v>46935</v>
      </c>
      <c r="K141" s="40">
        <v>4</v>
      </c>
      <c r="L141" s="41">
        <v>69.75</v>
      </c>
      <c r="M141" s="153">
        <v>279</v>
      </c>
      <c r="N141" s="34"/>
      <c r="O141" s="41"/>
      <c r="P141" s="41"/>
      <c r="Q141" s="176"/>
      <c r="R141" s="155"/>
      <c r="S141" s="40">
        <f t="shared" si="24"/>
        <v>4</v>
      </c>
      <c r="T141" s="41">
        <f t="shared" si="25"/>
        <v>69.75</v>
      </c>
      <c r="U141" s="41">
        <f t="shared" si="26"/>
        <v>279</v>
      </c>
      <c r="V141" s="40"/>
      <c r="W141" s="41">
        <f t="shared" si="27"/>
        <v>69.75</v>
      </c>
      <c r="X141" s="41">
        <f t="shared" si="28"/>
        <v>0</v>
      </c>
      <c r="Y141" s="40"/>
      <c r="Z141" s="40"/>
      <c r="AA141" s="40"/>
      <c r="AB141" s="43"/>
      <c r="AC141" s="40"/>
      <c r="AD141" s="40"/>
      <c r="AE141" s="44">
        <f t="shared" si="29"/>
        <v>4</v>
      </c>
      <c r="AF141" s="41">
        <f t="shared" si="30"/>
        <v>69.75</v>
      </c>
      <c r="AG141" s="41">
        <f t="shared" si="31"/>
        <v>279</v>
      </c>
      <c r="AI141" s="142"/>
    </row>
    <row r="142" spans="1:35" s="45" customFormat="1" ht="15" customHeight="1" x14ac:dyDescent="0.25">
      <c r="A142" s="35"/>
      <c r="B142" s="35"/>
      <c r="C142" s="35"/>
      <c r="D142" s="40"/>
      <c r="E142" s="40">
        <v>121</v>
      </c>
      <c r="F142" s="36" t="s">
        <v>562</v>
      </c>
      <c r="G142" s="146" t="s">
        <v>563</v>
      </c>
      <c r="H142" s="38" t="s">
        <v>564</v>
      </c>
      <c r="I142" s="34" t="s">
        <v>565</v>
      </c>
      <c r="J142" s="81">
        <v>46966</v>
      </c>
      <c r="K142" s="40">
        <v>200</v>
      </c>
      <c r="L142" s="41">
        <v>194</v>
      </c>
      <c r="M142" s="153">
        <v>38800</v>
      </c>
      <c r="N142" s="34"/>
      <c r="O142" s="41"/>
      <c r="P142" s="41"/>
      <c r="Q142" s="176"/>
      <c r="R142" s="155"/>
      <c r="S142" s="40">
        <f t="shared" si="24"/>
        <v>200</v>
      </c>
      <c r="T142" s="41">
        <f t="shared" si="25"/>
        <v>194</v>
      </c>
      <c r="U142" s="41">
        <f t="shared" si="26"/>
        <v>38800</v>
      </c>
      <c r="V142" s="40"/>
      <c r="W142" s="41">
        <f t="shared" si="27"/>
        <v>194</v>
      </c>
      <c r="X142" s="41">
        <f t="shared" si="28"/>
        <v>0</v>
      </c>
      <c r="Y142" s="40"/>
      <c r="Z142" s="40"/>
      <c r="AA142" s="40"/>
      <c r="AB142" s="43"/>
      <c r="AC142" s="40"/>
      <c r="AD142" s="40"/>
      <c r="AE142" s="44">
        <f t="shared" si="29"/>
        <v>200</v>
      </c>
      <c r="AF142" s="41">
        <f t="shared" si="30"/>
        <v>194</v>
      </c>
      <c r="AG142" s="41">
        <f t="shared" si="31"/>
        <v>38800</v>
      </c>
      <c r="AI142" s="142"/>
    </row>
    <row r="143" spans="1:35" s="100" customFormat="1" ht="15.75" customHeight="1" x14ac:dyDescent="0.25">
      <c r="A143" s="87"/>
      <c r="B143" s="87"/>
      <c r="C143" s="87"/>
      <c r="D143" s="88"/>
      <c r="E143" s="88"/>
      <c r="F143" s="89"/>
      <c r="G143" s="150"/>
      <c r="H143" s="91"/>
      <c r="I143" s="92"/>
      <c r="J143" s="93"/>
      <c r="K143" s="92"/>
      <c r="L143" s="94"/>
      <c r="M143" s="182">
        <f>SUM(M4:M142)</f>
        <v>2707355.75</v>
      </c>
      <c r="N143" s="92"/>
      <c r="O143" s="96"/>
      <c r="P143" s="96">
        <f>SUM(P4:P142)</f>
        <v>18900.25</v>
      </c>
      <c r="Q143" s="179"/>
      <c r="R143" s="158"/>
      <c r="S143" s="98"/>
      <c r="T143" s="97"/>
      <c r="U143" s="97">
        <f>SUM(U4:U142)</f>
        <v>2726256.0000000005</v>
      </c>
      <c r="V143" s="98"/>
      <c r="W143" s="97"/>
      <c r="X143" s="97">
        <f>SUM(X4:X142)</f>
        <v>392306.05000000005</v>
      </c>
      <c r="Y143" s="97"/>
      <c r="Z143" s="97"/>
      <c r="AA143" s="97">
        <f>SUM(AA4:AA142)</f>
        <v>11941.000000000002</v>
      </c>
      <c r="AB143" s="97"/>
      <c r="AC143" s="97"/>
      <c r="AD143" s="97">
        <f>SUM(AD4:AD142)</f>
        <v>1890</v>
      </c>
      <c r="AE143" s="98"/>
      <c r="AF143" s="97"/>
      <c r="AG143" s="97">
        <f>SUM(AG4:AG142)</f>
        <v>2320118.9500000002</v>
      </c>
    </row>
    <row r="144" spans="1:35" ht="6" customHeight="1" x14ac:dyDescent="0.25">
      <c r="D144" s="102"/>
      <c r="E144" s="102"/>
      <c r="F144" s="103"/>
      <c r="H144" s="105"/>
      <c r="I144" s="106"/>
      <c r="J144" s="107"/>
      <c r="K144" s="106"/>
      <c r="L144" s="108"/>
      <c r="M144" s="171"/>
      <c r="O144" s="109"/>
      <c r="P144" s="109"/>
      <c r="Q144" s="180"/>
      <c r="R144" s="159"/>
      <c r="S144" s="102"/>
      <c r="T144" s="109"/>
      <c r="U144" s="109"/>
      <c r="V144" s="102"/>
      <c r="W144" s="109"/>
      <c r="X144" s="109"/>
      <c r="Y144" s="102"/>
      <c r="Z144" s="102"/>
      <c r="AA144" s="102"/>
      <c r="AB144" s="110"/>
      <c r="AC144" s="102"/>
      <c r="AD144" s="102"/>
      <c r="AE144" s="102"/>
      <c r="AF144" s="109"/>
      <c r="AG144" s="109"/>
    </row>
    <row r="145" spans="4:33" ht="15.75" hidden="1" customHeight="1" x14ac:dyDescent="0.25">
      <c r="D145" s="102"/>
      <c r="E145" s="102"/>
      <c r="F145" s="103"/>
      <c r="H145" s="105"/>
      <c r="I145" s="106"/>
      <c r="J145" s="107"/>
      <c r="K145" s="106"/>
      <c r="L145" s="108"/>
      <c r="M145" s="171"/>
      <c r="O145" s="109"/>
      <c r="P145" s="109"/>
      <c r="Q145" s="180"/>
      <c r="R145" s="159"/>
      <c r="S145" s="102"/>
      <c r="T145" s="109"/>
      <c r="U145" s="109"/>
      <c r="V145" s="102"/>
      <c r="W145" s="109"/>
      <c r="X145" s="109"/>
      <c r="Y145" s="102"/>
      <c r="Z145" s="102"/>
      <c r="AA145" s="102"/>
      <c r="AB145" s="110"/>
      <c r="AC145" s="102"/>
      <c r="AD145" s="102"/>
      <c r="AE145" s="102"/>
      <c r="AF145" s="109"/>
      <c r="AG145" s="109"/>
    </row>
    <row r="146" spans="4:33" ht="15.75" customHeight="1" x14ac:dyDescent="0.25">
      <c r="D146" s="102"/>
      <c r="E146" s="102"/>
      <c r="F146" s="103"/>
      <c r="H146" s="105"/>
      <c r="I146" s="106"/>
      <c r="J146" s="107"/>
      <c r="K146" s="106"/>
      <c r="L146" s="108"/>
      <c r="M146" s="171"/>
      <c r="O146" s="109"/>
      <c r="P146" s="109"/>
      <c r="Q146" s="180"/>
      <c r="R146" s="159"/>
      <c r="S146" s="102"/>
      <c r="T146" s="109"/>
      <c r="U146" s="109"/>
      <c r="V146" s="102"/>
      <c r="W146" s="109"/>
      <c r="X146" s="109"/>
      <c r="Y146" s="102"/>
      <c r="Z146" s="102"/>
      <c r="AA146" s="102"/>
      <c r="AB146" s="110"/>
      <c r="AC146" s="102"/>
      <c r="AD146" s="102"/>
      <c r="AE146" s="102"/>
      <c r="AF146" s="109"/>
      <c r="AG146" s="109">
        <f>M143+P143</f>
        <v>2726256</v>
      </c>
    </row>
    <row r="147" spans="4:33" ht="15.75" customHeight="1" x14ac:dyDescent="0.25">
      <c r="D147" s="102"/>
      <c r="E147" s="102"/>
      <c r="F147" s="103"/>
      <c r="H147" s="105"/>
      <c r="I147" s="106"/>
      <c r="J147" s="107"/>
      <c r="K147" s="106"/>
      <c r="L147" s="108"/>
      <c r="M147" s="171"/>
      <c r="O147" s="109"/>
      <c r="P147" s="109"/>
      <c r="Q147" s="180"/>
      <c r="R147" s="159"/>
      <c r="S147" s="102"/>
      <c r="T147" s="109"/>
      <c r="U147" s="109"/>
      <c r="V147" s="102"/>
      <c r="W147" s="109"/>
      <c r="X147" s="109"/>
      <c r="Y147" s="102"/>
      <c r="Z147" s="102"/>
      <c r="AA147" s="102"/>
      <c r="AB147" s="110"/>
      <c r="AC147" s="102"/>
      <c r="AD147" s="102"/>
      <c r="AE147" s="102"/>
      <c r="AF147" s="109"/>
      <c r="AG147" s="109"/>
    </row>
    <row r="148" spans="4:33" ht="15.75" customHeight="1" x14ac:dyDescent="0.3">
      <c r="D148" s="102"/>
      <c r="E148" s="102"/>
      <c r="F148" s="103"/>
      <c r="H148" s="105"/>
      <c r="I148" s="106"/>
      <c r="J148" s="107"/>
      <c r="K148" s="106"/>
      <c r="L148" s="108"/>
      <c r="M148" s="171"/>
      <c r="O148" s="109"/>
      <c r="P148" s="109"/>
      <c r="Q148" s="180"/>
      <c r="R148" s="159"/>
      <c r="S148" s="102"/>
      <c r="T148" s="109"/>
      <c r="U148" s="113" t="s">
        <v>566</v>
      </c>
      <c r="V148" s="113"/>
      <c r="W148" s="113"/>
      <c r="X148" s="113"/>
      <c r="Y148" s="114"/>
      <c r="Z148" s="115"/>
      <c r="AA148" s="115"/>
      <c r="AB148" s="113" t="s">
        <v>567</v>
      </c>
      <c r="AC148" s="116"/>
      <c r="AD148" s="117"/>
      <c r="AE148" s="118"/>
      <c r="AF148" s="117"/>
      <c r="AG148" s="119"/>
    </row>
    <row r="149" spans="4:33" ht="15.75" customHeight="1" x14ac:dyDescent="0.3">
      <c r="D149" s="102"/>
      <c r="E149" s="102"/>
      <c r="F149" s="103"/>
      <c r="H149" s="105"/>
      <c r="I149" s="106"/>
      <c r="J149" s="107"/>
      <c r="K149" s="106"/>
      <c r="L149" s="108"/>
      <c r="M149" s="171"/>
      <c r="O149" s="109"/>
      <c r="P149" s="109"/>
      <c r="Q149" s="180"/>
      <c r="R149" s="159"/>
      <c r="S149" s="102"/>
      <c r="T149" s="109"/>
      <c r="U149" s="113"/>
      <c r="V149" s="113"/>
      <c r="W149" s="113"/>
      <c r="X149" s="113"/>
      <c r="Y149" s="114"/>
      <c r="Z149" s="115"/>
      <c r="AA149" s="115"/>
      <c r="AB149" s="113"/>
      <c r="AC149" s="117"/>
      <c r="AD149" s="117"/>
      <c r="AE149" s="118"/>
      <c r="AF149" s="117"/>
      <c r="AG149" s="117"/>
    </row>
    <row r="150" spans="4:33" ht="15.75" customHeight="1" x14ac:dyDescent="0.3">
      <c r="D150" s="102"/>
      <c r="E150" s="102"/>
      <c r="F150" s="103"/>
      <c r="H150" s="105"/>
      <c r="I150" s="106"/>
      <c r="J150" s="107"/>
      <c r="K150" s="106"/>
      <c r="L150" s="108"/>
      <c r="M150" s="171"/>
      <c r="O150" s="109"/>
      <c r="P150" s="109"/>
      <c r="Q150" s="180"/>
      <c r="R150" s="159"/>
      <c r="S150" s="102"/>
      <c r="T150" s="109"/>
      <c r="U150" s="113"/>
      <c r="V150" s="113"/>
      <c r="W150" s="113"/>
      <c r="X150" s="113"/>
      <c r="Y150" s="114"/>
      <c r="Z150" s="115"/>
      <c r="AA150" s="115"/>
      <c r="AB150" s="113"/>
      <c r="AC150" s="117"/>
      <c r="AD150" s="117"/>
      <c r="AE150" s="118"/>
      <c r="AF150" s="117"/>
      <c r="AG150" s="117"/>
    </row>
    <row r="151" spans="4:33" ht="15.75" customHeight="1" x14ac:dyDescent="0.25">
      <c r="D151" s="102"/>
      <c r="E151" s="102"/>
      <c r="F151" s="103"/>
      <c r="H151" s="105"/>
      <c r="I151" s="106"/>
      <c r="J151" s="107"/>
      <c r="K151" s="106"/>
      <c r="L151" s="108"/>
      <c r="M151" s="171"/>
      <c r="O151" s="109"/>
      <c r="P151" s="109"/>
      <c r="Q151" s="180"/>
      <c r="R151" s="159"/>
      <c r="S151" s="102"/>
      <c r="T151" s="109"/>
      <c r="U151" s="117"/>
      <c r="V151" s="117"/>
      <c r="W151" s="117"/>
      <c r="X151" s="120"/>
      <c r="Y151" s="121" t="s">
        <v>569</v>
      </c>
      <c r="Z151" s="121"/>
      <c r="AA151" s="121"/>
      <c r="AB151" s="121"/>
      <c r="AC151" s="121"/>
      <c r="AD151" s="114"/>
      <c r="AE151" s="115"/>
      <c r="AF151" s="115"/>
      <c r="AG151" s="121" t="s">
        <v>570</v>
      </c>
    </row>
    <row r="152" spans="4:33" ht="15.75" customHeight="1" x14ac:dyDescent="0.25">
      <c r="D152" s="102"/>
      <c r="E152" s="102"/>
      <c r="F152" s="103"/>
      <c r="H152" s="105"/>
      <c r="I152" s="106"/>
      <c r="J152" s="107"/>
      <c r="K152" s="106"/>
      <c r="L152" s="108"/>
      <c r="M152" s="171"/>
      <c r="O152" s="109"/>
      <c r="P152" s="109"/>
      <c r="Q152" s="180"/>
      <c r="R152" s="159"/>
      <c r="S152" s="102"/>
      <c r="T152" s="109"/>
      <c r="U152" s="117"/>
      <c r="V152" s="117"/>
      <c r="W152" s="117"/>
      <c r="X152" s="120"/>
      <c r="Y152" s="122" t="s">
        <v>571</v>
      </c>
      <c r="Z152" s="122"/>
      <c r="AA152" s="122"/>
      <c r="AB152" s="122"/>
      <c r="AC152" s="122"/>
      <c r="AD152" s="114"/>
      <c r="AE152" s="115"/>
      <c r="AF152" s="115"/>
      <c r="AG152" s="122" t="s">
        <v>572</v>
      </c>
    </row>
    <row r="153" spans="4:33" ht="15.75" customHeight="1" x14ac:dyDescent="0.25">
      <c r="D153" s="102"/>
      <c r="E153" s="102"/>
      <c r="F153" s="103"/>
      <c r="H153" s="105"/>
      <c r="I153" s="106"/>
      <c r="J153" s="107"/>
      <c r="K153" s="106"/>
      <c r="L153" s="108"/>
      <c r="M153" s="171"/>
      <c r="O153" s="109"/>
      <c r="P153" s="109"/>
      <c r="Q153" s="180"/>
      <c r="R153" s="159"/>
      <c r="S153" s="102"/>
      <c r="T153" s="109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3"/>
    </row>
    <row r="154" spans="4:33" ht="15.75" customHeight="1" x14ac:dyDescent="0.25">
      <c r="D154" s="102"/>
      <c r="E154" s="102"/>
      <c r="F154" s="103"/>
      <c r="H154" s="105"/>
      <c r="I154" s="106"/>
      <c r="J154" s="107"/>
      <c r="K154" s="106"/>
      <c r="L154" s="108"/>
      <c r="M154" s="171"/>
      <c r="O154" s="109"/>
      <c r="P154" s="109"/>
      <c r="Q154" s="180"/>
      <c r="R154" s="159"/>
      <c r="S154" s="102"/>
      <c r="T154" s="109"/>
      <c r="U154" s="109"/>
      <c r="V154" s="102"/>
      <c r="W154" s="109"/>
      <c r="X154" s="109"/>
      <c r="Y154" s="102"/>
      <c r="Z154" s="102"/>
      <c r="AA154" s="102"/>
      <c r="AB154" s="110"/>
      <c r="AC154" s="102"/>
      <c r="AD154" s="102"/>
      <c r="AE154" s="102"/>
      <c r="AF154" s="109"/>
      <c r="AG154" s="109"/>
    </row>
    <row r="155" spans="4:33" ht="15.75" customHeight="1" x14ac:dyDescent="0.25">
      <c r="D155" s="102"/>
      <c r="E155" s="102"/>
      <c r="F155" s="103"/>
      <c r="H155" s="105"/>
      <c r="I155" s="106"/>
      <c r="J155" s="107"/>
      <c r="K155" s="106"/>
      <c r="L155" s="108"/>
      <c r="M155" s="171"/>
      <c r="O155" s="109"/>
      <c r="P155" s="109"/>
      <c r="Q155" s="180"/>
      <c r="R155" s="159"/>
      <c r="S155" s="102"/>
      <c r="T155" s="109"/>
      <c r="U155" s="109"/>
      <c r="V155" s="102"/>
      <c r="W155" s="109"/>
      <c r="X155" s="109"/>
      <c r="Y155" s="102"/>
      <c r="Z155" s="102"/>
      <c r="AA155" s="102"/>
      <c r="AB155" s="110"/>
      <c r="AC155" s="102"/>
      <c r="AD155" s="102"/>
      <c r="AE155" s="102"/>
      <c r="AF155" s="109"/>
      <c r="AG155" s="109"/>
    </row>
    <row r="156" spans="4:33" ht="15.75" customHeight="1" x14ac:dyDescent="0.25">
      <c r="D156" s="102"/>
      <c r="E156" s="102"/>
      <c r="F156" s="103"/>
      <c r="H156" s="105"/>
      <c r="I156" s="106"/>
      <c r="J156" s="107"/>
      <c r="K156" s="106"/>
      <c r="L156" s="108"/>
      <c r="M156" s="171"/>
      <c r="O156" s="109"/>
      <c r="P156" s="109"/>
      <c r="Q156" s="180"/>
      <c r="R156" s="159"/>
      <c r="S156" s="102"/>
      <c r="T156" s="109"/>
      <c r="U156" s="109"/>
      <c r="V156" s="102"/>
      <c r="W156" s="109"/>
      <c r="X156" s="109"/>
      <c r="Y156" s="102"/>
      <c r="Z156" s="102"/>
      <c r="AA156" s="102"/>
      <c r="AB156" s="110"/>
      <c r="AC156" s="102"/>
      <c r="AD156" s="102"/>
      <c r="AE156" s="102"/>
      <c r="AF156" s="109"/>
      <c r="AG156" s="109"/>
    </row>
    <row r="157" spans="4:33" ht="15.75" customHeight="1" x14ac:dyDescent="0.25">
      <c r="D157" s="102"/>
      <c r="E157" s="102"/>
      <c r="F157" s="103"/>
      <c r="H157" s="105"/>
      <c r="I157" s="106"/>
      <c r="J157" s="107"/>
      <c r="K157" s="106"/>
      <c r="L157" s="108"/>
      <c r="M157" s="171"/>
      <c r="O157" s="109"/>
      <c r="P157" s="109"/>
      <c r="Q157" s="180"/>
      <c r="R157" s="159"/>
      <c r="S157" s="102"/>
      <c r="T157" s="109"/>
      <c r="U157" s="109"/>
      <c r="V157" s="102"/>
      <c r="W157" s="109"/>
      <c r="X157" s="109"/>
      <c r="Y157" s="102"/>
      <c r="Z157" s="102"/>
      <c r="AA157" s="102"/>
      <c r="AB157" s="110"/>
      <c r="AC157" s="102"/>
      <c r="AD157" s="102"/>
      <c r="AE157" s="102"/>
      <c r="AF157" s="109"/>
      <c r="AG157" s="109"/>
    </row>
    <row r="158" spans="4:33" ht="15.75" customHeight="1" x14ac:dyDescent="0.25">
      <c r="D158" s="102"/>
      <c r="E158" s="102"/>
      <c r="F158" s="103"/>
      <c r="H158" s="105"/>
      <c r="I158" s="106"/>
      <c r="J158" s="107"/>
      <c r="K158" s="106"/>
      <c r="L158" s="108"/>
      <c r="M158" s="171"/>
      <c r="O158" s="109"/>
      <c r="P158" s="109"/>
      <c r="Q158" s="180"/>
      <c r="R158" s="159"/>
      <c r="S158" s="102"/>
      <c r="T158" s="109"/>
      <c r="U158" s="109"/>
      <c r="V158" s="102"/>
      <c r="W158" s="109"/>
      <c r="X158" s="109"/>
      <c r="Y158" s="102"/>
      <c r="Z158" s="102"/>
      <c r="AA158" s="102"/>
      <c r="AB158" s="110"/>
      <c r="AC158" s="102"/>
      <c r="AD158" s="102"/>
      <c r="AE158" s="102"/>
      <c r="AF158" s="109"/>
      <c r="AG158" s="109"/>
    </row>
    <row r="159" spans="4:33" ht="15.75" customHeight="1" x14ac:dyDescent="0.25">
      <c r="D159" s="102"/>
      <c r="E159" s="102"/>
      <c r="F159" s="103"/>
      <c r="H159" s="105"/>
      <c r="I159" s="106"/>
      <c r="J159" s="107"/>
      <c r="K159" s="106"/>
      <c r="L159" s="108"/>
      <c r="M159" s="171"/>
      <c r="O159" s="109"/>
      <c r="P159" s="109"/>
      <c r="Q159" s="180"/>
      <c r="R159" s="159"/>
      <c r="S159" s="102"/>
      <c r="T159" s="109"/>
      <c r="U159" s="109"/>
      <c r="V159" s="102"/>
      <c r="W159" s="109"/>
      <c r="X159" s="109"/>
      <c r="Y159" s="102"/>
      <c r="Z159" s="102"/>
      <c r="AA159" s="102"/>
      <c r="AB159" s="110"/>
      <c r="AC159" s="102"/>
      <c r="AD159" s="102"/>
      <c r="AE159" s="102"/>
      <c r="AF159" s="109"/>
      <c r="AG159" s="109"/>
    </row>
    <row r="160" spans="4:33" ht="15.75" customHeight="1" x14ac:dyDescent="0.25">
      <c r="D160" s="102"/>
      <c r="E160" s="102"/>
      <c r="F160" s="103"/>
      <c r="H160" s="105"/>
      <c r="I160" s="106"/>
      <c r="J160" s="107"/>
      <c r="K160" s="106"/>
      <c r="L160" s="108"/>
      <c r="M160" s="171"/>
      <c r="O160" s="109"/>
      <c r="P160" s="109"/>
      <c r="Q160" s="180"/>
      <c r="R160" s="159"/>
      <c r="S160" s="102"/>
      <c r="T160" s="109"/>
      <c r="U160" s="109"/>
      <c r="V160" s="102"/>
      <c r="W160" s="109"/>
      <c r="X160" s="109"/>
      <c r="Y160" s="102"/>
      <c r="Z160" s="102"/>
      <c r="AA160" s="102"/>
      <c r="AB160" s="110"/>
      <c r="AC160" s="102"/>
      <c r="AD160" s="102"/>
      <c r="AE160" s="102"/>
      <c r="AF160" s="109"/>
      <c r="AG160" s="109"/>
    </row>
    <row r="161" spans="4:33" ht="15.75" customHeight="1" x14ac:dyDescent="0.25">
      <c r="D161" s="102"/>
      <c r="E161" s="102"/>
      <c r="F161" s="103"/>
      <c r="H161" s="105"/>
      <c r="I161" s="106"/>
      <c r="J161" s="107"/>
      <c r="K161" s="106"/>
      <c r="L161" s="108"/>
      <c r="M161" s="171"/>
      <c r="O161" s="109"/>
      <c r="P161" s="109"/>
      <c r="Q161" s="180"/>
      <c r="R161" s="159"/>
      <c r="S161" s="102"/>
      <c r="T161" s="109"/>
      <c r="U161" s="109"/>
      <c r="V161" s="102"/>
      <c r="W161" s="109"/>
      <c r="X161" s="109"/>
      <c r="Y161" s="102"/>
      <c r="Z161" s="102"/>
      <c r="AA161" s="102"/>
      <c r="AB161" s="110"/>
      <c r="AC161" s="102"/>
      <c r="AD161" s="102"/>
      <c r="AE161" s="102"/>
      <c r="AF161" s="109"/>
      <c r="AG161" s="109"/>
    </row>
    <row r="162" spans="4:33" ht="15.75" customHeight="1" x14ac:dyDescent="0.25">
      <c r="D162" s="102"/>
      <c r="E162" s="102"/>
      <c r="F162" s="103"/>
      <c r="H162" s="105"/>
      <c r="I162" s="106"/>
      <c r="J162" s="107"/>
      <c r="K162" s="106"/>
      <c r="L162" s="108"/>
      <c r="M162" s="171"/>
      <c r="O162" s="109"/>
      <c r="P162" s="109"/>
      <c r="Q162" s="180"/>
      <c r="R162" s="159"/>
      <c r="S162" s="102"/>
      <c r="T162" s="109"/>
      <c r="U162" s="109"/>
      <c r="V162" s="102"/>
      <c r="W162" s="109"/>
      <c r="X162" s="109"/>
      <c r="Y162" s="102"/>
      <c r="Z162" s="102"/>
      <c r="AA162" s="102"/>
      <c r="AB162" s="110"/>
      <c r="AC162" s="102"/>
      <c r="AD162" s="102"/>
      <c r="AE162" s="102"/>
      <c r="AF162" s="109"/>
      <c r="AG162" s="109"/>
    </row>
    <row r="163" spans="4:33" ht="15.75" customHeight="1" x14ac:dyDescent="0.25">
      <c r="D163" s="102"/>
      <c r="E163" s="102"/>
      <c r="F163" s="103"/>
      <c r="H163" s="105"/>
      <c r="I163" s="106"/>
      <c r="J163" s="107"/>
      <c r="K163" s="106"/>
      <c r="L163" s="108"/>
      <c r="M163" s="171"/>
      <c r="O163" s="109"/>
      <c r="P163" s="109"/>
      <c r="Q163" s="180"/>
      <c r="R163" s="159"/>
      <c r="S163" s="102"/>
      <c r="T163" s="109"/>
      <c r="U163" s="109"/>
      <c r="V163" s="102"/>
      <c r="W163" s="109"/>
      <c r="X163" s="109"/>
      <c r="Y163" s="102"/>
      <c r="Z163" s="102"/>
      <c r="AA163" s="102"/>
      <c r="AB163" s="110"/>
      <c r="AC163" s="102"/>
      <c r="AD163" s="102"/>
      <c r="AE163" s="102"/>
      <c r="AF163" s="109"/>
      <c r="AG163" s="109"/>
    </row>
    <row r="164" spans="4:33" ht="15.75" customHeight="1" x14ac:dyDescent="0.25">
      <c r="D164" s="102"/>
      <c r="E164" s="102"/>
      <c r="F164" s="103"/>
      <c r="H164" s="105"/>
      <c r="I164" s="106"/>
      <c r="J164" s="107"/>
      <c r="K164" s="106"/>
      <c r="L164" s="108"/>
      <c r="M164" s="171"/>
      <c r="O164" s="109"/>
      <c r="P164" s="109"/>
      <c r="Q164" s="180"/>
      <c r="R164" s="159"/>
      <c r="S164" s="102"/>
      <c r="T164" s="109"/>
      <c r="U164" s="109"/>
      <c r="V164" s="102"/>
      <c r="W164" s="109"/>
      <c r="X164" s="109"/>
      <c r="Y164" s="102"/>
      <c r="Z164" s="102"/>
      <c r="AA164" s="102"/>
      <c r="AB164" s="110"/>
      <c r="AC164" s="102"/>
      <c r="AD164" s="102"/>
      <c r="AE164" s="102"/>
      <c r="AF164" s="109"/>
      <c r="AG164" s="109"/>
    </row>
    <row r="165" spans="4:33" ht="15.75" customHeight="1" x14ac:dyDescent="0.25">
      <c r="D165" s="102"/>
      <c r="E165" s="102"/>
      <c r="F165" s="103"/>
      <c r="H165" s="105"/>
      <c r="I165" s="106"/>
      <c r="J165" s="107"/>
      <c r="K165" s="106"/>
      <c r="L165" s="108"/>
      <c r="M165" s="171"/>
      <c r="O165" s="109"/>
      <c r="P165" s="109"/>
      <c r="Q165" s="180"/>
      <c r="R165" s="159"/>
      <c r="S165" s="102"/>
      <c r="T165" s="109"/>
      <c r="U165" s="109"/>
      <c r="V165" s="102"/>
      <c r="W165" s="109"/>
      <c r="X165" s="109"/>
      <c r="Y165" s="102"/>
      <c r="Z165" s="102"/>
      <c r="AA165" s="102"/>
      <c r="AB165" s="110"/>
      <c r="AC165" s="102"/>
      <c r="AD165" s="102"/>
      <c r="AE165" s="102"/>
      <c r="AF165" s="109"/>
      <c r="AG165" s="109"/>
    </row>
    <row r="166" spans="4:33" ht="15.75" customHeight="1" x14ac:dyDescent="0.25">
      <c r="D166" s="102"/>
      <c r="E166" s="102"/>
      <c r="F166" s="103"/>
      <c r="H166" s="105"/>
      <c r="I166" s="106"/>
      <c r="J166" s="107"/>
      <c r="K166" s="106"/>
      <c r="L166" s="108"/>
      <c r="M166" s="171"/>
      <c r="O166" s="109"/>
      <c r="P166" s="109"/>
      <c r="Q166" s="180"/>
      <c r="R166" s="159"/>
      <c r="S166" s="102"/>
      <c r="T166" s="109"/>
      <c r="U166" s="109"/>
      <c r="V166" s="102"/>
      <c r="W166" s="109"/>
      <c r="X166" s="109"/>
      <c r="Y166" s="102"/>
      <c r="Z166" s="102"/>
      <c r="AA166" s="102"/>
      <c r="AB166" s="110"/>
      <c r="AC166" s="102"/>
      <c r="AD166" s="102"/>
      <c r="AE166" s="102"/>
      <c r="AF166" s="109"/>
      <c r="AG166" s="109"/>
    </row>
    <row r="167" spans="4:33" ht="15.75" customHeight="1" x14ac:dyDescent="0.25">
      <c r="D167" s="102"/>
      <c r="E167" s="102"/>
      <c r="F167" s="103"/>
      <c r="H167" s="105"/>
      <c r="I167" s="106"/>
      <c r="J167" s="107"/>
      <c r="K167" s="106"/>
      <c r="L167" s="108"/>
      <c r="M167" s="171"/>
      <c r="O167" s="109"/>
      <c r="P167" s="109"/>
      <c r="Q167" s="180"/>
      <c r="R167" s="159"/>
      <c r="S167" s="102"/>
      <c r="T167" s="109"/>
      <c r="U167" s="109"/>
      <c r="V167" s="102"/>
      <c r="W167" s="109"/>
      <c r="X167" s="109"/>
      <c r="Y167" s="102"/>
      <c r="Z167" s="102"/>
      <c r="AA167" s="102"/>
      <c r="AB167" s="110"/>
      <c r="AC167" s="102"/>
      <c r="AD167" s="102"/>
      <c r="AE167" s="102"/>
      <c r="AF167" s="109"/>
      <c r="AG167" s="109"/>
    </row>
    <row r="168" spans="4:33" ht="15.75" customHeight="1" x14ac:dyDescent="0.25">
      <c r="D168" s="102"/>
      <c r="E168" s="102"/>
      <c r="F168" s="103"/>
      <c r="H168" s="105"/>
      <c r="I168" s="106"/>
      <c r="J168" s="107"/>
      <c r="K168" s="106"/>
      <c r="L168" s="108"/>
      <c r="M168" s="171"/>
      <c r="O168" s="109"/>
      <c r="P168" s="109"/>
      <c r="Q168" s="180"/>
      <c r="R168" s="159"/>
      <c r="S168" s="102"/>
      <c r="T168" s="109"/>
      <c r="U168" s="109"/>
      <c r="V168" s="102"/>
      <c r="W168" s="109"/>
      <c r="X168" s="109"/>
      <c r="Y168" s="102"/>
      <c r="Z168" s="102"/>
      <c r="AA168" s="102"/>
      <c r="AB168" s="110"/>
      <c r="AC168" s="102"/>
      <c r="AD168" s="102"/>
      <c r="AE168" s="102"/>
      <c r="AF168" s="109"/>
      <c r="AG168" s="109"/>
    </row>
    <row r="169" spans="4:33" ht="15.75" customHeight="1" x14ac:dyDescent="0.25">
      <c r="D169" s="102"/>
      <c r="E169" s="102"/>
      <c r="F169" s="103"/>
      <c r="H169" s="105"/>
      <c r="I169" s="106"/>
      <c r="J169" s="107"/>
      <c r="K169" s="106"/>
      <c r="L169" s="108"/>
      <c r="M169" s="171"/>
      <c r="O169" s="109"/>
      <c r="P169" s="109"/>
      <c r="Q169" s="180"/>
      <c r="R169" s="159"/>
      <c r="S169" s="102"/>
      <c r="T169" s="109"/>
      <c r="U169" s="109"/>
      <c r="V169" s="102"/>
      <c r="W169" s="109"/>
      <c r="X169" s="109"/>
      <c r="Y169" s="102"/>
      <c r="Z169" s="102"/>
      <c r="AA169" s="102"/>
      <c r="AB169" s="110"/>
      <c r="AC169" s="102"/>
      <c r="AD169" s="102"/>
      <c r="AE169" s="102"/>
      <c r="AF169" s="109"/>
      <c r="AG169" s="109"/>
    </row>
    <row r="170" spans="4:33" ht="15.75" customHeight="1" x14ac:dyDescent="0.25">
      <c r="D170" s="102"/>
      <c r="E170" s="102"/>
      <c r="F170" s="103"/>
      <c r="H170" s="105"/>
      <c r="I170" s="106"/>
      <c r="J170" s="107"/>
      <c r="K170" s="106"/>
      <c r="L170" s="108"/>
      <c r="M170" s="171"/>
      <c r="O170" s="109"/>
      <c r="P170" s="109"/>
      <c r="Q170" s="180"/>
      <c r="R170" s="159"/>
      <c r="S170" s="102"/>
      <c r="T170" s="109"/>
      <c r="U170" s="109"/>
      <c r="V170" s="102"/>
      <c r="W170" s="109"/>
      <c r="X170" s="109"/>
      <c r="Y170" s="102"/>
      <c r="Z170" s="102"/>
      <c r="AA170" s="102"/>
      <c r="AB170" s="110"/>
      <c r="AC170" s="102"/>
      <c r="AD170" s="102"/>
      <c r="AE170" s="102"/>
      <c r="AF170" s="109"/>
      <c r="AG170" s="109"/>
    </row>
    <row r="171" spans="4:33" ht="15.75" customHeight="1" x14ac:dyDescent="0.25">
      <c r="D171" s="102"/>
      <c r="E171" s="102"/>
      <c r="F171" s="103"/>
      <c r="H171" s="105"/>
      <c r="I171" s="106"/>
      <c r="J171" s="107"/>
      <c r="K171" s="106"/>
      <c r="L171" s="108"/>
      <c r="M171" s="171"/>
      <c r="O171" s="109"/>
      <c r="P171" s="109"/>
      <c r="Q171" s="180"/>
      <c r="R171" s="159"/>
      <c r="S171" s="102"/>
      <c r="T171" s="109"/>
      <c r="U171" s="109"/>
      <c r="V171" s="102"/>
      <c r="W171" s="109"/>
      <c r="X171" s="109"/>
      <c r="Y171" s="102"/>
      <c r="Z171" s="102"/>
      <c r="AA171" s="102"/>
      <c r="AB171" s="110"/>
      <c r="AC171" s="102"/>
      <c r="AD171" s="102"/>
      <c r="AE171" s="102"/>
      <c r="AF171" s="109"/>
      <c r="AG171" s="109"/>
    </row>
    <row r="172" spans="4:33" ht="15.75" customHeight="1" x14ac:dyDescent="0.25">
      <c r="D172" s="102"/>
      <c r="E172" s="102"/>
      <c r="F172" s="103"/>
      <c r="H172" s="105"/>
      <c r="I172" s="106"/>
      <c r="J172" s="107"/>
      <c r="K172" s="106"/>
      <c r="L172" s="108"/>
      <c r="M172" s="171"/>
      <c r="O172" s="109"/>
      <c r="P172" s="109"/>
      <c r="Q172" s="180"/>
      <c r="R172" s="159"/>
      <c r="S172" s="102"/>
      <c r="T172" s="109"/>
      <c r="U172" s="109"/>
      <c r="V172" s="102"/>
      <c r="W172" s="109"/>
      <c r="X172" s="109"/>
      <c r="Y172" s="102"/>
      <c r="Z172" s="102"/>
      <c r="AA172" s="102"/>
      <c r="AB172" s="110"/>
      <c r="AC172" s="102"/>
      <c r="AD172" s="102"/>
      <c r="AE172" s="102"/>
      <c r="AF172" s="109"/>
      <c r="AG172" s="109"/>
    </row>
    <row r="173" spans="4:33" ht="15.75" customHeight="1" x14ac:dyDescent="0.25">
      <c r="D173" s="102"/>
      <c r="E173" s="102"/>
      <c r="F173" s="103"/>
      <c r="H173" s="105"/>
      <c r="I173" s="106"/>
      <c r="J173" s="107"/>
      <c r="K173" s="106"/>
      <c r="L173" s="108"/>
      <c r="M173" s="171"/>
      <c r="O173" s="109"/>
      <c r="P173" s="109"/>
      <c r="Q173" s="180"/>
      <c r="R173" s="159"/>
      <c r="S173" s="102"/>
      <c r="T173" s="109"/>
      <c r="U173" s="109"/>
      <c r="V173" s="102"/>
      <c r="W173" s="109"/>
      <c r="X173" s="109"/>
      <c r="Y173" s="102"/>
      <c r="Z173" s="102"/>
      <c r="AA173" s="102"/>
      <c r="AB173" s="110"/>
      <c r="AC173" s="102"/>
      <c r="AD173" s="102"/>
      <c r="AE173" s="102"/>
      <c r="AF173" s="109"/>
      <c r="AG173" s="109"/>
    </row>
    <row r="174" spans="4:33" ht="15.75" customHeight="1" x14ac:dyDescent="0.25">
      <c r="D174" s="102"/>
      <c r="E174" s="102"/>
      <c r="F174" s="103"/>
      <c r="H174" s="105"/>
      <c r="I174" s="106"/>
      <c r="J174" s="107"/>
      <c r="K174" s="106"/>
      <c r="L174" s="108"/>
      <c r="M174" s="171"/>
      <c r="O174" s="109"/>
      <c r="P174" s="109"/>
      <c r="Q174" s="180"/>
      <c r="R174" s="159"/>
      <c r="S174" s="102"/>
      <c r="T174" s="109"/>
      <c r="U174" s="109"/>
      <c r="V174" s="102"/>
      <c r="W174" s="109"/>
      <c r="X174" s="109"/>
      <c r="Y174" s="102"/>
      <c r="Z174" s="102"/>
      <c r="AA174" s="102"/>
      <c r="AB174" s="110"/>
      <c r="AC174" s="102"/>
      <c r="AD174" s="102"/>
      <c r="AE174" s="102"/>
      <c r="AF174" s="109"/>
      <c r="AG174" s="109"/>
    </row>
    <row r="175" spans="4:33" ht="15.75" customHeight="1" x14ac:dyDescent="0.25">
      <c r="D175" s="102"/>
      <c r="E175" s="102"/>
      <c r="F175" s="103"/>
      <c r="H175" s="105"/>
      <c r="I175" s="106"/>
      <c r="J175" s="107"/>
      <c r="K175" s="106"/>
      <c r="L175" s="108"/>
      <c r="M175" s="171"/>
      <c r="O175" s="109"/>
      <c r="P175" s="109"/>
      <c r="Q175" s="180"/>
      <c r="R175" s="159"/>
      <c r="S175" s="102"/>
      <c r="T175" s="109"/>
      <c r="U175" s="109"/>
      <c r="V175" s="102"/>
      <c r="W175" s="109"/>
      <c r="X175" s="109"/>
      <c r="Y175" s="102"/>
      <c r="Z175" s="102"/>
      <c r="AA175" s="102"/>
      <c r="AB175" s="110"/>
      <c r="AC175" s="102"/>
      <c r="AD175" s="102"/>
      <c r="AE175" s="102"/>
      <c r="AF175" s="109"/>
      <c r="AG175" s="109"/>
    </row>
    <row r="176" spans="4:33" ht="15.75" customHeight="1" x14ac:dyDescent="0.25">
      <c r="D176" s="102"/>
      <c r="E176" s="102"/>
      <c r="F176" s="103"/>
      <c r="H176" s="105"/>
      <c r="I176" s="106"/>
      <c r="J176" s="107"/>
      <c r="K176" s="106"/>
      <c r="L176" s="108"/>
      <c r="M176" s="171"/>
      <c r="O176" s="109"/>
      <c r="P176" s="109"/>
      <c r="Q176" s="180"/>
      <c r="R176" s="159"/>
      <c r="S176" s="102"/>
      <c r="T176" s="109"/>
      <c r="U176" s="109"/>
      <c r="V176" s="102"/>
      <c r="W176" s="109"/>
      <c r="X176" s="109"/>
      <c r="Y176" s="102"/>
      <c r="Z176" s="102"/>
      <c r="AA176" s="102"/>
      <c r="AB176" s="110"/>
      <c r="AC176" s="102"/>
      <c r="AD176" s="102"/>
      <c r="AE176" s="102"/>
      <c r="AF176" s="109"/>
      <c r="AG176" s="109"/>
    </row>
    <row r="177" spans="4:33" ht="15.75" customHeight="1" x14ac:dyDescent="0.25">
      <c r="D177" s="102"/>
      <c r="E177" s="102"/>
      <c r="F177" s="103"/>
      <c r="H177" s="105"/>
      <c r="I177" s="106"/>
      <c r="J177" s="107"/>
      <c r="K177" s="106"/>
      <c r="L177" s="108"/>
      <c r="M177" s="171"/>
      <c r="O177" s="109"/>
      <c r="P177" s="109"/>
      <c r="Q177" s="180"/>
      <c r="R177" s="159"/>
      <c r="S177" s="102"/>
      <c r="T177" s="109"/>
      <c r="U177" s="109"/>
      <c r="V177" s="102"/>
      <c r="W177" s="109"/>
      <c r="X177" s="109"/>
      <c r="Y177" s="102"/>
      <c r="Z177" s="102"/>
      <c r="AA177" s="102"/>
      <c r="AB177" s="110"/>
      <c r="AC177" s="102"/>
      <c r="AD177" s="102"/>
      <c r="AE177" s="102"/>
      <c r="AF177" s="109"/>
      <c r="AG177" s="109"/>
    </row>
    <row r="178" spans="4:33" ht="15.75" customHeight="1" x14ac:dyDescent="0.25">
      <c r="D178" s="102"/>
      <c r="E178" s="102"/>
      <c r="F178" s="103"/>
      <c r="H178" s="105"/>
      <c r="I178" s="106"/>
      <c r="J178" s="107"/>
      <c r="K178" s="106"/>
      <c r="L178" s="108"/>
      <c r="M178" s="171"/>
      <c r="O178" s="109"/>
      <c r="P178" s="109"/>
      <c r="Q178" s="180"/>
      <c r="R178" s="159"/>
      <c r="S178" s="102"/>
      <c r="T178" s="109"/>
      <c r="U178" s="109"/>
      <c r="V178" s="102"/>
      <c r="W178" s="109"/>
      <c r="X178" s="109"/>
      <c r="Y178" s="102"/>
      <c r="Z178" s="102"/>
      <c r="AA178" s="102"/>
      <c r="AB178" s="110"/>
      <c r="AC178" s="102"/>
      <c r="AD178" s="102"/>
      <c r="AE178" s="102"/>
      <c r="AF178" s="109"/>
      <c r="AG178" s="109"/>
    </row>
    <row r="179" spans="4:33" ht="15.75" customHeight="1" x14ac:dyDescent="0.25">
      <c r="D179" s="102"/>
      <c r="E179" s="102"/>
      <c r="F179" s="103"/>
      <c r="H179" s="105"/>
      <c r="I179" s="106"/>
      <c r="J179" s="107"/>
      <c r="K179" s="106"/>
      <c r="L179" s="108"/>
      <c r="M179" s="171"/>
      <c r="O179" s="109"/>
      <c r="P179" s="109"/>
      <c r="Q179" s="180"/>
      <c r="R179" s="159"/>
      <c r="S179" s="102"/>
      <c r="T179" s="109"/>
      <c r="U179" s="109"/>
      <c r="V179" s="102"/>
      <c r="W179" s="109"/>
      <c r="X179" s="109"/>
      <c r="Y179" s="102"/>
      <c r="Z179" s="102"/>
      <c r="AA179" s="102"/>
      <c r="AB179" s="110"/>
      <c r="AC179" s="102"/>
      <c r="AD179" s="102"/>
      <c r="AE179" s="102"/>
      <c r="AF179" s="109"/>
      <c r="AG179" s="109"/>
    </row>
    <row r="180" spans="4:33" ht="15.75" customHeight="1" x14ac:dyDescent="0.25">
      <c r="D180" s="102"/>
      <c r="E180" s="102"/>
      <c r="F180" s="103"/>
      <c r="H180" s="105"/>
      <c r="I180" s="106"/>
      <c r="J180" s="107"/>
      <c r="K180" s="106"/>
      <c r="L180" s="108"/>
      <c r="M180" s="171"/>
      <c r="O180" s="109"/>
      <c r="P180" s="109"/>
      <c r="Q180" s="180"/>
      <c r="R180" s="159"/>
      <c r="S180" s="102"/>
      <c r="T180" s="109"/>
      <c r="U180" s="109"/>
      <c r="V180" s="102"/>
      <c r="W180" s="109"/>
      <c r="X180" s="109"/>
      <c r="Y180" s="102"/>
      <c r="Z180" s="102"/>
      <c r="AA180" s="102"/>
      <c r="AB180" s="110"/>
      <c r="AC180" s="102"/>
      <c r="AD180" s="102"/>
      <c r="AE180" s="102"/>
      <c r="AF180" s="109"/>
      <c r="AG180" s="109"/>
    </row>
    <row r="181" spans="4:33" ht="15.75" customHeight="1" x14ac:dyDescent="0.25">
      <c r="D181" s="102"/>
      <c r="E181" s="102"/>
      <c r="F181" s="103"/>
      <c r="H181" s="105"/>
      <c r="I181" s="106"/>
      <c r="J181" s="107"/>
      <c r="K181" s="106"/>
      <c r="L181" s="108"/>
      <c r="M181" s="171"/>
      <c r="O181" s="109"/>
      <c r="P181" s="109"/>
      <c r="Q181" s="180"/>
      <c r="R181" s="159"/>
      <c r="S181" s="102"/>
      <c r="T181" s="109"/>
      <c r="U181" s="109"/>
      <c r="V181" s="102"/>
      <c r="W181" s="109"/>
      <c r="X181" s="109"/>
      <c r="Y181" s="102"/>
      <c r="Z181" s="102"/>
      <c r="AA181" s="102"/>
      <c r="AB181" s="110"/>
      <c r="AC181" s="102"/>
      <c r="AD181" s="102"/>
      <c r="AE181" s="102"/>
      <c r="AF181" s="109"/>
      <c r="AG181" s="109"/>
    </row>
    <row r="182" spans="4:33" ht="15.75" customHeight="1" x14ac:dyDescent="0.25">
      <c r="D182" s="102"/>
      <c r="E182" s="102"/>
      <c r="F182" s="103"/>
      <c r="H182" s="105"/>
      <c r="I182" s="106"/>
      <c r="J182" s="107"/>
      <c r="K182" s="106"/>
      <c r="L182" s="108"/>
      <c r="M182" s="171"/>
      <c r="O182" s="109"/>
      <c r="P182" s="109"/>
      <c r="Q182" s="180"/>
      <c r="R182" s="159"/>
      <c r="S182" s="102"/>
      <c r="T182" s="109"/>
      <c r="U182" s="109"/>
      <c r="V182" s="102"/>
      <c r="W182" s="109"/>
      <c r="X182" s="109"/>
      <c r="Y182" s="102"/>
      <c r="Z182" s="102"/>
      <c r="AA182" s="102"/>
      <c r="AB182" s="110"/>
      <c r="AC182" s="102"/>
      <c r="AD182" s="102"/>
      <c r="AE182" s="102"/>
      <c r="AF182" s="109"/>
      <c r="AG182" s="109"/>
    </row>
    <row r="183" spans="4:33" ht="15.75" customHeight="1" x14ac:dyDescent="0.25">
      <c r="D183" s="102"/>
      <c r="E183" s="102"/>
      <c r="F183" s="103"/>
      <c r="H183" s="105"/>
      <c r="I183" s="106"/>
      <c r="J183" s="107"/>
      <c r="K183" s="106"/>
      <c r="L183" s="108"/>
      <c r="M183" s="171"/>
      <c r="O183" s="109"/>
      <c r="P183" s="109"/>
      <c r="Q183" s="180"/>
      <c r="R183" s="159"/>
      <c r="S183" s="102"/>
      <c r="T183" s="109"/>
      <c r="U183" s="109"/>
      <c r="V183" s="102"/>
      <c r="W183" s="109"/>
      <c r="X183" s="109"/>
      <c r="Y183" s="102"/>
      <c r="Z183" s="102"/>
      <c r="AA183" s="102"/>
      <c r="AB183" s="110"/>
      <c r="AC183" s="102"/>
      <c r="AD183" s="102"/>
      <c r="AE183" s="102"/>
      <c r="AF183" s="109"/>
      <c r="AG183" s="109"/>
    </row>
    <row r="184" spans="4:33" ht="15.75" customHeight="1" x14ac:dyDescent="0.25">
      <c r="D184" s="102"/>
      <c r="E184" s="102"/>
      <c r="F184" s="103"/>
      <c r="H184" s="105"/>
      <c r="I184" s="106"/>
      <c r="J184" s="107"/>
      <c r="K184" s="106"/>
      <c r="L184" s="108"/>
      <c r="M184" s="171"/>
      <c r="O184" s="109"/>
      <c r="P184" s="109"/>
      <c r="Q184" s="180"/>
      <c r="R184" s="159"/>
      <c r="S184" s="102"/>
      <c r="T184" s="109"/>
      <c r="U184" s="109"/>
      <c r="V184" s="102"/>
      <c r="W184" s="109"/>
      <c r="X184" s="109"/>
      <c r="Y184" s="102"/>
      <c r="Z184" s="102"/>
      <c r="AA184" s="102"/>
      <c r="AB184" s="110"/>
      <c r="AC184" s="102"/>
      <c r="AD184" s="102"/>
      <c r="AE184" s="102"/>
      <c r="AF184" s="109"/>
      <c r="AG184" s="109"/>
    </row>
    <row r="185" spans="4:33" ht="15.75" customHeight="1" x14ac:dyDescent="0.25">
      <c r="D185" s="102"/>
      <c r="E185" s="102"/>
      <c r="F185" s="103"/>
      <c r="H185" s="105"/>
      <c r="I185" s="106"/>
      <c r="J185" s="107"/>
      <c r="K185" s="106"/>
      <c r="L185" s="108"/>
      <c r="M185" s="171"/>
      <c r="O185" s="109"/>
      <c r="P185" s="109"/>
      <c r="Q185" s="180"/>
      <c r="R185" s="159"/>
      <c r="S185" s="102"/>
      <c r="T185" s="109"/>
      <c r="U185" s="109"/>
      <c r="V185" s="102"/>
      <c r="W185" s="109"/>
      <c r="X185" s="109"/>
      <c r="Y185" s="102"/>
      <c r="Z185" s="102"/>
      <c r="AA185" s="102"/>
      <c r="AB185" s="110"/>
      <c r="AC185" s="102"/>
      <c r="AD185" s="102"/>
      <c r="AE185" s="102"/>
      <c r="AF185" s="109"/>
      <c r="AG185" s="109"/>
    </row>
    <row r="186" spans="4:33" ht="15.75" customHeight="1" x14ac:dyDescent="0.25">
      <c r="D186" s="102"/>
      <c r="E186" s="102"/>
      <c r="F186" s="103"/>
      <c r="H186" s="105"/>
      <c r="I186" s="106"/>
      <c r="J186" s="107"/>
      <c r="K186" s="106"/>
      <c r="L186" s="108"/>
      <c r="M186" s="171"/>
      <c r="O186" s="109"/>
      <c r="P186" s="109"/>
      <c r="Q186" s="180"/>
      <c r="R186" s="159"/>
      <c r="S186" s="102"/>
      <c r="T186" s="109"/>
      <c r="U186" s="109"/>
      <c r="V186" s="102"/>
      <c r="W186" s="109"/>
      <c r="X186" s="109"/>
      <c r="Y186" s="102"/>
      <c r="Z186" s="102"/>
      <c r="AA186" s="102"/>
      <c r="AB186" s="110"/>
      <c r="AC186" s="102"/>
      <c r="AD186" s="102"/>
      <c r="AE186" s="102"/>
      <c r="AF186" s="109"/>
      <c r="AG186" s="109"/>
    </row>
    <row r="187" spans="4:33" ht="15.75" customHeight="1" x14ac:dyDescent="0.25">
      <c r="D187" s="102"/>
      <c r="E187" s="102"/>
      <c r="F187" s="103"/>
      <c r="H187" s="105"/>
      <c r="I187" s="106"/>
      <c r="J187" s="107"/>
      <c r="K187" s="106"/>
      <c r="L187" s="108"/>
      <c r="M187" s="171"/>
      <c r="O187" s="109"/>
      <c r="P187" s="109"/>
      <c r="Q187" s="180"/>
      <c r="R187" s="159"/>
      <c r="S187" s="102"/>
      <c r="T187" s="109"/>
      <c r="U187" s="109"/>
      <c r="V187" s="102"/>
      <c r="W187" s="109"/>
      <c r="X187" s="109"/>
      <c r="Y187" s="102"/>
      <c r="Z187" s="102"/>
      <c r="AA187" s="102"/>
      <c r="AB187" s="110"/>
      <c r="AC187" s="102"/>
      <c r="AD187" s="102"/>
      <c r="AE187" s="102"/>
      <c r="AF187" s="109"/>
      <c r="AG187" s="109"/>
    </row>
    <row r="188" spans="4:33" ht="15.75" customHeight="1" x14ac:dyDescent="0.25">
      <c r="D188" s="102"/>
      <c r="E188" s="102"/>
      <c r="F188" s="103"/>
      <c r="H188" s="105"/>
      <c r="I188" s="106"/>
      <c r="J188" s="107"/>
      <c r="K188" s="106"/>
      <c r="L188" s="108"/>
      <c r="M188" s="171"/>
      <c r="O188" s="109"/>
      <c r="P188" s="109"/>
      <c r="Q188" s="180"/>
      <c r="R188" s="159"/>
      <c r="S188" s="102"/>
      <c r="T188" s="109"/>
      <c r="U188" s="109"/>
      <c r="V188" s="102"/>
      <c r="W188" s="109"/>
      <c r="X188" s="109"/>
      <c r="Y188" s="102"/>
      <c r="Z188" s="102"/>
      <c r="AA188" s="102"/>
      <c r="AB188" s="110"/>
      <c r="AC188" s="102"/>
      <c r="AD188" s="102"/>
      <c r="AE188" s="102"/>
      <c r="AF188" s="109"/>
      <c r="AG188" s="109"/>
    </row>
    <row r="189" spans="4:33" ht="15.75" customHeight="1" x14ac:dyDescent="0.25">
      <c r="D189" s="102"/>
      <c r="E189" s="102"/>
      <c r="F189" s="103"/>
      <c r="H189" s="105"/>
      <c r="I189" s="106"/>
      <c r="J189" s="107"/>
      <c r="K189" s="106"/>
      <c r="L189" s="108"/>
      <c r="M189" s="171"/>
      <c r="O189" s="109"/>
      <c r="P189" s="109"/>
      <c r="Q189" s="180"/>
      <c r="R189" s="159"/>
      <c r="S189" s="102"/>
      <c r="T189" s="109"/>
      <c r="U189" s="109"/>
      <c r="V189" s="102"/>
      <c r="W189" s="109"/>
      <c r="X189" s="109"/>
      <c r="Y189" s="102"/>
      <c r="Z189" s="102"/>
      <c r="AA189" s="102"/>
      <c r="AB189" s="110"/>
      <c r="AC189" s="102"/>
      <c r="AD189" s="102"/>
      <c r="AE189" s="102"/>
      <c r="AF189" s="109"/>
      <c r="AG189" s="109"/>
    </row>
    <row r="190" spans="4:33" ht="15.75" customHeight="1" x14ac:dyDescent="0.25">
      <c r="D190" s="102"/>
      <c r="E190" s="102"/>
      <c r="F190" s="103"/>
      <c r="H190" s="105"/>
      <c r="I190" s="106"/>
      <c r="J190" s="107"/>
      <c r="K190" s="106"/>
      <c r="L190" s="108"/>
      <c r="M190" s="171"/>
      <c r="O190" s="109"/>
      <c r="P190" s="109"/>
      <c r="Q190" s="180"/>
      <c r="R190" s="159"/>
      <c r="S190" s="102"/>
      <c r="T190" s="109"/>
      <c r="U190" s="109"/>
      <c r="V190" s="102"/>
      <c r="W190" s="109"/>
      <c r="X190" s="109"/>
      <c r="Y190" s="102"/>
      <c r="Z190" s="102"/>
      <c r="AA190" s="102"/>
      <c r="AB190" s="110"/>
      <c r="AC190" s="102"/>
      <c r="AD190" s="102"/>
      <c r="AE190" s="102"/>
      <c r="AF190" s="109"/>
      <c r="AG190" s="109"/>
    </row>
    <row r="191" spans="4:33" ht="15.75" customHeight="1" x14ac:dyDescent="0.25">
      <c r="D191" s="102"/>
      <c r="E191" s="102"/>
      <c r="F191" s="103"/>
      <c r="H191" s="105"/>
      <c r="I191" s="106"/>
      <c r="J191" s="107"/>
      <c r="K191" s="106"/>
      <c r="L191" s="108"/>
      <c r="M191" s="171"/>
      <c r="O191" s="109"/>
      <c r="P191" s="109"/>
      <c r="Q191" s="180"/>
      <c r="R191" s="159"/>
      <c r="S191" s="102"/>
      <c r="T191" s="109"/>
      <c r="U191" s="109"/>
      <c r="V191" s="102"/>
      <c r="W191" s="109"/>
      <c r="X191" s="109"/>
      <c r="Y191" s="102"/>
      <c r="Z191" s="102"/>
      <c r="AA191" s="102"/>
      <c r="AB191" s="110"/>
      <c r="AC191" s="102"/>
      <c r="AD191" s="102"/>
      <c r="AE191" s="102"/>
      <c r="AF191" s="109"/>
      <c r="AG191" s="109"/>
    </row>
    <row r="192" spans="4:33" ht="15.75" customHeight="1" x14ac:dyDescent="0.25">
      <c r="D192" s="102"/>
      <c r="E192" s="102"/>
      <c r="F192" s="103"/>
      <c r="H192" s="105"/>
      <c r="I192" s="106"/>
      <c r="J192" s="107"/>
      <c r="K192" s="106"/>
      <c r="L192" s="108"/>
      <c r="M192" s="171"/>
      <c r="O192" s="109"/>
      <c r="P192" s="109"/>
      <c r="Q192" s="180"/>
      <c r="R192" s="159"/>
      <c r="S192" s="102"/>
      <c r="T192" s="109"/>
      <c r="U192" s="109"/>
      <c r="V192" s="102"/>
      <c r="W192" s="109"/>
      <c r="X192" s="109"/>
      <c r="Y192" s="102"/>
      <c r="Z192" s="102"/>
      <c r="AA192" s="102"/>
      <c r="AB192" s="110"/>
      <c r="AC192" s="102"/>
      <c r="AD192" s="102"/>
      <c r="AE192" s="102"/>
      <c r="AF192" s="109"/>
      <c r="AG192" s="109"/>
    </row>
    <row r="193" spans="4:33" ht="15.75" customHeight="1" x14ac:dyDescent="0.25">
      <c r="D193" s="102"/>
      <c r="E193" s="102"/>
      <c r="F193" s="103"/>
      <c r="H193" s="105"/>
      <c r="I193" s="106"/>
      <c r="J193" s="107"/>
      <c r="K193" s="106"/>
      <c r="L193" s="108"/>
      <c r="M193" s="171"/>
      <c r="O193" s="109"/>
      <c r="P193" s="109"/>
      <c r="Q193" s="180"/>
      <c r="R193" s="159"/>
      <c r="S193" s="102"/>
      <c r="T193" s="109"/>
      <c r="U193" s="109"/>
      <c r="V193" s="102"/>
      <c r="W193" s="109"/>
      <c r="X193" s="109"/>
      <c r="Y193" s="102"/>
      <c r="Z193" s="102"/>
      <c r="AA193" s="102"/>
      <c r="AB193" s="110"/>
      <c r="AC193" s="102"/>
      <c r="AD193" s="102"/>
      <c r="AE193" s="102"/>
      <c r="AF193" s="109"/>
      <c r="AG193" s="109"/>
    </row>
    <row r="194" spans="4:33" ht="15.75" customHeight="1" x14ac:dyDescent="0.25">
      <c r="D194" s="102"/>
      <c r="E194" s="102"/>
      <c r="F194" s="103"/>
      <c r="H194" s="105"/>
      <c r="I194" s="106"/>
      <c r="J194" s="107"/>
      <c r="K194" s="106"/>
      <c r="L194" s="108"/>
      <c r="M194" s="171"/>
      <c r="O194" s="109"/>
      <c r="P194" s="109"/>
      <c r="Q194" s="180"/>
      <c r="R194" s="159"/>
      <c r="S194" s="102"/>
      <c r="T194" s="109"/>
      <c r="U194" s="109"/>
      <c r="V194" s="102"/>
      <c r="W194" s="109"/>
      <c r="X194" s="109"/>
      <c r="Y194" s="102"/>
      <c r="Z194" s="102"/>
      <c r="AA194" s="102"/>
      <c r="AB194" s="110"/>
      <c r="AC194" s="102"/>
      <c r="AD194" s="102"/>
      <c r="AE194" s="102"/>
      <c r="AF194" s="109"/>
      <c r="AG194" s="109"/>
    </row>
    <row r="195" spans="4:33" ht="15.75" customHeight="1" x14ac:dyDescent="0.25">
      <c r="D195" s="102"/>
      <c r="E195" s="102"/>
      <c r="F195" s="103"/>
      <c r="H195" s="105"/>
      <c r="I195" s="106"/>
      <c r="J195" s="107"/>
      <c r="K195" s="106"/>
      <c r="L195" s="108"/>
      <c r="M195" s="171"/>
      <c r="O195" s="109"/>
      <c r="P195" s="109"/>
      <c r="Q195" s="180"/>
      <c r="R195" s="159"/>
      <c r="S195" s="102"/>
      <c r="T195" s="109"/>
      <c r="U195" s="109"/>
      <c r="V195" s="102"/>
      <c r="W195" s="109"/>
      <c r="X195" s="109"/>
      <c r="Y195" s="102"/>
      <c r="Z195" s="102"/>
      <c r="AA195" s="102"/>
      <c r="AB195" s="110"/>
      <c r="AC195" s="102"/>
      <c r="AD195" s="102"/>
      <c r="AE195" s="102"/>
      <c r="AF195" s="109"/>
      <c r="AG195" s="109"/>
    </row>
    <row r="196" spans="4:33" ht="15.75" customHeight="1" x14ac:dyDescent="0.25">
      <c r="D196" s="102"/>
      <c r="E196" s="102"/>
      <c r="F196" s="103"/>
      <c r="H196" s="105"/>
      <c r="I196" s="106"/>
      <c r="J196" s="107"/>
      <c r="K196" s="106"/>
      <c r="L196" s="108"/>
      <c r="M196" s="171"/>
      <c r="O196" s="109"/>
      <c r="P196" s="109"/>
      <c r="Q196" s="180"/>
      <c r="R196" s="159"/>
      <c r="S196" s="102"/>
      <c r="T196" s="109"/>
      <c r="U196" s="109"/>
      <c r="V196" s="102"/>
      <c r="W196" s="109"/>
      <c r="X196" s="109"/>
      <c r="Y196" s="102"/>
      <c r="Z196" s="102"/>
      <c r="AA196" s="102"/>
      <c r="AB196" s="110"/>
      <c r="AC196" s="102"/>
      <c r="AD196" s="102"/>
      <c r="AE196" s="102"/>
      <c r="AF196" s="109"/>
      <c r="AG196" s="109"/>
    </row>
    <row r="197" spans="4:33" ht="15.75" customHeight="1" x14ac:dyDescent="0.25">
      <c r="D197" s="102"/>
      <c r="E197" s="102"/>
      <c r="F197" s="103"/>
      <c r="H197" s="105"/>
      <c r="I197" s="106"/>
      <c r="J197" s="107"/>
      <c r="K197" s="106"/>
      <c r="L197" s="108"/>
      <c r="M197" s="171"/>
      <c r="O197" s="109"/>
      <c r="P197" s="109"/>
      <c r="Q197" s="180"/>
      <c r="R197" s="159"/>
      <c r="S197" s="102"/>
      <c r="T197" s="109"/>
      <c r="U197" s="109"/>
      <c r="V197" s="102"/>
      <c r="W197" s="109"/>
      <c r="X197" s="109"/>
      <c r="Y197" s="102"/>
      <c r="Z197" s="102"/>
      <c r="AA197" s="102"/>
      <c r="AB197" s="110"/>
      <c r="AC197" s="102"/>
      <c r="AD197" s="102"/>
      <c r="AE197" s="102"/>
      <c r="AF197" s="109"/>
      <c r="AG197" s="109"/>
    </row>
    <row r="198" spans="4:33" ht="15.75" customHeight="1" x14ac:dyDescent="0.25">
      <c r="D198" s="102"/>
      <c r="E198" s="102"/>
      <c r="F198" s="103"/>
      <c r="H198" s="105"/>
      <c r="I198" s="106"/>
      <c r="J198" s="107"/>
      <c r="K198" s="106"/>
      <c r="L198" s="108"/>
      <c r="M198" s="171"/>
      <c r="O198" s="109"/>
      <c r="P198" s="109"/>
      <c r="Q198" s="180"/>
      <c r="R198" s="159"/>
      <c r="S198" s="102"/>
      <c r="T198" s="109"/>
      <c r="U198" s="109"/>
      <c r="V198" s="102"/>
      <c r="W198" s="109"/>
      <c r="X198" s="109"/>
      <c r="Y198" s="102"/>
      <c r="Z198" s="102"/>
      <c r="AA198" s="102"/>
      <c r="AB198" s="110"/>
      <c r="AC198" s="102"/>
      <c r="AD198" s="102"/>
      <c r="AE198" s="102"/>
      <c r="AF198" s="109"/>
      <c r="AG198" s="109"/>
    </row>
    <row r="199" spans="4:33" ht="15.75" customHeight="1" x14ac:dyDescent="0.25">
      <c r="D199" s="102"/>
      <c r="E199" s="102"/>
      <c r="F199" s="103"/>
      <c r="H199" s="105"/>
      <c r="I199" s="106"/>
      <c r="J199" s="107"/>
      <c r="K199" s="106"/>
      <c r="L199" s="108"/>
      <c r="M199" s="171"/>
      <c r="O199" s="109"/>
      <c r="P199" s="109"/>
      <c r="Q199" s="180"/>
      <c r="R199" s="159"/>
      <c r="S199" s="102"/>
      <c r="T199" s="109"/>
      <c r="U199" s="109"/>
      <c r="V199" s="102"/>
      <c r="W199" s="109"/>
      <c r="X199" s="109"/>
      <c r="Y199" s="102"/>
      <c r="Z199" s="102"/>
      <c r="AA199" s="102"/>
      <c r="AB199" s="110"/>
      <c r="AC199" s="102"/>
      <c r="AD199" s="102"/>
      <c r="AE199" s="102"/>
      <c r="AF199" s="109"/>
      <c r="AG199" s="109"/>
    </row>
    <row r="200" spans="4:33" ht="15.75" customHeight="1" x14ac:dyDescent="0.25">
      <c r="D200" s="102"/>
      <c r="E200" s="102"/>
      <c r="F200" s="103"/>
      <c r="H200" s="105"/>
      <c r="I200" s="106"/>
      <c r="J200" s="107"/>
      <c r="K200" s="106"/>
      <c r="L200" s="108"/>
      <c r="M200" s="171"/>
      <c r="O200" s="109"/>
      <c r="P200" s="109"/>
      <c r="Q200" s="180"/>
      <c r="R200" s="159"/>
      <c r="S200" s="102"/>
      <c r="T200" s="109"/>
      <c r="U200" s="109"/>
      <c r="V200" s="102"/>
      <c r="W200" s="109"/>
      <c r="X200" s="109"/>
      <c r="Y200" s="102"/>
      <c r="Z200" s="102"/>
      <c r="AA200" s="102"/>
      <c r="AB200" s="110"/>
      <c r="AC200" s="102"/>
      <c r="AD200" s="102"/>
      <c r="AE200" s="102"/>
      <c r="AF200" s="109"/>
      <c r="AG200" s="109"/>
    </row>
    <row r="201" spans="4:33" ht="15.75" customHeight="1" x14ac:dyDescent="0.25">
      <c r="D201" s="102"/>
      <c r="E201" s="102"/>
      <c r="F201" s="103"/>
      <c r="H201" s="105"/>
      <c r="I201" s="106"/>
      <c r="J201" s="107"/>
      <c r="K201" s="106"/>
      <c r="L201" s="108"/>
      <c r="M201" s="171"/>
      <c r="O201" s="109"/>
      <c r="P201" s="109"/>
      <c r="Q201" s="180"/>
      <c r="R201" s="159"/>
      <c r="S201" s="102"/>
      <c r="T201" s="109"/>
      <c r="U201" s="109"/>
      <c r="V201" s="102"/>
      <c r="W201" s="109"/>
      <c r="X201" s="109"/>
      <c r="Y201" s="102"/>
      <c r="Z201" s="102"/>
      <c r="AA201" s="102"/>
      <c r="AB201" s="110"/>
      <c r="AC201" s="102"/>
      <c r="AD201" s="102"/>
      <c r="AE201" s="102"/>
      <c r="AF201" s="109"/>
      <c r="AG201" s="109"/>
    </row>
    <row r="202" spans="4:33" ht="15.75" customHeight="1" x14ac:dyDescent="0.25">
      <c r="D202" s="102"/>
      <c r="E202" s="102"/>
      <c r="F202" s="103"/>
      <c r="H202" s="105"/>
      <c r="I202" s="106"/>
      <c r="J202" s="107"/>
      <c r="K202" s="106"/>
      <c r="L202" s="108"/>
      <c r="M202" s="171"/>
      <c r="O202" s="109"/>
      <c r="P202" s="109"/>
      <c r="Q202" s="180"/>
      <c r="R202" s="159"/>
      <c r="S202" s="102"/>
      <c r="T202" s="109"/>
      <c r="U202" s="109"/>
      <c r="V202" s="102"/>
      <c r="W202" s="109"/>
      <c r="X202" s="109"/>
      <c r="Y202" s="102"/>
      <c r="Z202" s="102"/>
      <c r="AA202" s="102"/>
      <c r="AB202" s="110"/>
      <c r="AC202" s="102"/>
      <c r="AD202" s="102"/>
      <c r="AE202" s="102"/>
      <c r="AF202" s="109"/>
      <c r="AG202" s="109"/>
    </row>
    <row r="203" spans="4:33" ht="15.75" customHeight="1" x14ac:dyDescent="0.25">
      <c r="D203" s="102"/>
      <c r="E203" s="102"/>
      <c r="F203" s="103"/>
      <c r="H203" s="105"/>
      <c r="I203" s="106"/>
      <c r="J203" s="107"/>
      <c r="K203" s="106"/>
      <c r="L203" s="108"/>
      <c r="M203" s="171"/>
      <c r="O203" s="109"/>
      <c r="P203" s="109"/>
      <c r="Q203" s="180"/>
      <c r="R203" s="159"/>
      <c r="S203" s="102"/>
      <c r="T203" s="109"/>
      <c r="U203" s="109"/>
      <c r="V203" s="102"/>
      <c r="W203" s="109"/>
      <c r="X203" s="109"/>
      <c r="Y203" s="102"/>
      <c r="Z203" s="102"/>
      <c r="AA203" s="102"/>
      <c r="AB203" s="110"/>
      <c r="AC203" s="102"/>
      <c r="AD203" s="102"/>
      <c r="AE203" s="102"/>
      <c r="AF203" s="109"/>
      <c r="AG203" s="109"/>
    </row>
    <row r="204" spans="4:33" ht="15.75" customHeight="1" x14ac:dyDescent="0.3">
      <c r="D204" s="102"/>
      <c r="E204" s="102"/>
      <c r="F204" s="103"/>
      <c r="H204" s="105"/>
      <c r="I204" s="106"/>
      <c r="J204" s="107"/>
      <c r="K204" s="106"/>
      <c r="L204" s="108"/>
      <c r="M204" s="171"/>
      <c r="O204" s="109"/>
      <c r="P204" s="109"/>
      <c r="Q204" s="180"/>
      <c r="R204" s="159"/>
      <c r="S204" s="102"/>
      <c r="T204" s="124" t="s">
        <v>566</v>
      </c>
      <c r="U204" s="124"/>
      <c r="V204" s="125"/>
      <c r="W204" s="124"/>
      <c r="X204" s="126"/>
      <c r="Y204" s="127"/>
      <c r="Z204" s="127"/>
      <c r="AA204" s="125" t="s">
        <v>567</v>
      </c>
      <c r="AB204" s="110"/>
      <c r="AC204" s="102"/>
      <c r="AD204" s="102"/>
      <c r="AE204" s="102"/>
      <c r="AF204" s="109"/>
      <c r="AG204" s="109"/>
    </row>
    <row r="205" spans="4:33" ht="15.75" customHeight="1" x14ac:dyDescent="0.3">
      <c r="D205" s="102"/>
      <c r="E205" s="102"/>
      <c r="F205" s="103"/>
      <c r="H205" s="105"/>
      <c r="I205" s="106"/>
      <c r="J205" s="107"/>
      <c r="K205" s="106"/>
      <c r="L205" s="108"/>
      <c r="M205" s="171"/>
      <c r="O205" s="109"/>
      <c r="P205" s="109"/>
      <c r="Q205" s="180"/>
      <c r="R205" s="159"/>
      <c r="S205" s="102"/>
      <c r="T205" s="124"/>
      <c r="U205" s="124"/>
      <c r="V205" s="125"/>
      <c r="W205" s="124"/>
      <c r="X205" s="126"/>
      <c r="Y205" s="127"/>
      <c r="Z205" s="127"/>
      <c r="AA205" s="125"/>
      <c r="AB205" s="102"/>
      <c r="AC205" s="102"/>
      <c r="AD205" s="102"/>
      <c r="AE205" s="102"/>
      <c r="AF205" s="109"/>
      <c r="AG205" s="109"/>
    </row>
    <row r="206" spans="4:33" ht="15.75" customHeight="1" x14ac:dyDescent="0.3">
      <c r="D206" s="102"/>
      <c r="E206" s="102"/>
      <c r="F206" s="103"/>
      <c r="H206" s="105"/>
      <c r="I206" s="106"/>
      <c r="J206" s="107"/>
      <c r="K206" s="106"/>
      <c r="L206" s="108"/>
      <c r="M206" s="171"/>
      <c r="O206" s="109"/>
      <c r="P206" s="109"/>
      <c r="Q206" s="180"/>
      <c r="R206" s="159"/>
      <c r="S206" s="102"/>
      <c r="T206" s="124"/>
      <c r="U206" s="124"/>
      <c r="V206" s="125"/>
      <c r="W206" s="124"/>
      <c r="X206" s="126"/>
      <c r="Y206" s="127"/>
      <c r="Z206" s="127"/>
      <c r="AA206" s="125"/>
      <c r="AB206" s="102"/>
      <c r="AC206" s="102"/>
      <c r="AD206" s="102"/>
      <c r="AE206" s="102"/>
      <c r="AF206" s="109"/>
      <c r="AG206" s="109"/>
    </row>
    <row r="207" spans="4:33" ht="15.75" customHeight="1" x14ac:dyDescent="0.25">
      <c r="D207" s="102"/>
      <c r="E207" s="102"/>
      <c r="F207" s="103"/>
      <c r="V207" s="102"/>
      <c r="W207" s="109"/>
      <c r="X207" s="132" t="s">
        <v>569</v>
      </c>
      <c r="Y207" s="133"/>
      <c r="Z207" s="133"/>
      <c r="AA207" s="133"/>
      <c r="AB207" s="133"/>
      <c r="AC207" s="134"/>
      <c r="AD207" s="127"/>
      <c r="AE207" s="127"/>
      <c r="AF207" s="132" t="s">
        <v>570</v>
      </c>
      <c r="AG207" s="109"/>
    </row>
    <row r="208" spans="4:33" ht="15.75" customHeight="1" x14ac:dyDescent="0.25">
      <c r="D208" s="102"/>
      <c r="E208" s="102"/>
      <c r="F208" s="103"/>
      <c r="V208" s="102"/>
      <c r="W208" s="109"/>
      <c r="X208" s="135" t="s">
        <v>571</v>
      </c>
      <c r="Y208" s="136"/>
      <c r="Z208" s="136"/>
      <c r="AA208" s="136"/>
      <c r="AB208" s="136"/>
      <c r="AC208" s="134"/>
      <c r="AD208" s="127"/>
      <c r="AE208" s="127"/>
      <c r="AF208" s="135" t="s">
        <v>572</v>
      </c>
      <c r="AG208" s="109"/>
    </row>
    <row r="209" spans="4:33" ht="15.75" customHeight="1" x14ac:dyDescent="0.25">
      <c r="D209" s="102"/>
      <c r="E209" s="102"/>
      <c r="F209" s="103"/>
      <c r="V209" s="102"/>
      <c r="W209" s="109"/>
      <c r="X209" s="109"/>
      <c r="Y209" s="102"/>
      <c r="Z209" s="102"/>
      <c r="AA209" s="102"/>
      <c r="AB209" s="102"/>
      <c r="AC209" s="102"/>
      <c r="AD209" s="102"/>
      <c r="AE209" s="102"/>
      <c r="AF209" s="109"/>
      <c r="AG209" s="109"/>
    </row>
    <row r="210" spans="4:33" ht="15.75" customHeight="1" x14ac:dyDescent="0.25">
      <c r="D210" s="102"/>
      <c r="E210" s="102"/>
      <c r="F210" s="103"/>
      <c r="V210" s="102"/>
      <c r="W210" s="109"/>
      <c r="X210" s="109"/>
      <c r="Y210" s="102"/>
      <c r="Z210" s="102"/>
      <c r="AA210" s="102"/>
      <c r="AB210" s="137"/>
      <c r="AC210" s="102"/>
      <c r="AD210" s="102"/>
      <c r="AE210" s="102"/>
      <c r="AF210" s="109"/>
      <c r="AG210" s="109"/>
    </row>
    <row r="211" spans="4:33" ht="15.75" customHeight="1" x14ac:dyDescent="0.25">
      <c r="D211" s="102"/>
      <c r="E211" s="102"/>
      <c r="F211" s="103"/>
      <c r="V211" s="102"/>
      <c r="W211" s="109"/>
      <c r="X211" s="109"/>
      <c r="Y211" s="102"/>
      <c r="Z211" s="102"/>
      <c r="AA211" s="102"/>
      <c r="AB211" s="137"/>
      <c r="AC211" s="102"/>
      <c r="AD211" s="102"/>
      <c r="AE211" s="102"/>
      <c r="AF211" s="109"/>
      <c r="AG211" s="109"/>
    </row>
    <row r="212" spans="4:33" ht="15.75" customHeight="1" x14ac:dyDescent="0.25">
      <c r="D212" s="102"/>
      <c r="E212" s="102"/>
      <c r="F212" s="103"/>
      <c r="V212" s="102"/>
      <c r="W212" s="109"/>
      <c r="X212" s="109"/>
      <c r="Y212" s="102"/>
      <c r="Z212" s="102"/>
      <c r="AA212" s="102"/>
      <c r="AB212" s="137"/>
      <c r="AC212" s="102"/>
      <c r="AD212" s="102"/>
      <c r="AE212" s="102"/>
      <c r="AF212" s="109"/>
      <c r="AG212" s="109"/>
    </row>
    <row r="213" spans="4:33" ht="15.75" customHeight="1" x14ac:dyDescent="0.25">
      <c r="D213" s="102"/>
      <c r="E213" s="102"/>
      <c r="F213" s="103"/>
      <c r="V213" s="102"/>
      <c r="W213" s="109"/>
      <c r="X213" s="109"/>
      <c r="Y213" s="102"/>
      <c r="Z213" s="102"/>
      <c r="AA213" s="102"/>
      <c r="AB213" s="137"/>
      <c r="AC213" s="102"/>
      <c r="AD213" s="102"/>
      <c r="AE213" s="102"/>
      <c r="AF213" s="109"/>
      <c r="AG213" s="109"/>
    </row>
    <row r="214" spans="4:33" ht="15.75" customHeight="1" x14ac:dyDescent="0.25">
      <c r="D214" s="102"/>
      <c r="E214" s="102"/>
      <c r="F214" s="103"/>
      <c r="V214" s="102"/>
      <c r="W214" s="109"/>
      <c r="X214" s="109"/>
      <c r="Y214" s="102"/>
      <c r="Z214" s="102"/>
      <c r="AA214" s="102"/>
      <c r="AB214" s="137"/>
      <c r="AC214" s="102"/>
      <c r="AD214" s="102"/>
      <c r="AE214" s="102"/>
      <c r="AF214" s="109"/>
      <c r="AG214" s="109"/>
    </row>
    <row r="215" spans="4:33" ht="15.75" customHeight="1" x14ac:dyDescent="0.25">
      <c r="D215" s="102"/>
      <c r="E215" s="102"/>
      <c r="F215" s="103"/>
      <c r="V215" s="102"/>
      <c r="W215" s="109"/>
      <c r="X215" s="109"/>
      <c r="Y215" s="102"/>
      <c r="Z215" s="102"/>
      <c r="AA215" s="102"/>
      <c r="AB215" s="137"/>
      <c r="AC215" s="102"/>
      <c r="AD215" s="102"/>
      <c r="AE215" s="102"/>
      <c r="AF215" s="109"/>
      <c r="AG215" s="109"/>
    </row>
    <row r="216" spans="4:33" ht="15.75" customHeight="1" x14ac:dyDescent="0.25">
      <c r="D216" s="102"/>
      <c r="E216" s="102"/>
      <c r="F216" s="103"/>
      <c r="V216" s="102"/>
      <c r="W216" s="109"/>
      <c r="X216" s="109"/>
      <c r="Y216" s="102"/>
      <c r="Z216" s="102"/>
      <c r="AA216" s="102"/>
      <c r="AB216" s="137"/>
      <c r="AC216" s="102"/>
      <c r="AD216" s="102"/>
      <c r="AE216" s="102"/>
      <c r="AF216" s="109"/>
      <c r="AG216" s="109"/>
    </row>
    <row r="217" spans="4:33" ht="15.75" customHeight="1" x14ac:dyDescent="0.25">
      <c r="D217" s="102"/>
      <c r="E217" s="102"/>
      <c r="F217" s="103"/>
      <c r="V217" s="102"/>
      <c r="W217" s="109"/>
      <c r="X217" s="109"/>
      <c r="Y217" s="102"/>
      <c r="Z217" s="102"/>
      <c r="AA217" s="102"/>
      <c r="AB217" s="137"/>
      <c r="AC217" s="102"/>
      <c r="AD217" s="102"/>
      <c r="AE217" s="102"/>
      <c r="AF217" s="109"/>
      <c r="AG217" s="109"/>
    </row>
    <row r="218" spans="4:33" ht="15.75" customHeight="1" x14ac:dyDescent="0.25">
      <c r="D218" s="102"/>
      <c r="E218" s="102"/>
      <c r="F218" s="103"/>
      <c r="V218" s="102"/>
      <c r="W218" s="109"/>
      <c r="X218" s="109"/>
      <c r="Y218" s="102"/>
      <c r="Z218" s="102"/>
      <c r="AA218" s="102"/>
      <c r="AB218" s="137"/>
      <c r="AC218" s="102"/>
      <c r="AD218" s="102"/>
      <c r="AE218" s="102"/>
      <c r="AF218" s="109"/>
      <c r="AG218" s="109"/>
    </row>
    <row r="219" spans="4:33" ht="15.75" customHeight="1" x14ac:dyDescent="0.25">
      <c r="D219" s="102"/>
      <c r="E219" s="102"/>
      <c r="F219" s="103"/>
      <c r="V219" s="102"/>
      <c r="W219" s="109"/>
      <c r="X219" s="109"/>
      <c r="Y219" s="102"/>
      <c r="Z219" s="102"/>
      <c r="AA219" s="102"/>
      <c r="AB219" s="137"/>
      <c r="AC219" s="102"/>
      <c r="AD219" s="102"/>
      <c r="AE219" s="102"/>
      <c r="AF219" s="109"/>
      <c r="AG219" s="109"/>
    </row>
    <row r="220" spans="4:33" ht="15.75" customHeight="1" x14ac:dyDescent="0.25">
      <c r="D220" s="102"/>
      <c r="E220" s="102"/>
      <c r="F220" s="103"/>
      <c r="V220" s="102"/>
      <c r="W220" s="109"/>
      <c r="X220" s="109"/>
      <c r="Y220" s="102"/>
      <c r="Z220" s="102"/>
      <c r="AA220" s="102"/>
      <c r="AB220" s="137"/>
      <c r="AC220" s="102"/>
      <c r="AD220" s="102"/>
      <c r="AE220" s="102"/>
      <c r="AF220" s="109"/>
      <c r="AG220" s="109"/>
    </row>
    <row r="221" spans="4:33" ht="15.75" customHeight="1" x14ac:dyDescent="0.25">
      <c r="D221" s="102"/>
      <c r="E221" s="102"/>
      <c r="F221" s="103"/>
      <c r="V221" s="102"/>
      <c r="W221" s="109"/>
      <c r="X221" s="109"/>
      <c r="Y221" s="102"/>
      <c r="Z221" s="102"/>
      <c r="AA221" s="102"/>
      <c r="AB221" s="137"/>
      <c r="AC221" s="102"/>
      <c r="AD221" s="102"/>
      <c r="AE221" s="102"/>
      <c r="AF221" s="109"/>
      <c r="AG221" s="109"/>
    </row>
    <row r="222" spans="4:33" ht="15.75" customHeight="1" x14ac:dyDescent="0.25">
      <c r="D222" s="102"/>
      <c r="E222" s="102"/>
      <c r="F222" s="103"/>
      <c r="V222" s="102"/>
      <c r="W222" s="109"/>
      <c r="X222" s="109"/>
      <c r="Y222" s="102"/>
      <c r="Z222" s="102"/>
      <c r="AA222" s="102"/>
      <c r="AB222" s="137"/>
      <c r="AC222" s="102"/>
      <c r="AD222" s="102"/>
      <c r="AE222" s="102"/>
      <c r="AF222" s="109"/>
      <c r="AG222" s="109"/>
    </row>
    <row r="223" spans="4:33" ht="15.75" customHeight="1" x14ac:dyDescent="0.25">
      <c r="D223" s="102"/>
      <c r="E223" s="102"/>
      <c r="F223" s="103"/>
      <c r="V223" s="102"/>
      <c r="W223" s="109"/>
      <c r="X223" s="109"/>
      <c r="Y223" s="102"/>
      <c r="Z223" s="102"/>
      <c r="AA223" s="102"/>
      <c r="AB223" s="137"/>
      <c r="AC223" s="102"/>
      <c r="AD223" s="102"/>
      <c r="AE223" s="102"/>
      <c r="AF223" s="109"/>
      <c r="AG223" s="109"/>
    </row>
    <row r="224" spans="4:33" ht="15.75" customHeight="1" x14ac:dyDescent="0.25">
      <c r="D224" s="102"/>
      <c r="E224" s="102"/>
      <c r="F224" s="103"/>
      <c r="V224" s="102"/>
      <c r="W224" s="109"/>
      <c r="X224" s="109"/>
      <c r="Y224" s="102"/>
      <c r="Z224" s="102"/>
      <c r="AA224" s="102"/>
      <c r="AB224" s="137"/>
      <c r="AC224" s="102"/>
      <c r="AD224" s="102"/>
      <c r="AE224" s="102"/>
      <c r="AF224" s="109"/>
      <c r="AG224" s="109"/>
    </row>
    <row r="225" spans="4:33" ht="15.75" customHeight="1" x14ac:dyDescent="0.25">
      <c r="D225" s="102"/>
      <c r="E225" s="102"/>
      <c r="F225" s="103"/>
      <c r="V225" s="102"/>
      <c r="W225" s="109"/>
      <c r="X225" s="109"/>
      <c r="Y225" s="102"/>
      <c r="Z225" s="102"/>
      <c r="AA225" s="102"/>
      <c r="AB225" s="137"/>
      <c r="AC225" s="102"/>
      <c r="AD225" s="102"/>
      <c r="AE225" s="102"/>
      <c r="AF225" s="109"/>
      <c r="AG225" s="109"/>
    </row>
    <row r="226" spans="4:33" ht="15.75" customHeight="1" x14ac:dyDescent="0.25">
      <c r="D226" s="102"/>
      <c r="E226" s="102"/>
      <c r="F226" s="103"/>
      <c r="V226" s="102"/>
      <c r="W226" s="109"/>
      <c r="X226" s="109"/>
      <c r="Y226" s="102"/>
      <c r="Z226" s="102"/>
      <c r="AA226" s="102"/>
      <c r="AB226" s="137"/>
      <c r="AC226" s="102"/>
      <c r="AD226" s="102"/>
      <c r="AE226" s="102"/>
      <c r="AF226" s="109"/>
      <c r="AG226" s="109"/>
    </row>
    <row r="227" spans="4:33" ht="15.75" customHeight="1" x14ac:dyDescent="0.25">
      <c r="D227" s="102"/>
      <c r="E227" s="102"/>
      <c r="F227" s="103"/>
      <c r="V227" s="102"/>
      <c r="W227" s="109"/>
      <c r="X227" s="109"/>
      <c r="Y227" s="102"/>
      <c r="Z227" s="102"/>
      <c r="AA227" s="102"/>
      <c r="AB227" s="137"/>
      <c r="AC227" s="102"/>
      <c r="AD227" s="102"/>
      <c r="AE227" s="102"/>
      <c r="AF227" s="109"/>
      <c r="AG227" s="109"/>
    </row>
    <row r="228" spans="4:33" ht="15.75" customHeight="1" x14ac:dyDescent="0.25">
      <c r="D228" s="102"/>
      <c r="E228" s="102"/>
      <c r="F228" s="103"/>
      <c r="V228" s="102"/>
      <c r="W228" s="109"/>
      <c r="X228" s="109"/>
      <c r="Y228" s="102"/>
      <c r="Z228" s="102"/>
      <c r="AA228" s="102"/>
      <c r="AB228" s="137"/>
      <c r="AC228" s="102"/>
      <c r="AD228" s="102"/>
      <c r="AE228" s="102"/>
      <c r="AF228" s="109"/>
      <c r="AG228" s="109"/>
    </row>
    <row r="229" spans="4:33" ht="15.75" customHeight="1" x14ac:dyDescent="0.25">
      <c r="D229" s="102"/>
      <c r="E229" s="102"/>
      <c r="F229" s="103"/>
      <c r="V229" s="102"/>
      <c r="W229" s="109"/>
      <c r="X229" s="109"/>
      <c r="Y229" s="102"/>
      <c r="Z229" s="102"/>
      <c r="AA229" s="102"/>
      <c r="AB229" s="137"/>
      <c r="AC229" s="102"/>
      <c r="AD229" s="102"/>
      <c r="AE229" s="102"/>
      <c r="AF229" s="109"/>
      <c r="AG229" s="109"/>
    </row>
    <row r="230" spans="4:33" ht="15.75" customHeight="1" x14ac:dyDescent="0.25">
      <c r="D230" s="102"/>
      <c r="E230" s="102"/>
      <c r="F230" s="103"/>
      <c r="V230" s="102"/>
      <c r="W230" s="109"/>
      <c r="X230" s="109"/>
      <c r="Y230" s="102"/>
      <c r="Z230" s="102"/>
      <c r="AA230" s="102"/>
      <c r="AB230" s="137"/>
      <c r="AC230" s="102"/>
      <c r="AD230" s="102"/>
      <c r="AE230" s="102"/>
      <c r="AF230" s="109"/>
      <c r="AG230" s="109"/>
    </row>
    <row r="231" spans="4:33" ht="15.75" customHeight="1" x14ac:dyDescent="0.25">
      <c r="D231" s="102"/>
      <c r="E231" s="102"/>
      <c r="F231" s="103"/>
      <c r="V231" s="102"/>
      <c r="W231" s="109"/>
      <c r="X231" s="109"/>
      <c r="Y231" s="102"/>
      <c r="Z231" s="102"/>
      <c r="AA231" s="102"/>
      <c r="AB231" s="137"/>
      <c r="AC231" s="102"/>
      <c r="AD231" s="102"/>
      <c r="AE231" s="102"/>
      <c r="AF231" s="109"/>
      <c r="AG231" s="109"/>
    </row>
    <row r="232" spans="4:33" ht="15.75" customHeight="1" x14ac:dyDescent="0.25">
      <c r="D232" s="102"/>
      <c r="E232" s="102"/>
      <c r="F232" s="103"/>
      <c r="V232" s="102"/>
      <c r="W232" s="109"/>
      <c r="X232" s="109"/>
      <c r="Y232" s="102"/>
      <c r="Z232" s="102"/>
      <c r="AA232" s="102"/>
      <c r="AB232" s="137"/>
      <c r="AC232" s="102"/>
      <c r="AD232" s="102"/>
      <c r="AE232" s="102"/>
      <c r="AF232" s="109"/>
      <c r="AG232" s="109"/>
    </row>
    <row r="233" spans="4:33" ht="15.75" customHeight="1" x14ac:dyDescent="0.25">
      <c r="D233" s="102"/>
      <c r="E233" s="102"/>
      <c r="F233" s="103"/>
      <c r="V233" s="102"/>
      <c r="W233" s="109"/>
      <c r="X233" s="109"/>
      <c r="Y233" s="102"/>
      <c r="Z233" s="102"/>
      <c r="AA233" s="102"/>
      <c r="AB233" s="137"/>
      <c r="AC233" s="102"/>
      <c r="AD233" s="102"/>
      <c r="AE233" s="102"/>
      <c r="AF233" s="109"/>
      <c r="AG233" s="109"/>
    </row>
    <row r="234" spans="4:33" ht="15.75" customHeight="1" x14ac:dyDescent="0.25">
      <c r="D234" s="102"/>
      <c r="E234" s="102"/>
      <c r="F234" s="103"/>
      <c r="V234" s="102"/>
      <c r="W234" s="109"/>
      <c r="X234" s="109"/>
      <c r="Y234" s="102"/>
      <c r="Z234" s="102"/>
      <c r="AA234" s="102"/>
      <c r="AB234" s="137"/>
      <c r="AC234" s="102"/>
      <c r="AD234" s="102"/>
      <c r="AE234" s="102"/>
      <c r="AF234" s="109"/>
      <c r="AG234" s="109"/>
    </row>
    <row r="235" spans="4:33" ht="15.75" customHeight="1" x14ac:dyDescent="0.25">
      <c r="D235" s="102"/>
      <c r="E235" s="102"/>
      <c r="F235" s="103"/>
      <c r="V235" s="102"/>
      <c r="W235" s="109"/>
      <c r="X235" s="109"/>
      <c r="Y235" s="102"/>
      <c r="Z235" s="102"/>
      <c r="AA235" s="102"/>
      <c r="AB235" s="137"/>
      <c r="AC235" s="102"/>
      <c r="AD235" s="102"/>
      <c r="AE235" s="102"/>
      <c r="AF235" s="109"/>
      <c r="AG235" s="109"/>
    </row>
    <row r="236" spans="4:33" ht="15.75" customHeight="1" x14ac:dyDescent="0.25">
      <c r="D236" s="102"/>
      <c r="E236" s="102"/>
      <c r="F236" s="103"/>
      <c r="V236" s="102"/>
      <c r="W236" s="109"/>
      <c r="X236" s="109"/>
      <c r="Y236" s="102"/>
      <c r="Z236" s="102"/>
      <c r="AA236" s="102"/>
      <c r="AB236" s="137"/>
      <c r="AC236" s="102"/>
      <c r="AD236" s="102"/>
      <c r="AE236" s="102"/>
      <c r="AF236" s="109"/>
      <c r="AG236" s="109"/>
    </row>
    <row r="237" spans="4:33" ht="15.75" customHeight="1" x14ac:dyDescent="0.25">
      <c r="D237" s="102"/>
      <c r="E237" s="102"/>
      <c r="F237" s="103"/>
      <c r="V237" s="102"/>
      <c r="W237" s="109"/>
      <c r="X237" s="109"/>
      <c r="Y237" s="102"/>
      <c r="Z237" s="102"/>
      <c r="AA237" s="102"/>
      <c r="AB237" s="137"/>
      <c r="AC237" s="102"/>
      <c r="AD237" s="102"/>
      <c r="AE237" s="102"/>
      <c r="AF237" s="109"/>
      <c r="AG237" s="109"/>
    </row>
    <row r="238" spans="4:33" ht="15.75" customHeight="1" x14ac:dyDescent="0.25">
      <c r="D238" s="102"/>
      <c r="E238" s="102"/>
      <c r="F238" s="103"/>
      <c r="V238" s="102"/>
      <c r="W238" s="109"/>
      <c r="X238" s="109"/>
      <c r="Y238" s="102"/>
      <c r="Z238" s="102"/>
      <c r="AA238" s="102"/>
      <c r="AB238" s="137"/>
      <c r="AC238" s="102"/>
      <c r="AD238" s="102"/>
      <c r="AE238" s="102"/>
      <c r="AF238" s="109"/>
      <c r="AG238" s="109"/>
    </row>
    <row r="239" spans="4:33" ht="15.75" customHeight="1" x14ac:dyDescent="0.25">
      <c r="D239" s="102"/>
      <c r="E239" s="102"/>
      <c r="F239" s="103"/>
      <c r="V239" s="102"/>
      <c r="W239" s="109"/>
      <c r="X239" s="109"/>
      <c r="Y239" s="102"/>
      <c r="Z239" s="102"/>
      <c r="AA239" s="102"/>
      <c r="AB239" s="137"/>
      <c r="AC239" s="102"/>
      <c r="AD239" s="102"/>
      <c r="AE239" s="102"/>
      <c r="AF239" s="109"/>
      <c r="AG239" s="109"/>
    </row>
    <row r="240" spans="4:33" ht="15.75" customHeight="1" x14ac:dyDescent="0.25">
      <c r="D240" s="102"/>
      <c r="E240" s="102"/>
      <c r="F240" s="103"/>
      <c r="V240" s="102"/>
      <c r="W240" s="109"/>
      <c r="X240" s="109"/>
      <c r="Y240" s="102"/>
      <c r="Z240" s="102"/>
      <c r="AA240" s="102"/>
      <c r="AB240" s="137"/>
      <c r="AC240" s="102"/>
      <c r="AD240" s="102"/>
      <c r="AE240" s="102"/>
      <c r="AF240" s="109"/>
      <c r="AG240" s="109"/>
    </row>
    <row r="241" spans="4:33" ht="15.75" customHeight="1" x14ac:dyDescent="0.25">
      <c r="D241" s="102"/>
      <c r="E241" s="102"/>
      <c r="F241" s="103"/>
      <c r="V241" s="102"/>
      <c r="W241" s="109"/>
      <c r="X241" s="109"/>
      <c r="Y241" s="102"/>
      <c r="Z241" s="102"/>
      <c r="AA241" s="102"/>
      <c r="AB241" s="137"/>
      <c r="AC241" s="102"/>
      <c r="AD241" s="102"/>
      <c r="AE241" s="102"/>
      <c r="AF241" s="109"/>
      <c r="AG241" s="109"/>
    </row>
    <row r="242" spans="4:33" ht="15.75" customHeight="1" x14ac:dyDescent="0.25">
      <c r="D242" s="102"/>
      <c r="E242" s="102"/>
      <c r="F242" s="103"/>
      <c r="V242" s="102"/>
      <c r="W242" s="109"/>
      <c r="X242" s="109"/>
      <c r="Y242" s="102"/>
      <c r="Z242" s="102"/>
      <c r="AA242" s="102"/>
      <c r="AB242" s="137"/>
      <c r="AC242" s="102"/>
      <c r="AD242" s="102"/>
      <c r="AE242" s="102"/>
      <c r="AF242" s="109"/>
      <c r="AG242" s="109"/>
    </row>
    <row r="243" spans="4:33" ht="15.75" customHeight="1" x14ac:dyDescent="0.25">
      <c r="D243" s="102"/>
      <c r="E243" s="102"/>
      <c r="F243" s="103"/>
      <c r="V243" s="102"/>
      <c r="W243" s="109"/>
      <c r="X243" s="109"/>
      <c r="Y243" s="102"/>
      <c r="Z243" s="102"/>
      <c r="AA243" s="102"/>
      <c r="AB243" s="137"/>
      <c r="AC243" s="102"/>
      <c r="AD243" s="102"/>
      <c r="AE243" s="102"/>
      <c r="AF243" s="109"/>
      <c r="AG243" s="109"/>
    </row>
    <row r="244" spans="4:33" ht="15.75" customHeight="1" x14ac:dyDescent="0.25">
      <c r="D244" s="102"/>
      <c r="E244" s="102"/>
      <c r="F244" s="103"/>
      <c r="V244" s="102"/>
      <c r="W244" s="109"/>
      <c r="X244" s="109"/>
      <c r="Y244" s="102"/>
      <c r="Z244" s="102"/>
      <c r="AA244" s="102"/>
      <c r="AB244" s="137"/>
      <c r="AC244" s="102"/>
      <c r="AD244" s="102"/>
      <c r="AE244" s="102"/>
      <c r="AF244" s="109"/>
      <c r="AG244" s="109"/>
    </row>
    <row r="245" spans="4:33" ht="15.75" customHeight="1" x14ac:dyDescent="0.25">
      <c r="D245" s="102"/>
      <c r="E245" s="102"/>
      <c r="F245" s="103"/>
      <c r="V245" s="102"/>
      <c r="W245" s="109"/>
      <c r="X245" s="109"/>
      <c r="Y245" s="102"/>
      <c r="Z245" s="102"/>
      <c r="AA245" s="102"/>
      <c r="AB245" s="137"/>
      <c r="AC245" s="102"/>
      <c r="AD245" s="102"/>
      <c r="AE245" s="102"/>
      <c r="AF245" s="109"/>
      <c r="AG245" s="109"/>
    </row>
    <row r="246" spans="4:33" ht="15.75" customHeight="1" x14ac:dyDescent="0.25">
      <c r="D246" s="102"/>
      <c r="E246" s="102"/>
      <c r="F246" s="103"/>
      <c r="V246" s="102"/>
      <c r="W246" s="109"/>
      <c r="X246" s="109"/>
      <c r="Y246" s="102"/>
      <c r="Z246" s="102"/>
      <c r="AA246" s="102"/>
      <c r="AB246" s="137"/>
      <c r="AC246" s="102"/>
      <c r="AD246" s="102"/>
      <c r="AE246" s="102"/>
      <c r="AF246" s="109"/>
      <c r="AG246" s="109"/>
    </row>
    <row r="247" spans="4:33" ht="15.75" customHeight="1" x14ac:dyDescent="0.25">
      <c r="D247" s="102"/>
      <c r="E247" s="102"/>
      <c r="F247" s="103"/>
      <c r="V247" s="102"/>
      <c r="W247" s="109"/>
      <c r="X247" s="109"/>
      <c r="Y247" s="102"/>
      <c r="Z247" s="102"/>
      <c r="AA247" s="102"/>
      <c r="AB247" s="137"/>
      <c r="AC247" s="102"/>
      <c r="AD247" s="102"/>
      <c r="AE247" s="102"/>
      <c r="AF247" s="109"/>
      <c r="AG247" s="109"/>
    </row>
    <row r="248" spans="4:33" ht="15.75" customHeight="1" x14ac:dyDescent="0.25">
      <c r="D248" s="102"/>
      <c r="E248" s="102"/>
      <c r="F248" s="103"/>
      <c r="V248" s="102"/>
      <c r="W248" s="109"/>
      <c r="X248" s="109"/>
      <c r="Y248" s="102"/>
      <c r="Z248" s="102"/>
      <c r="AA248" s="102"/>
      <c r="AB248" s="137"/>
      <c r="AC248" s="102"/>
      <c r="AD248" s="102"/>
      <c r="AE248" s="102"/>
      <c r="AF248" s="109"/>
      <c r="AG248" s="109"/>
    </row>
    <row r="249" spans="4:33" ht="15.75" customHeight="1" x14ac:dyDescent="0.25">
      <c r="D249" s="102"/>
      <c r="E249" s="102"/>
      <c r="F249" s="103"/>
      <c r="V249" s="102"/>
      <c r="W249" s="109"/>
      <c r="X249" s="109"/>
      <c r="Y249" s="102"/>
      <c r="Z249" s="102"/>
      <c r="AA249" s="102"/>
      <c r="AB249" s="137"/>
      <c r="AC249" s="102"/>
      <c r="AD249" s="102"/>
      <c r="AE249" s="102"/>
      <c r="AF249" s="109"/>
      <c r="AG249" s="109"/>
    </row>
    <row r="250" spans="4:33" ht="15.75" customHeight="1" x14ac:dyDescent="0.25">
      <c r="D250" s="102"/>
      <c r="E250" s="102"/>
      <c r="F250" s="103"/>
      <c r="V250" s="102"/>
      <c r="W250" s="109"/>
      <c r="X250" s="109"/>
      <c r="Y250" s="102"/>
      <c r="Z250" s="102"/>
      <c r="AA250" s="102"/>
      <c r="AB250" s="137"/>
      <c r="AC250" s="102"/>
      <c r="AD250" s="102"/>
      <c r="AE250" s="102"/>
      <c r="AF250" s="109"/>
      <c r="AG250" s="109"/>
    </row>
    <row r="251" spans="4:33" ht="15.75" customHeight="1" x14ac:dyDescent="0.25">
      <c r="D251" s="102"/>
      <c r="E251" s="102"/>
      <c r="F251" s="103"/>
      <c r="V251" s="102"/>
      <c r="W251" s="109"/>
      <c r="X251" s="109"/>
      <c r="Y251" s="102"/>
      <c r="Z251" s="102"/>
      <c r="AA251" s="102"/>
      <c r="AB251" s="137"/>
      <c r="AC251" s="102"/>
      <c r="AD251" s="102"/>
      <c r="AE251" s="102"/>
      <c r="AF251" s="109"/>
      <c r="AG251" s="109"/>
    </row>
    <row r="252" spans="4:33" ht="15.75" customHeight="1" x14ac:dyDescent="0.25">
      <c r="D252" s="102"/>
      <c r="E252" s="102"/>
      <c r="F252" s="103"/>
      <c r="V252" s="102"/>
      <c r="W252" s="109"/>
      <c r="X252" s="109"/>
      <c r="Y252" s="102"/>
      <c r="Z252" s="102"/>
      <c r="AA252" s="102"/>
      <c r="AB252" s="137"/>
      <c r="AC252" s="102"/>
      <c r="AD252" s="102"/>
      <c r="AE252" s="102"/>
      <c r="AF252" s="109"/>
      <c r="AG252" s="109"/>
    </row>
    <row r="253" spans="4:33" ht="15.75" customHeight="1" x14ac:dyDescent="0.25">
      <c r="D253" s="102"/>
      <c r="E253" s="102"/>
      <c r="F253" s="103"/>
      <c r="V253" s="102"/>
      <c r="W253" s="109"/>
      <c r="X253" s="109"/>
      <c r="Y253" s="102"/>
      <c r="Z253" s="102"/>
      <c r="AA253" s="102"/>
      <c r="AB253" s="137"/>
      <c r="AC253" s="102"/>
      <c r="AD253" s="102"/>
      <c r="AE253" s="102"/>
      <c r="AF253" s="109"/>
      <c r="AG253" s="109"/>
    </row>
    <row r="254" spans="4:33" ht="15.75" customHeight="1" x14ac:dyDescent="0.25">
      <c r="D254" s="102"/>
      <c r="E254" s="102"/>
      <c r="F254" s="103"/>
      <c r="V254" s="102"/>
      <c r="W254" s="109"/>
      <c r="X254" s="109"/>
      <c r="Y254" s="102"/>
      <c r="Z254" s="102"/>
      <c r="AA254" s="102"/>
      <c r="AB254" s="137"/>
      <c r="AC254" s="102"/>
      <c r="AD254" s="102"/>
      <c r="AE254" s="102"/>
      <c r="AF254" s="109"/>
      <c r="AG254" s="109"/>
    </row>
    <row r="255" spans="4:33" ht="15.75" customHeight="1" x14ac:dyDescent="0.25">
      <c r="D255" s="102"/>
      <c r="E255" s="102"/>
      <c r="F255" s="103"/>
      <c r="V255" s="102"/>
      <c r="W255" s="109"/>
      <c r="X255" s="109"/>
      <c r="Y255" s="102"/>
      <c r="Z255" s="102"/>
      <c r="AA255" s="102"/>
      <c r="AB255" s="137"/>
      <c r="AC255" s="102"/>
      <c r="AD255" s="102"/>
      <c r="AE255" s="102"/>
      <c r="AF255" s="109"/>
      <c r="AG255" s="109"/>
    </row>
    <row r="256" spans="4:33" ht="15.75" customHeight="1" x14ac:dyDescent="0.25">
      <c r="D256" s="102"/>
      <c r="E256" s="102"/>
      <c r="F256" s="103"/>
      <c r="V256" s="102"/>
      <c r="W256" s="109"/>
      <c r="X256" s="109"/>
      <c r="Y256" s="102"/>
      <c r="Z256" s="102"/>
      <c r="AA256" s="102"/>
      <c r="AB256" s="137"/>
      <c r="AC256" s="102"/>
      <c r="AD256" s="102"/>
      <c r="AE256" s="102"/>
      <c r="AF256" s="109"/>
      <c r="AG256" s="109"/>
    </row>
    <row r="257" spans="1:103" ht="15.75" customHeight="1" x14ac:dyDescent="0.25">
      <c r="D257" s="102"/>
      <c r="E257" s="102"/>
      <c r="F257" s="103"/>
      <c r="V257" s="102"/>
      <c r="W257" s="109"/>
      <c r="X257" s="109"/>
      <c r="Y257" s="102"/>
      <c r="Z257" s="102"/>
      <c r="AA257" s="102"/>
      <c r="AB257" s="137"/>
      <c r="AC257" s="102"/>
      <c r="AD257" s="102"/>
      <c r="AE257" s="102"/>
      <c r="AF257" s="109"/>
      <c r="AG257" s="109"/>
    </row>
    <row r="258" spans="1:103" ht="15.75" customHeight="1" x14ac:dyDescent="0.25">
      <c r="D258" s="102"/>
      <c r="E258" s="102"/>
      <c r="F258" s="103"/>
      <c r="V258" s="102"/>
      <c r="W258" s="109"/>
      <c r="X258" s="109"/>
      <c r="Y258" s="102"/>
      <c r="Z258" s="102"/>
      <c r="AA258" s="102"/>
      <c r="AB258" s="137"/>
      <c r="AC258" s="102"/>
      <c r="AD258" s="102"/>
      <c r="AE258" s="102"/>
      <c r="AF258" s="109"/>
      <c r="AG258" s="109"/>
    </row>
    <row r="259" spans="1:103" ht="15.75" customHeight="1" x14ac:dyDescent="0.25">
      <c r="D259" s="102"/>
      <c r="E259" s="102"/>
      <c r="F259" s="103"/>
      <c r="V259" s="102"/>
      <c r="W259" s="109"/>
      <c r="X259" s="109"/>
      <c r="Y259" s="102"/>
      <c r="Z259" s="102"/>
      <c r="AA259" s="102"/>
      <c r="AB259" s="137"/>
      <c r="AC259" s="102"/>
      <c r="AD259" s="102"/>
      <c r="AE259" s="102"/>
      <c r="AF259" s="109"/>
      <c r="AG259" s="109"/>
    </row>
    <row r="260" spans="1:103" ht="15.75" customHeight="1" x14ac:dyDescent="0.25">
      <c r="D260" s="102"/>
      <c r="E260" s="102"/>
      <c r="F260" s="103"/>
      <c r="V260" s="102"/>
      <c r="W260" s="109"/>
      <c r="X260" s="109"/>
      <c r="Y260" s="102"/>
      <c r="Z260" s="102"/>
      <c r="AA260" s="102"/>
      <c r="AB260" s="137"/>
      <c r="AC260" s="102"/>
      <c r="AD260" s="102"/>
      <c r="AE260" s="102"/>
      <c r="AF260" s="109"/>
      <c r="AG260" s="109"/>
    </row>
    <row r="261" spans="1:103" ht="15.75" customHeight="1" x14ac:dyDescent="0.25">
      <c r="D261" s="102"/>
      <c r="E261" s="102"/>
      <c r="F261" s="103"/>
      <c r="V261" s="102"/>
      <c r="W261" s="109"/>
      <c r="X261" s="109"/>
      <c r="Y261" s="102"/>
      <c r="Z261" s="102"/>
      <c r="AA261" s="102"/>
      <c r="AB261" s="137"/>
      <c r="AC261" s="102"/>
      <c r="AD261" s="102"/>
      <c r="AE261" s="102"/>
      <c r="AF261" s="109"/>
      <c r="AG261" s="109"/>
    </row>
    <row r="262" spans="1:103" ht="15.75" customHeight="1" x14ac:dyDescent="0.25">
      <c r="D262" s="102"/>
      <c r="E262" s="102"/>
      <c r="F262" s="103"/>
      <c r="V262" s="102"/>
      <c r="W262" s="109"/>
      <c r="X262" s="109"/>
      <c r="Y262" s="102"/>
      <c r="Z262" s="102"/>
      <c r="AA262" s="102"/>
      <c r="AB262" s="137"/>
      <c r="AC262" s="102"/>
      <c r="AD262" s="102"/>
      <c r="AE262" s="102"/>
      <c r="AF262" s="109"/>
      <c r="AG262" s="109"/>
    </row>
    <row r="263" spans="1:103" ht="15.75" customHeight="1" x14ac:dyDescent="0.25">
      <c r="D263" s="102"/>
      <c r="E263" s="102"/>
      <c r="F263" s="103"/>
      <c r="V263" s="102"/>
      <c r="W263" s="109"/>
      <c r="X263" s="109"/>
      <c r="Y263" s="102"/>
      <c r="Z263" s="102"/>
      <c r="AA263" s="102"/>
      <c r="AB263" s="137"/>
      <c r="AC263" s="102"/>
      <c r="AD263" s="102"/>
      <c r="AE263" s="102"/>
      <c r="AF263" s="109"/>
      <c r="AG263" s="109"/>
    </row>
    <row r="264" spans="1:103" ht="15.75" customHeight="1" x14ac:dyDescent="0.25">
      <c r="D264" s="102"/>
      <c r="E264" s="102"/>
      <c r="F264" s="103"/>
      <c r="V264" s="102"/>
      <c r="W264" s="109"/>
      <c r="X264" s="109"/>
      <c r="Y264" s="102"/>
      <c r="Z264" s="102"/>
      <c r="AA264" s="102"/>
      <c r="AB264" s="137"/>
      <c r="AC264" s="102"/>
      <c r="AD264" s="102"/>
      <c r="AE264" s="102"/>
      <c r="AF264" s="109"/>
      <c r="AG264" s="109"/>
    </row>
    <row r="265" spans="1:103" ht="15.75" customHeight="1" x14ac:dyDescent="0.25">
      <c r="D265" s="102"/>
      <c r="E265" s="102"/>
      <c r="F265" s="103"/>
      <c r="V265" s="102"/>
      <c r="W265" s="109"/>
      <c r="X265" s="109"/>
      <c r="Y265" s="102"/>
      <c r="Z265" s="102"/>
      <c r="AA265" s="102"/>
      <c r="AB265" s="137"/>
      <c r="AC265" s="102"/>
      <c r="AD265" s="102"/>
      <c r="AE265" s="102"/>
      <c r="AF265" s="109"/>
      <c r="AG265" s="109"/>
    </row>
    <row r="266" spans="1:103" ht="15.75" customHeight="1" x14ac:dyDescent="0.25">
      <c r="D266" s="102"/>
      <c r="E266" s="102"/>
      <c r="F266" s="103"/>
      <c r="V266" s="102"/>
      <c r="W266" s="109"/>
      <c r="X266" s="109"/>
      <c r="Y266" s="102"/>
      <c r="Z266" s="102"/>
      <c r="AA266" s="102"/>
      <c r="AB266" s="137"/>
      <c r="AC266" s="102"/>
      <c r="AD266" s="102"/>
      <c r="AE266" s="102"/>
      <c r="AF266" s="109"/>
      <c r="AG266" s="109"/>
    </row>
    <row r="267" spans="1:103" ht="15.75" customHeight="1" x14ac:dyDescent="0.25">
      <c r="D267" s="102"/>
      <c r="E267" s="102"/>
      <c r="F267" s="103"/>
      <c r="V267" s="102"/>
      <c r="W267" s="109"/>
      <c r="X267" s="109"/>
      <c r="Y267" s="102"/>
      <c r="Z267" s="102"/>
      <c r="AA267" s="102"/>
      <c r="AB267" s="137"/>
      <c r="AC267" s="102"/>
      <c r="AD267" s="102"/>
      <c r="AE267" s="102"/>
      <c r="AF267" s="109"/>
      <c r="AG267" s="109"/>
    </row>
    <row r="268" spans="1:103" ht="15.75" customHeight="1" x14ac:dyDescent="0.25">
      <c r="D268" s="102"/>
      <c r="E268" s="102"/>
      <c r="F268" s="103"/>
      <c r="V268" s="102"/>
      <c r="W268" s="109"/>
      <c r="X268" s="109"/>
      <c r="Y268" s="102"/>
      <c r="Z268" s="102"/>
      <c r="AA268" s="102"/>
      <c r="AB268" s="137"/>
      <c r="AC268" s="102"/>
      <c r="AD268" s="102"/>
      <c r="AE268" s="102"/>
      <c r="AF268" s="109"/>
      <c r="AG268" s="109"/>
    </row>
    <row r="269" spans="1:103" ht="15.75" customHeight="1" x14ac:dyDescent="0.25">
      <c r="D269" s="102"/>
      <c r="E269" s="102"/>
      <c r="F269" s="103"/>
      <c r="V269" s="102"/>
      <c r="W269" s="109"/>
      <c r="X269" s="109"/>
      <c r="Y269" s="102"/>
      <c r="Z269" s="102"/>
      <c r="AA269" s="102"/>
      <c r="AB269" s="137"/>
      <c r="AC269" s="102"/>
      <c r="AD269" s="102"/>
      <c r="AE269" s="102"/>
      <c r="AF269" s="109"/>
      <c r="AG269" s="109"/>
    </row>
    <row r="270" spans="1:103" ht="15.75" customHeight="1" x14ac:dyDescent="0.25">
      <c r="D270" s="102"/>
      <c r="E270" s="102"/>
      <c r="F270" s="103"/>
      <c r="AB270" s="138"/>
    </row>
    <row r="271" spans="1:103" ht="15.75" customHeight="1" x14ac:dyDescent="0.25">
      <c r="D271" s="102"/>
      <c r="E271" s="102"/>
      <c r="F271" s="103"/>
      <c r="AB271" s="138"/>
    </row>
    <row r="272" spans="1:103" s="106" customFormat="1" ht="15.75" customHeight="1" x14ac:dyDescent="0.25">
      <c r="A272" s="101"/>
      <c r="B272" s="101"/>
      <c r="C272" s="101"/>
      <c r="D272" s="102"/>
      <c r="E272" s="102"/>
      <c r="F272" s="103"/>
      <c r="G272" s="151"/>
      <c r="H272" s="128"/>
      <c r="I272" s="129"/>
      <c r="J272" s="130"/>
      <c r="K272" s="105"/>
      <c r="L272" s="131"/>
      <c r="M272" s="172"/>
      <c r="O272" s="108"/>
      <c r="P272" s="108"/>
      <c r="Q272" s="181"/>
      <c r="R272" s="160"/>
      <c r="T272" s="108"/>
      <c r="U272" s="108"/>
      <c r="W272" s="108"/>
      <c r="X272" s="108"/>
      <c r="AB272" s="138"/>
      <c r="AF272" s="108"/>
      <c r="AG272" s="108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  <c r="CX272" s="111"/>
      <c r="CY272" s="111"/>
    </row>
    <row r="273" spans="1:103" s="106" customFormat="1" ht="15.75" customHeight="1" x14ac:dyDescent="0.25">
      <c r="A273" s="101"/>
      <c r="B273" s="101"/>
      <c r="C273" s="101"/>
      <c r="D273" s="102"/>
      <c r="E273" s="102"/>
      <c r="F273" s="103"/>
      <c r="G273" s="151"/>
      <c r="H273" s="128"/>
      <c r="I273" s="129"/>
      <c r="J273" s="130"/>
      <c r="K273" s="105"/>
      <c r="L273" s="131"/>
      <c r="M273" s="172"/>
      <c r="O273" s="108"/>
      <c r="P273" s="108"/>
      <c r="Q273" s="181"/>
      <c r="R273" s="160"/>
      <c r="T273" s="108"/>
      <c r="U273" s="108"/>
      <c r="W273" s="108"/>
      <c r="X273" s="108"/>
      <c r="AB273" s="138"/>
      <c r="AF273" s="108"/>
      <c r="AG273" s="108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  <c r="CX273" s="111"/>
      <c r="CY273" s="111"/>
    </row>
    <row r="274" spans="1:103" s="106" customFormat="1" ht="15.75" customHeight="1" x14ac:dyDescent="0.25">
      <c r="A274" s="101"/>
      <c r="B274" s="101"/>
      <c r="C274" s="101"/>
      <c r="D274" s="102"/>
      <c r="E274" s="102"/>
      <c r="F274" s="103"/>
      <c r="G274" s="151"/>
      <c r="H274" s="128"/>
      <c r="I274" s="129"/>
      <c r="J274" s="130"/>
      <c r="K274" s="105"/>
      <c r="L274" s="131"/>
      <c r="M274" s="172"/>
      <c r="O274" s="108"/>
      <c r="P274" s="108"/>
      <c r="Q274" s="181"/>
      <c r="R274" s="160"/>
      <c r="T274" s="108"/>
      <c r="U274" s="108"/>
      <c r="W274" s="108"/>
      <c r="X274" s="108"/>
      <c r="AB274" s="138"/>
      <c r="AF274" s="108"/>
      <c r="AG274" s="108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  <c r="CX274" s="111"/>
      <c r="CY274" s="111"/>
    </row>
    <row r="275" spans="1:103" s="106" customFormat="1" ht="15.75" customHeight="1" x14ac:dyDescent="0.25">
      <c r="A275" s="101"/>
      <c r="B275" s="101"/>
      <c r="C275" s="101"/>
      <c r="D275" s="102"/>
      <c r="E275" s="102"/>
      <c r="F275" s="103"/>
      <c r="G275" s="151"/>
      <c r="H275" s="128"/>
      <c r="I275" s="129"/>
      <c r="J275" s="130"/>
      <c r="K275" s="105"/>
      <c r="L275" s="131"/>
      <c r="M275" s="172"/>
      <c r="O275" s="108"/>
      <c r="P275" s="108"/>
      <c r="Q275" s="181"/>
      <c r="R275" s="160"/>
      <c r="T275" s="108"/>
      <c r="U275" s="108"/>
      <c r="W275" s="108"/>
      <c r="X275" s="108"/>
      <c r="AB275" s="138"/>
      <c r="AF275" s="108"/>
      <c r="AG275" s="108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  <c r="CX275" s="111"/>
      <c r="CY275" s="111"/>
    </row>
    <row r="276" spans="1:103" s="106" customFormat="1" ht="15.75" customHeight="1" x14ac:dyDescent="0.25">
      <c r="A276" s="101"/>
      <c r="B276" s="101"/>
      <c r="C276" s="101"/>
      <c r="D276" s="102"/>
      <c r="E276" s="102"/>
      <c r="F276" s="103"/>
      <c r="G276" s="151"/>
      <c r="H276" s="128"/>
      <c r="I276" s="129"/>
      <c r="J276" s="130"/>
      <c r="K276" s="105"/>
      <c r="L276" s="131"/>
      <c r="M276" s="172"/>
      <c r="O276" s="108"/>
      <c r="P276" s="108"/>
      <c r="Q276" s="181"/>
      <c r="R276" s="160"/>
      <c r="T276" s="108"/>
      <c r="U276" s="108"/>
      <c r="W276" s="108"/>
      <c r="X276" s="108"/>
      <c r="AB276" s="138"/>
      <c r="AF276" s="108"/>
      <c r="AG276" s="108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11"/>
      <c r="CD276" s="111"/>
      <c r="CE276" s="111"/>
      <c r="CF276" s="111"/>
      <c r="CG276" s="111"/>
      <c r="CH276" s="111"/>
      <c r="CI276" s="111"/>
      <c r="CJ276" s="111"/>
      <c r="CK276" s="111"/>
      <c r="CL276" s="111"/>
      <c r="CM276" s="111"/>
      <c r="CN276" s="111"/>
      <c r="CO276" s="111"/>
      <c r="CP276" s="111"/>
      <c r="CQ276" s="111"/>
      <c r="CR276" s="111"/>
      <c r="CS276" s="111"/>
      <c r="CT276" s="111"/>
      <c r="CU276" s="111"/>
      <c r="CV276" s="111"/>
      <c r="CW276" s="111"/>
      <c r="CX276" s="111"/>
      <c r="CY276" s="111"/>
    </row>
    <row r="277" spans="1:103" s="106" customFormat="1" ht="15.75" customHeight="1" x14ac:dyDescent="0.25">
      <c r="A277" s="101"/>
      <c r="B277" s="101"/>
      <c r="C277" s="101"/>
      <c r="D277" s="102"/>
      <c r="E277" s="102"/>
      <c r="F277" s="103"/>
      <c r="G277" s="151"/>
      <c r="H277" s="128"/>
      <c r="I277" s="129"/>
      <c r="J277" s="130"/>
      <c r="K277" s="105"/>
      <c r="L277" s="131"/>
      <c r="M277" s="172"/>
      <c r="O277" s="108"/>
      <c r="P277" s="108"/>
      <c r="Q277" s="181"/>
      <c r="R277" s="160"/>
      <c r="T277" s="108"/>
      <c r="U277" s="108"/>
      <c r="W277" s="108"/>
      <c r="X277" s="108"/>
      <c r="AB277" s="138"/>
      <c r="AF277" s="108"/>
      <c r="AG277" s="108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11"/>
      <c r="CD277" s="111"/>
      <c r="CE277" s="111"/>
      <c r="CF277" s="111"/>
      <c r="CG277" s="111"/>
      <c r="CH277" s="111"/>
      <c r="CI277" s="111"/>
      <c r="CJ277" s="111"/>
      <c r="CK277" s="111"/>
      <c r="CL277" s="111"/>
      <c r="CM277" s="111"/>
      <c r="CN277" s="111"/>
      <c r="CO277" s="111"/>
      <c r="CP277" s="111"/>
      <c r="CQ277" s="111"/>
      <c r="CR277" s="111"/>
      <c r="CS277" s="111"/>
      <c r="CT277" s="111"/>
      <c r="CU277" s="111"/>
      <c r="CV277" s="111"/>
      <c r="CW277" s="111"/>
      <c r="CX277" s="111"/>
      <c r="CY277" s="111"/>
    </row>
    <row r="278" spans="1:103" s="106" customFormat="1" ht="15.75" customHeight="1" x14ac:dyDescent="0.25">
      <c r="A278" s="101"/>
      <c r="B278" s="101"/>
      <c r="C278" s="101"/>
      <c r="D278" s="102"/>
      <c r="E278" s="102"/>
      <c r="F278" s="103"/>
      <c r="G278" s="151"/>
      <c r="H278" s="128"/>
      <c r="I278" s="129"/>
      <c r="J278" s="130"/>
      <c r="K278" s="105"/>
      <c r="L278" s="131"/>
      <c r="M278" s="172"/>
      <c r="O278" s="108"/>
      <c r="P278" s="108"/>
      <c r="Q278" s="181"/>
      <c r="R278" s="160"/>
      <c r="T278" s="108"/>
      <c r="U278" s="108"/>
      <c r="W278" s="108"/>
      <c r="X278" s="108"/>
      <c r="AB278" s="138"/>
      <c r="AF278" s="108"/>
      <c r="AG278" s="108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11"/>
      <c r="CD278" s="111"/>
      <c r="CE278" s="111"/>
      <c r="CF278" s="111"/>
      <c r="CG278" s="111"/>
      <c r="CH278" s="111"/>
      <c r="CI278" s="111"/>
      <c r="CJ278" s="111"/>
      <c r="CK278" s="111"/>
      <c r="CL278" s="111"/>
      <c r="CM278" s="111"/>
      <c r="CN278" s="111"/>
      <c r="CO278" s="111"/>
      <c r="CP278" s="111"/>
      <c r="CQ278" s="111"/>
      <c r="CR278" s="111"/>
      <c r="CS278" s="111"/>
      <c r="CT278" s="111"/>
      <c r="CU278" s="111"/>
      <c r="CV278" s="111"/>
      <c r="CW278" s="111"/>
      <c r="CX278" s="111"/>
      <c r="CY278" s="111"/>
    </row>
    <row r="279" spans="1:103" s="106" customFormat="1" ht="15.75" customHeight="1" x14ac:dyDescent="0.25">
      <c r="A279" s="101"/>
      <c r="B279" s="101"/>
      <c r="C279" s="101"/>
      <c r="D279" s="102"/>
      <c r="E279" s="102"/>
      <c r="F279" s="103"/>
      <c r="G279" s="151"/>
      <c r="H279" s="128"/>
      <c r="I279" s="129"/>
      <c r="J279" s="130"/>
      <c r="K279" s="105"/>
      <c r="L279" s="131"/>
      <c r="M279" s="172"/>
      <c r="O279" s="108"/>
      <c r="P279" s="108"/>
      <c r="Q279" s="181"/>
      <c r="R279" s="160"/>
      <c r="T279" s="108"/>
      <c r="U279" s="108"/>
      <c r="W279" s="108"/>
      <c r="X279" s="108"/>
      <c r="AB279" s="138"/>
      <c r="AF279" s="108"/>
      <c r="AG279" s="108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11"/>
      <c r="CD279" s="111"/>
      <c r="CE279" s="111"/>
      <c r="CF279" s="111"/>
      <c r="CG279" s="111"/>
      <c r="CH279" s="111"/>
      <c r="CI279" s="111"/>
      <c r="CJ279" s="111"/>
      <c r="CK279" s="111"/>
      <c r="CL279" s="111"/>
      <c r="CM279" s="111"/>
      <c r="CN279" s="111"/>
      <c r="CO279" s="111"/>
      <c r="CP279" s="111"/>
      <c r="CQ279" s="111"/>
      <c r="CR279" s="111"/>
      <c r="CS279" s="111"/>
      <c r="CT279" s="111"/>
      <c r="CU279" s="111"/>
      <c r="CV279" s="111"/>
      <c r="CW279" s="111"/>
      <c r="CX279" s="111"/>
      <c r="CY279" s="111"/>
    </row>
    <row r="280" spans="1:103" s="106" customFormat="1" ht="15.75" customHeight="1" x14ac:dyDescent="0.25">
      <c r="A280" s="101"/>
      <c r="B280" s="101"/>
      <c r="C280" s="101"/>
      <c r="D280" s="102"/>
      <c r="E280" s="102"/>
      <c r="F280" s="103"/>
      <c r="G280" s="151"/>
      <c r="H280" s="128"/>
      <c r="I280" s="129"/>
      <c r="J280" s="130"/>
      <c r="K280" s="105"/>
      <c r="L280" s="131"/>
      <c r="M280" s="172"/>
      <c r="O280" s="108"/>
      <c r="P280" s="108"/>
      <c r="Q280" s="181"/>
      <c r="R280" s="160"/>
      <c r="T280" s="108"/>
      <c r="U280" s="108"/>
      <c r="W280" s="108"/>
      <c r="X280" s="108"/>
      <c r="AB280" s="138"/>
      <c r="AF280" s="108"/>
      <c r="AG280" s="108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11"/>
      <c r="CD280" s="111"/>
      <c r="CE280" s="111"/>
      <c r="CF280" s="111"/>
      <c r="CG280" s="111"/>
      <c r="CH280" s="111"/>
      <c r="CI280" s="111"/>
      <c r="CJ280" s="111"/>
      <c r="CK280" s="111"/>
      <c r="CL280" s="111"/>
      <c r="CM280" s="111"/>
      <c r="CN280" s="111"/>
      <c r="CO280" s="111"/>
      <c r="CP280" s="111"/>
      <c r="CQ280" s="111"/>
      <c r="CR280" s="111"/>
      <c r="CS280" s="111"/>
      <c r="CT280" s="111"/>
      <c r="CU280" s="111"/>
      <c r="CV280" s="111"/>
      <c r="CW280" s="111"/>
      <c r="CX280" s="111"/>
      <c r="CY280" s="111"/>
    </row>
    <row r="281" spans="1:103" s="106" customFormat="1" ht="15.75" customHeight="1" x14ac:dyDescent="0.25">
      <c r="A281" s="101"/>
      <c r="B281" s="101"/>
      <c r="C281" s="101"/>
      <c r="D281" s="102"/>
      <c r="E281" s="102"/>
      <c r="F281" s="103"/>
      <c r="G281" s="151"/>
      <c r="H281" s="128"/>
      <c r="I281" s="129"/>
      <c r="J281" s="130"/>
      <c r="K281" s="105"/>
      <c r="L281" s="131"/>
      <c r="M281" s="172"/>
      <c r="O281" s="108"/>
      <c r="P281" s="108"/>
      <c r="Q281" s="181"/>
      <c r="R281" s="160"/>
      <c r="T281" s="108"/>
      <c r="U281" s="108"/>
      <c r="W281" s="108"/>
      <c r="X281" s="108"/>
      <c r="AB281" s="138"/>
      <c r="AF281" s="108"/>
      <c r="AG281" s="108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  <c r="CX281" s="111"/>
      <c r="CY281" s="111"/>
    </row>
    <row r="282" spans="1:103" s="106" customFormat="1" ht="15.75" customHeight="1" x14ac:dyDescent="0.25">
      <c r="A282" s="101"/>
      <c r="B282" s="101"/>
      <c r="C282" s="101"/>
      <c r="D282" s="102"/>
      <c r="E282" s="102"/>
      <c r="F282" s="103"/>
      <c r="G282" s="151"/>
      <c r="H282" s="128"/>
      <c r="I282" s="129"/>
      <c r="J282" s="130"/>
      <c r="K282" s="105"/>
      <c r="L282" s="131"/>
      <c r="M282" s="172"/>
      <c r="O282" s="108"/>
      <c r="P282" s="108"/>
      <c r="Q282" s="181"/>
      <c r="R282" s="160"/>
      <c r="T282" s="108"/>
      <c r="U282" s="108"/>
      <c r="W282" s="108"/>
      <c r="X282" s="108"/>
      <c r="AB282" s="138"/>
      <c r="AF282" s="108"/>
      <c r="AG282" s="108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  <c r="CX282" s="111"/>
      <c r="CY282" s="111"/>
    </row>
    <row r="283" spans="1:103" s="106" customFormat="1" ht="15.75" customHeight="1" x14ac:dyDescent="0.25">
      <c r="A283" s="101"/>
      <c r="B283" s="101"/>
      <c r="C283" s="101"/>
      <c r="D283" s="102"/>
      <c r="E283" s="102"/>
      <c r="F283" s="103"/>
      <c r="G283" s="151"/>
      <c r="H283" s="128"/>
      <c r="I283" s="129"/>
      <c r="J283" s="130"/>
      <c r="K283" s="105"/>
      <c r="L283" s="131"/>
      <c r="M283" s="172"/>
      <c r="O283" s="108"/>
      <c r="P283" s="108"/>
      <c r="Q283" s="181"/>
      <c r="R283" s="160"/>
      <c r="T283" s="108"/>
      <c r="U283" s="108"/>
      <c r="W283" s="108"/>
      <c r="X283" s="108"/>
      <c r="AB283" s="138"/>
      <c r="AF283" s="108"/>
      <c r="AG283" s="108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  <c r="CX283" s="111"/>
      <c r="CY283" s="111"/>
    </row>
    <row r="284" spans="1:103" s="106" customFormat="1" ht="15.75" customHeight="1" x14ac:dyDescent="0.25">
      <c r="A284" s="101"/>
      <c r="B284" s="101"/>
      <c r="C284" s="101"/>
      <c r="D284" s="102"/>
      <c r="E284" s="102"/>
      <c r="F284" s="103"/>
      <c r="G284" s="151"/>
      <c r="H284" s="128"/>
      <c r="I284" s="129"/>
      <c r="J284" s="130"/>
      <c r="K284" s="105"/>
      <c r="L284" s="131"/>
      <c r="M284" s="172"/>
      <c r="O284" s="108"/>
      <c r="P284" s="108"/>
      <c r="Q284" s="181"/>
      <c r="R284" s="160"/>
      <c r="T284" s="108"/>
      <c r="U284" s="108"/>
      <c r="W284" s="108"/>
      <c r="X284" s="108"/>
      <c r="AB284" s="138"/>
      <c r="AF284" s="108"/>
      <c r="AG284" s="108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  <c r="CX284" s="111"/>
      <c r="CY284" s="111"/>
    </row>
    <row r="285" spans="1:103" s="106" customFormat="1" ht="15.75" customHeight="1" x14ac:dyDescent="0.25">
      <c r="A285" s="101"/>
      <c r="B285" s="101"/>
      <c r="C285" s="101"/>
      <c r="D285" s="102"/>
      <c r="E285" s="102"/>
      <c r="F285" s="103"/>
      <c r="G285" s="151"/>
      <c r="H285" s="128"/>
      <c r="I285" s="129"/>
      <c r="J285" s="130"/>
      <c r="K285" s="105"/>
      <c r="L285" s="131"/>
      <c r="M285" s="172"/>
      <c r="O285" s="108"/>
      <c r="P285" s="108"/>
      <c r="Q285" s="181"/>
      <c r="R285" s="160"/>
      <c r="T285" s="108"/>
      <c r="U285" s="108"/>
      <c r="W285" s="108"/>
      <c r="X285" s="108"/>
      <c r="AB285" s="138"/>
      <c r="AF285" s="108"/>
      <c r="AG285" s="108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  <c r="CX285" s="111"/>
      <c r="CY285" s="111"/>
    </row>
    <row r="286" spans="1:103" s="106" customFormat="1" ht="15.75" customHeight="1" x14ac:dyDescent="0.25">
      <c r="A286" s="101"/>
      <c r="B286" s="101"/>
      <c r="C286" s="101"/>
      <c r="D286" s="102"/>
      <c r="E286" s="102"/>
      <c r="F286" s="103"/>
      <c r="G286" s="151"/>
      <c r="H286" s="128"/>
      <c r="I286" s="129"/>
      <c r="J286" s="130"/>
      <c r="K286" s="105"/>
      <c r="L286" s="131"/>
      <c r="M286" s="172"/>
      <c r="O286" s="108"/>
      <c r="P286" s="108"/>
      <c r="Q286" s="181"/>
      <c r="R286" s="160"/>
      <c r="T286" s="108"/>
      <c r="U286" s="108"/>
      <c r="W286" s="108"/>
      <c r="X286" s="108"/>
      <c r="AB286" s="138"/>
      <c r="AF286" s="108"/>
      <c r="AG286" s="108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  <c r="CX286" s="111"/>
      <c r="CY286" s="111"/>
    </row>
    <row r="287" spans="1:103" s="106" customFormat="1" ht="15.75" customHeight="1" x14ac:dyDescent="0.25">
      <c r="A287" s="101"/>
      <c r="B287" s="101"/>
      <c r="C287" s="101"/>
      <c r="D287" s="102"/>
      <c r="E287" s="102"/>
      <c r="F287" s="103"/>
      <c r="G287" s="151"/>
      <c r="H287" s="128"/>
      <c r="I287" s="129"/>
      <c r="J287" s="130"/>
      <c r="K287" s="105"/>
      <c r="L287" s="131"/>
      <c r="M287" s="172"/>
      <c r="O287" s="108"/>
      <c r="P287" s="108"/>
      <c r="Q287" s="181"/>
      <c r="R287" s="160"/>
      <c r="T287" s="108"/>
      <c r="U287" s="108"/>
      <c r="W287" s="108"/>
      <c r="X287" s="108"/>
      <c r="AB287" s="138"/>
      <c r="AF287" s="108"/>
      <c r="AG287" s="108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  <c r="CX287" s="111"/>
      <c r="CY287" s="111"/>
    </row>
    <row r="288" spans="1:103" s="106" customFormat="1" ht="15.75" customHeight="1" x14ac:dyDescent="0.25">
      <c r="A288" s="101"/>
      <c r="B288" s="101"/>
      <c r="C288" s="101"/>
      <c r="D288" s="102"/>
      <c r="E288" s="102"/>
      <c r="F288" s="103"/>
      <c r="G288" s="151"/>
      <c r="H288" s="128"/>
      <c r="I288" s="129"/>
      <c r="J288" s="130"/>
      <c r="K288" s="105"/>
      <c r="L288" s="131"/>
      <c r="M288" s="172"/>
      <c r="O288" s="108"/>
      <c r="P288" s="108"/>
      <c r="Q288" s="181"/>
      <c r="R288" s="160"/>
      <c r="T288" s="108"/>
      <c r="U288" s="108"/>
      <c r="W288" s="108"/>
      <c r="X288" s="108"/>
      <c r="AB288" s="138"/>
      <c r="AF288" s="108"/>
      <c r="AG288" s="108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  <c r="CX288" s="111"/>
      <c r="CY288" s="111"/>
    </row>
    <row r="289" spans="1:103" s="106" customFormat="1" ht="15.75" customHeight="1" x14ac:dyDescent="0.25">
      <c r="A289" s="101"/>
      <c r="B289" s="101"/>
      <c r="C289" s="101"/>
      <c r="D289" s="102"/>
      <c r="E289" s="102"/>
      <c r="F289" s="103"/>
      <c r="G289" s="151"/>
      <c r="H289" s="128"/>
      <c r="I289" s="129"/>
      <c r="J289" s="130"/>
      <c r="K289" s="105"/>
      <c r="L289" s="131"/>
      <c r="M289" s="172"/>
      <c r="O289" s="108"/>
      <c r="P289" s="108"/>
      <c r="Q289" s="181"/>
      <c r="R289" s="160"/>
      <c r="T289" s="108"/>
      <c r="U289" s="108"/>
      <c r="W289" s="108"/>
      <c r="X289" s="108"/>
      <c r="AB289" s="138"/>
      <c r="AF289" s="108"/>
      <c r="AG289" s="108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  <c r="CX289" s="111"/>
      <c r="CY289" s="111"/>
    </row>
    <row r="290" spans="1:103" s="106" customFormat="1" ht="15.75" customHeight="1" x14ac:dyDescent="0.25">
      <c r="A290" s="101"/>
      <c r="B290" s="101"/>
      <c r="C290" s="101"/>
      <c r="D290" s="102"/>
      <c r="E290" s="102"/>
      <c r="F290" s="103"/>
      <c r="G290" s="151"/>
      <c r="H290" s="128"/>
      <c r="I290" s="129"/>
      <c r="J290" s="130"/>
      <c r="K290" s="105"/>
      <c r="L290" s="131"/>
      <c r="M290" s="172"/>
      <c r="O290" s="108"/>
      <c r="P290" s="108"/>
      <c r="Q290" s="181"/>
      <c r="R290" s="160"/>
      <c r="T290" s="108"/>
      <c r="U290" s="108"/>
      <c r="W290" s="108"/>
      <c r="X290" s="108"/>
      <c r="AB290" s="138"/>
      <c r="AF290" s="108"/>
      <c r="AG290" s="108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  <c r="CX290" s="111"/>
      <c r="CY290" s="111"/>
    </row>
    <row r="291" spans="1:103" s="106" customFormat="1" ht="15.75" customHeight="1" x14ac:dyDescent="0.25">
      <c r="A291" s="101"/>
      <c r="B291" s="101"/>
      <c r="C291" s="101"/>
      <c r="D291" s="102"/>
      <c r="E291" s="102"/>
      <c r="F291" s="103"/>
      <c r="G291" s="151"/>
      <c r="H291" s="128"/>
      <c r="I291" s="129"/>
      <c r="J291" s="130"/>
      <c r="K291" s="105"/>
      <c r="L291" s="131"/>
      <c r="M291" s="172"/>
      <c r="O291" s="108"/>
      <c r="P291" s="108"/>
      <c r="Q291" s="181"/>
      <c r="R291" s="160"/>
      <c r="T291" s="108"/>
      <c r="U291" s="108"/>
      <c r="W291" s="108"/>
      <c r="X291" s="108"/>
      <c r="AB291" s="138"/>
      <c r="AF291" s="108"/>
      <c r="AG291" s="108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  <c r="CX291" s="111"/>
      <c r="CY291" s="111"/>
    </row>
    <row r="292" spans="1:103" s="106" customFormat="1" ht="15.75" customHeight="1" x14ac:dyDescent="0.25">
      <c r="A292" s="101"/>
      <c r="B292" s="101"/>
      <c r="C292" s="101"/>
      <c r="D292" s="102"/>
      <c r="E292" s="102"/>
      <c r="F292" s="103"/>
      <c r="G292" s="151"/>
      <c r="H292" s="128"/>
      <c r="I292" s="129"/>
      <c r="J292" s="130"/>
      <c r="K292" s="105"/>
      <c r="L292" s="131"/>
      <c r="M292" s="172"/>
      <c r="O292" s="108"/>
      <c r="P292" s="108"/>
      <c r="Q292" s="181"/>
      <c r="R292" s="160"/>
      <c r="T292" s="108"/>
      <c r="U292" s="108"/>
      <c r="W292" s="108"/>
      <c r="X292" s="108"/>
      <c r="AB292" s="138"/>
      <c r="AF292" s="108"/>
      <c r="AG292" s="108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11"/>
      <c r="CD292" s="111"/>
      <c r="CE292" s="111"/>
      <c r="CF292" s="111"/>
      <c r="CG292" s="111"/>
      <c r="CH292" s="111"/>
      <c r="CI292" s="111"/>
      <c r="CJ292" s="111"/>
      <c r="CK292" s="111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  <c r="CX292" s="111"/>
      <c r="CY292" s="111"/>
    </row>
    <row r="293" spans="1:103" s="106" customFormat="1" ht="15.75" customHeight="1" x14ac:dyDescent="0.25">
      <c r="A293" s="101"/>
      <c r="B293" s="101"/>
      <c r="C293" s="101"/>
      <c r="D293" s="102"/>
      <c r="E293" s="102"/>
      <c r="F293" s="103"/>
      <c r="G293" s="151"/>
      <c r="H293" s="128"/>
      <c r="I293" s="129"/>
      <c r="J293" s="130"/>
      <c r="K293" s="105"/>
      <c r="L293" s="131"/>
      <c r="M293" s="172"/>
      <c r="O293" s="108"/>
      <c r="P293" s="108"/>
      <c r="Q293" s="181"/>
      <c r="R293" s="160"/>
      <c r="T293" s="108"/>
      <c r="U293" s="108"/>
      <c r="W293" s="108"/>
      <c r="X293" s="108"/>
      <c r="AB293" s="138"/>
      <c r="AF293" s="108"/>
      <c r="AG293" s="108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11"/>
      <c r="CD293" s="111"/>
      <c r="CE293" s="111"/>
      <c r="CF293" s="111"/>
      <c r="CG293" s="111"/>
      <c r="CH293" s="111"/>
      <c r="CI293" s="111"/>
      <c r="CJ293" s="111"/>
      <c r="CK293" s="111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  <c r="CX293" s="111"/>
      <c r="CY293" s="111"/>
    </row>
    <row r="294" spans="1:103" s="106" customFormat="1" ht="15.75" customHeight="1" x14ac:dyDescent="0.25">
      <c r="A294" s="101"/>
      <c r="B294" s="101"/>
      <c r="C294" s="101"/>
      <c r="D294" s="102"/>
      <c r="E294" s="102"/>
      <c r="F294" s="103"/>
      <c r="G294" s="151"/>
      <c r="H294" s="128"/>
      <c r="I294" s="129"/>
      <c r="J294" s="130"/>
      <c r="K294" s="105"/>
      <c r="L294" s="131"/>
      <c r="M294" s="172"/>
      <c r="O294" s="108"/>
      <c r="P294" s="108"/>
      <c r="Q294" s="181"/>
      <c r="R294" s="160"/>
      <c r="T294" s="108"/>
      <c r="U294" s="108"/>
      <c r="W294" s="108"/>
      <c r="X294" s="108"/>
      <c r="AB294" s="138"/>
      <c r="AF294" s="108"/>
      <c r="AG294" s="108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11"/>
      <c r="CD294" s="111"/>
      <c r="CE294" s="111"/>
      <c r="CF294" s="111"/>
      <c r="CG294" s="111"/>
      <c r="CH294" s="111"/>
      <c r="CI294" s="111"/>
      <c r="CJ294" s="111"/>
      <c r="CK294" s="111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  <c r="CX294" s="111"/>
      <c r="CY294" s="111"/>
    </row>
    <row r="295" spans="1:103" s="106" customFormat="1" ht="15.75" customHeight="1" x14ac:dyDescent="0.25">
      <c r="A295" s="101"/>
      <c r="B295" s="101"/>
      <c r="C295" s="101"/>
      <c r="D295" s="102"/>
      <c r="E295" s="102"/>
      <c r="F295" s="103"/>
      <c r="G295" s="151"/>
      <c r="H295" s="128"/>
      <c r="I295" s="129"/>
      <c r="J295" s="130"/>
      <c r="K295" s="105"/>
      <c r="L295" s="131"/>
      <c r="M295" s="172"/>
      <c r="O295" s="108"/>
      <c r="P295" s="108"/>
      <c r="Q295" s="181"/>
      <c r="R295" s="160"/>
      <c r="T295" s="108"/>
      <c r="U295" s="108"/>
      <c r="W295" s="108"/>
      <c r="X295" s="108"/>
      <c r="AB295" s="138"/>
      <c r="AF295" s="108"/>
      <c r="AG295" s="108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1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  <c r="CX295" s="111"/>
      <c r="CY295" s="111"/>
    </row>
    <row r="296" spans="1:103" s="106" customFormat="1" ht="15.75" customHeight="1" x14ac:dyDescent="0.25">
      <c r="A296" s="101"/>
      <c r="B296" s="101"/>
      <c r="C296" s="101"/>
      <c r="D296" s="102"/>
      <c r="E296" s="102"/>
      <c r="F296" s="103"/>
      <c r="G296" s="151"/>
      <c r="H296" s="128"/>
      <c r="I296" s="129"/>
      <c r="J296" s="130"/>
      <c r="K296" s="105"/>
      <c r="L296" s="131"/>
      <c r="M296" s="172"/>
      <c r="O296" s="108"/>
      <c r="P296" s="108"/>
      <c r="Q296" s="181"/>
      <c r="R296" s="160"/>
      <c r="T296" s="108"/>
      <c r="U296" s="108"/>
      <c r="W296" s="108"/>
      <c r="X296" s="108"/>
      <c r="AB296" s="138"/>
      <c r="AF296" s="108"/>
      <c r="AG296" s="108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11"/>
      <c r="CD296" s="111"/>
      <c r="CE296" s="111"/>
      <c r="CF296" s="111"/>
      <c r="CG296" s="111"/>
      <c r="CH296" s="111"/>
      <c r="CI296" s="111"/>
      <c r="CJ296" s="111"/>
      <c r="CK296" s="111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  <c r="CX296" s="111"/>
      <c r="CY296" s="111"/>
    </row>
    <row r="297" spans="1:103" s="106" customFormat="1" ht="15.75" customHeight="1" x14ac:dyDescent="0.25">
      <c r="A297" s="101"/>
      <c r="B297" s="101"/>
      <c r="C297" s="101"/>
      <c r="D297" s="102"/>
      <c r="E297" s="102"/>
      <c r="F297" s="103"/>
      <c r="G297" s="151"/>
      <c r="H297" s="128"/>
      <c r="I297" s="129"/>
      <c r="J297" s="130"/>
      <c r="K297" s="105"/>
      <c r="L297" s="131"/>
      <c r="M297" s="172"/>
      <c r="O297" s="108"/>
      <c r="P297" s="108"/>
      <c r="Q297" s="181"/>
      <c r="R297" s="160"/>
      <c r="T297" s="108"/>
      <c r="U297" s="108"/>
      <c r="W297" s="108"/>
      <c r="X297" s="108"/>
      <c r="AB297" s="138"/>
      <c r="AF297" s="108"/>
      <c r="AG297" s="108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11"/>
      <c r="CD297" s="111"/>
      <c r="CE297" s="111"/>
      <c r="CF297" s="111"/>
      <c r="CG297" s="111"/>
      <c r="CH297" s="111"/>
      <c r="CI297" s="111"/>
      <c r="CJ297" s="111"/>
      <c r="CK297" s="111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  <c r="CX297" s="111"/>
      <c r="CY297" s="111"/>
    </row>
    <row r="298" spans="1:103" s="106" customFormat="1" ht="15.75" customHeight="1" x14ac:dyDescent="0.25">
      <c r="A298" s="101"/>
      <c r="B298" s="101"/>
      <c r="C298" s="101"/>
      <c r="D298" s="102"/>
      <c r="E298" s="102"/>
      <c r="F298" s="103"/>
      <c r="G298" s="151"/>
      <c r="H298" s="128"/>
      <c r="I298" s="129"/>
      <c r="J298" s="130"/>
      <c r="K298" s="105"/>
      <c r="L298" s="131"/>
      <c r="M298" s="172"/>
      <c r="O298" s="108"/>
      <c r="P298" s="108"/>
      <c r="Q298" s="181"/>
      <c r="R298" s="160"/>
      <c r="T298" s="108"/>
      <c r="U298" s="108"/>
      <c r="W298" s="108"/>
      <c r="X298" s="108"/>
      <c r="AB298" s="138"/>
      <c r="AF298" s="108"/>
      <c r="AG298" s="108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11"/>
      <c r="CD298" s="111"/>
      <c r="CE298" s="111"/>
      <c r="CF298" s="111"/>
      <c r="CG298" s="111"/>
      <c r="CH298" s="111"/>
      <c r="CI298" s="111"/>
      <c r="CJ298" s="111"/>
      <c r="CK298" s="111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  <c r="CX298" s="111"/>
      <c r="CY298" s="111"/>
    </row>
    <row r="299" spans="1:103" s="106" customFormat="1" ht="15.75" customHeight="1" x14ac:dyDescent="0.25">
      <c r="A299" s="101"/>
      <c r="B299" s="101"/>
      <c r="C299" s="101"/>
      <c r="D299" s="102"/>
      <c r="E299" s="102"/>
      <c r="F299" s="103"/>
      <c r="G299" s="151"/>
      <c r="H299" s="128"/>
      <c r="I299" s="129"/>
      <c r="J299" s="130"/>
      <c r="K299" s="105"/>
      <c r="L299" s="131"/>
      <c r="M299" s="172"/>
      <c r="O299" s="108"/>
      <c r="P299" s="108"/>
      <c r="Q299" s="181"/>
      <c r="R299" s="160"/>
      <c r="T299" s="108"/>
      <c r="U299" s="108"/>
      <c r="W299" s="108"/>
      <c r="X299" s="108"/>
      <c r="AB299" s="138"/>
      <c r="AF299" s="108"/>
      <c r="AG299" s="108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11"/>
      <c r="CD299" s="111"/>
      <c r="CE299" s="111"/>
      <c r="CF299" s="111"/>
      <c r="CG299" s="111"/>
      <c r="CH299" s="111"/>
      <c r="CI299" s="111"/>
      <c r="CJ299" s="111"/>
      <c r="CK299" s="111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  <c r="CX299" s="111"/>
      <c r="CY299" s="111"/>
    </row>
    <row r="300" spans="1:103" s="106" customFormat="1" ht="15.75" customHeight="1" x14ac:dyDescent="0.25">
      <c r="A300" s="101"/>
      <c r="B300" s="101"/>
      <c r="C300" s="101"/>
      <c r="D300" s="102"/>
      <c r="E300" s="102"/>
      <c r="F300" s="103"/>
      <c r="G300" s="151"/>
      <c r="H300" s="128"/>
      <c r="I300" s="129"/>
      <c r="J300" s="130"/>
      <c r="K300" s="105"/>
      <c r="L300" s="131"/>
      <c r="M300" s="172"/>
      <c r="O300" s="108"/>
      <c r="P300" s="108"/>
      <c r="Q300" s="181"/>
      <c r="R300" s="160"/>
      <c r="T300" s="108"/>
      <c r="U300" s="108"/>
      <c r="W300" s="108"/>
      <c r="X300" s="108"/>
      <c r="AB300" s="138"/>
      <c r="AF300" s="108"/>
      <c r="AG300" s="108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11"/>
      <c r="CD300" s="111"/>
      <c r="CE300" s="111"/>
      <c r="CF300" s="111"/>
      <c r="CG300" s="111"/>
      <c r="CH300" s="111"/>
      <c r="CI300" s="111"/>
      <c r="CJ300" s="111"/>
      <c r="CK300" s="111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  <c r="CX300" s="111"/>
      <c r="CY300" s="111"/>
    </row>
    <row r="301" spans="1:103" s="106" customFormat="1" ht="15.75" customHeight="1" x14ac:dyDescent="0.25">
      <c r="A301" s="101"/>
      <c r="B301" s="101"/>
      <c r="C301" s="101"/>
      <c r="D301" s="102"/>
      <c r="E301" s="102"/>
      <c r="F301" s="103"/>
      <c r="G301" s="151"/>
      <c r="H301" s="128"/>
      <c r="I301" s="129"/>
      <c r="J301" s="130"/>
      <c r="K301" s="105"/>
      <c r="L301" s="131"/>
      <c r="M301" s="172"/>
      <c r="O301" s="108"/>
      <c r="P301" s="108"/>
      <c r="Q301" s="181"/>
      <c r="R301" s="160"/>
      <c r="T301" s="108"/>
      <c r="U301" s="108"/>
      <c r="W301" s="108"/>
      <c r="X301" s="108"/>
      <c r="AB301" s="138"/>
      <c r="AF301" s="108"/>
      <c r="AG301" s="108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11"/>
      <c r="CD301" s="111"/>
      <c r="CE301" s="111"/>
      <c r="CF301" s="111"/>
      <c r="CG301" s="111"/>
      <c r="CH301" s="111"/>
      <c r="CI301" s="111"/>
      <c r="CJ301" s="111"/>
      <c r="CK301" s="111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  <c r="CX301" s="111"/>
      <c r="CY301" s="111"/>
    </row>
    <row r="302" spans="1:103" s="106" customFormat="1" ht="15.75" customHeight="1" x14ac:dyDescent="0.25">
      <c r="A302" s="101"/>
      <c r="B302" s="101"/>
      <c r="C302" s="101"/>
      <c r="D302" s="102"/>
      <c r="E302" s="102"/>
      <c r="F302" s="103"/>
      <c r="G302" s="151"/>
      <c r="H302" s="128"/>
      <c r="I302" s="129"/>
      <c r="J302" s="130"/>
      <c r="K302" s="105"/>
      <c r="L302" s="131"/>
      <c r="M302" s="172"/>
      <c r="O302" s="108"/>
      <c r="P302" s="108"/>
      <c r="Q302" s="181"/>
      <c r="R302" s="160"/>
      <c r="T302" s="108"/>
      <c r="U302" s="108"/>
      <c r="W302" s="108"/>
      <c r="X302" s="108"/>
      <c r="AB302" s="138"/>
      <c r="AF302" s="108"/>
      <c r="AG302" s="108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11"/>
      <c r="CD302" s="111"/>
      <c r="CE302" s="111"/>
      <c r="CF302" s="111"/>
      <c r="CG302" s="111"/>
      <c r="CH302" s="111"/>
      <c r="CI302" s="111"/>
      <c r="CJ302" s="111"/>
      <c r="CK302" s="111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  <c r="CX302" s="111"/>
      <c r="CY302" s="111"/>
    </row>
    <row r="303" spans="1:103" s="106" customFormat="1" ht="15.75" customHeight="1" x14ac:dyDescent="0.25">
      <c r="A303" s="101"/>
      <c r="B303" s="101"/>
      <c r="C303" s="101"/>
      <c r="D303" s="102"/>
      <c r="E303" s="102"/>
      <c r="F303" s="103"/>
      <c r="G303" s="151"/>
      <c r="H303" s="128"/>
      <c r="I303" s="129"/>
      <c r="J303" s="130"/>
      <c r="K303" s="105"/>
      <c r="L303" s="131"/>
      <c r="M303" s="172"/>
      <c r="O303" s="108"/>
      <c r="P303" s="108"/>
      <c r="Q303" s="181"/>
      <c r="R303" s="160"/>
      <c r="T303" s="108"/>
      <c r="U303" s="108"/>
      <c r="W303" s="108"/>
      <c r="X303" s="108"/>
      <c r="AB303" s="138"/>
      <c r="AF303" s="108"/>
      <c r="AG303" s="108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11"/>
      <c r="CD303" s="111"/>
      <c r="CE303" s="111"/>
      <c r="CF303" s="111"/>
      <c r="CG303" s="111"/>
      <c r="CH303" s="111"/>
      <c r="CI303" s="111"/>
      <c r="CJ303" s="111"/>
      <c r="CK303" s="111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  <c r="CX303" s="111"/>
      <c r="CY303" s="111"/>
    </row>
    <row r="304" spans="1:103" s="106" customFormat="1" ht="15.75" customHeight="1" x14ac:dyDescent="0.25">
      <c r="A304" s="101"/>
      <c r="B304" s="101"/>
      <c r="C304" s="101"/>
      <c r="D304" s="102"/>
      <c r="E304" s="102"/>
      <c r="F304" s="103"/>
      <c r="G304" s="151"/>
      <c r="H304" s="128"/>
      <c r="I304" s="129"/>
      <c r="J304" s="130"/>
      <c r="K304" s="105"/>
      <c r="L304" s="131"/>
      <c r="M304" s="172"/>
      <c r="O304" s="108"/>
      <c r="P304" s="108"/>
      <c r="Q304" s="181"/>
      <c r="R304" s="160"/>
      <c r="T304" s="108"/>
      <c r="U304" s="108"/>
      <c r="W304" s="108"/>
      <c r="X304" s="108"/>
      <c r="AB304" s="138"/>
      <c r="AF304" s="108"/>
      <c r="AG304" s="108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  <c r="CF304" s="111"/>
      <c r="CG304" s="111"/>
      <c r="CH304" s="111"/>
      <c r="CI304" s="111"/>
      <c r="CJ304" s="111"/>
      <c r="CK304" s="111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  <c r="CX304" s="111"/>
      <c r="CY304" s="111"/>
    </row>
    <row r="305" spans="1:103" s="106" customFormat="1" ht="15.75" customHeight="1" x14ac:dyDescent="0.25">
      <c r="A305" s="101"/>
      <c r="B305" s="101"/>
      <c r="C305" s="101"/>
      <c r="D305" s="102"/>
      <c r="E305" s="102"/>
      <c r="F305" s="103"/>
      <c r="G305" s="151"/>
      <c r="H305" s="128"/>
      <c r="I305" s="129"/>
      <c r="J305" s="130"/>
      <c r="K305" s="105"/>
      <c r="L305" s="131"/>
      <c r="M305" s="172"/>
      <c r="O305" s="108"/>
      <c r="P305" s="108"/>
      <c r="Q305" s="181"/>
      <c r="R305" s="160"/>
      <c r="T305" s="108"/>
      <c r="U305" s="108"/>
      <c r="W305" s="108"/>
      <c r="X305" s="108"/>
      <c r="AB305" s="138"/>
      <c r="AF305" s="108"/>
      <c r="AG305" s="108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11"/>
      <c r="CD305" s="111"/>
      <c r="CE305" s="111"/>
      <c r="CF305" s="111"/>
      <c r="CG305" s="111"/>
      <c r="CH305" s="111"/>
      <c r="CI305" s="111"/>
      <c r="CJ305" s="111"/>
      <c r="CK305" s="111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  <c r="CX305" s="111"/>
      <c r="CY305" s="111"/>
    </row>
    <row r="306" spans="1:103" s="106" customFormat="1" ht="15.75" customHeight="1" x14ac:dyDescent="0.25">
      <c r="A306" s="101"/>
      <c r="B306" s="101"/>
      <c r="C306" s="101"/>
      <c r="D306" s="102"/>
      <c r="E306" s="102"/>
      <c r="F306" s="103"/>
      <c r="G306" s="151"/>
      <c r="H306" s="128"/>
      <c r="I306" s="129"/>
      <c r="J306" s="130"/>
      <c r="K306" s="105"/>
      <c r="L306" s="131"/>
      <c r="M306" s="172"/>
      <c r="O306" s="108"/>
      <c r="P306" s="108"/>
      <c r="Q306" s="181"/>
      <c r="R306" s="160"/>
      <c r="T306" s="108"/>
      <c r="U306" s="108"/>
      <c r="W306" s="108"/>
      <c r="X306" s="108"/>
      <c r="AB306" s="138"/>
      <c r="AF306" s="108"/>
      <c r="AG306" s="108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11"/>
      <c r="CD306" s="111"/>
      <c r="CE306" s="111"/>
      <c r="CF306" s="111"/>
      <c r="CG306" s="111"/>
      <c r="CH306" s="111"/>
      <c r="CI306" s="111"/>
      <c r="CJ306" s="111"/>
      <c r="CK306" s="111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  <c r="CX306" s="111"/>
      <c r="CY306" s="111"/>
    </row>
    <row r="307" spans="1:103" s="106" customFormat="1" ht="15.75" customHeight="1" x14ac:dyDescent="0.25">
      <c r="A307" s="101"/>
      <c r="B307" s="101"/>
      <c r="C307" s="101"/>
      <c r="D307" s="102"/>
      <c r="E307" s="102"/>
      <c r="F307" s="103"/>
      <c r="G307" s="151"/>
      <c r="H307" s="128"/>
      <c r="I307" s="129"/>
      <c r="J307" s="130"/>
      <c r="K307" s="105"/>
      <c r="L307" s="131"/>
      <c r="M307" s="172"/>
      <c r="O307" s="108"/>
      <c r="P307" s="108"/>
      <c r="Q307" s="181"/>
      <c r="R307" s="160"/>
      <c r="T307" s="108"/>
      <c r="U307" s="108"/>
      <c r="W307" s="108"/>
      <c r="X307" s="108"/>
      <c r="AB307" s="138"/>
      <c r="AF307" s="108"/>
      <c r="AG307" s="108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11"/>
      <c r="CD307" s="111"/>
      <c r="CE307" s="111"/>
      <c r="CF307" s="111"/>
      <c r="CG307" s="111"/>
      <c r="CH307" s="111"/>
      <c r="CI307" s="111"/>
      <c r="CJ307" s="111"/>
      <c r="CK307" s="111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  <c r="CX307" s="111"/>
      <c r="CY307" s="111"/>
    </row>
    <row r="308" spans="1:103" s="106" customFormat="1" ht="15.75" customHeight="1" x14ac:dyDescent="0.25">
      <c r="A308" s="101"/>
      <c r="B308" s="101"/>
      <c r="C308" s="101"/>
      <c r="D308" s="102"/>
      <c r="E308" s="102"/>
      <c r="F308" s="103"/>
      <c r="G308" s="151"/>
      <c r="H308" s="128"/>
      <c r="I308" s="129"/>
      <c r="J308" s="130"/>
      <c r="K308" s="105"/>
      <c r="L308" s="131"/>
      <c r="M308" s="172"/>
      <c r="O308" s="108"/>
      <c r="P308" s="108"/>
      <c r="Q308" s="181"/>
      <c r="R308" s="160"/>
      <c r="T308" s="108"/>
      <c r="U308" s="108"/>
      <c r="W308" s="108"/>
      <c r="X308" s="108"/>
      <c r="AB308" s="138"/>
      <c r="AF308" s="108"/>
      <c r="AG308" s="108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11"/>
      <c r="CD308" s="111"/>
      <c r="CE308" s="111"/>
      <c r="CF308" s="111"/>
      <c r="CG308" s="111"/>
      <c r="CH308" s="111"/>
      <c r="CI308" s="111"/>
      <c r="CJ308" s="111"/>
      <c r="CK308" s="111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  <c r="CX308" s="111"/>
      <c r="CY308" s="111"/>
    </row>
    <row r="309" spans="1:103" s="106" customFormat="1" ht="15.75" customHeight="1" x14ac:dyDescent="0.25">
      <c r="A309" s="101"/>
      <c r="B309" s="101"/>
      <c r="C309" s="101"/>
      <c r="D309" s="102"/>
      <c r="E309" s="102"/>
      <c r="F309" s="103"/>
      <c r="G309" s="151"/>
      <c r="H309" s="128"/>
      <c r="I309" s="129"/>
      <c r="J309" s="130"/>
      <c r="K309" s="105"/>
      <c r="L309" s="131"/>
      <c r="M309" s="172"/>
      <c r="O309" s="108"/>
      <c r="P309" s="108"/>
      <c r="Q309" s="181"/>
      <c r="R309" s="160"/>
      <c r="T309" s="108"/>
      <c r="U309" s="108"/>
      <c r="W309" s="108"/>
      <c r="X309" s="108"/>
      <c r="AB309" s="138"/>
      <c r="AF309" s="108"/>
      <c r="AG309" s="108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11"/>
      <c r="CD309" s="111"/>
      <c r="CE309" s="111"/>
      <c r="CF309" s="111"/>
      <c r="CG309" s="111"/>
      <c r="CH309" s="111"/>
      <c r="CI309" s="111"/>
      <c r="CJ309" s="111"/>
      <c r="CK309" s="111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  <c r="CX309" s="111"/>
      <c r="CY309" s="111"/>
    </row>
    <row r="310" spans="1:103" s="106" customFormat="1" ht="15.75" customHeight="1" x14ac:dyDescent="0.25">
      <c r="A310" s="101"/>
      <c r="B310" s="101"/>
      <c r="C310" s="101"/>
      <c r="D310" s="102"/>
      <c r="E310" s="102"/>
      <c r="F310" s="103"/>
      <c r="G310" s="151"/>
      <c r="H310" s="128"/>
      <c r="I310" s="129"/>
      <c r="J310" s="130"/>
      <c r="K310" s="105"/>
      <c r="L310" s="131"/>
      <c r="M310" s="172"/>
      <c r="O310" s="108"/>
      <c r="P310" s="108"/>
      <c r="Q310" s="181"/>
      <c r="R310" s="160"/>
      <c r="T310" s="108"/>
      <c r="U310" s="108"/>
      <c r="W310" s="108"/>
      <c r="X310" s="108"/>
      <c r="AB310" s="138"/>
      <c r="AF310" s="108"/>
      <c r="AG310" s="108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  <c r="CF310" s="111"/>
      <c r="CG310" s="111"/>
      <c r="CH310" s="111"/>
      <c r="CI310" s="111"/>
      <c r="CJ310" s="111"/>
      <c r="CK310" s="111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  <c r="CX310" s="111"/>
      <c r="CY310" s="111"/>
    </row>
    <row r="311" spans="1:103" s="106" customFormat="1" ht="15.75" customHeight="1" x14ac:dyDescent="0.25">
      <c r="A311" s="101"/>
      <c r="B311" s="101"/>
      <c r="C311" s="101"/>
      <c r="D311" s="102"/>
      <c r="E311" s="102"/>
      <c r="F311" s="103"/>
      <c r="G311" s="151"/>
      <c r="H311" s="128"/>
      <c r="I311" s="129"/>
      <c r="J311" s="130"/>
      <c r="K311" s="105"/>
      <c r="L311" s="131"/>
      <c r="M311" s="172"/>
      <c r="O311" s="108"/>
      <c r="P311" s="108"/>
      <c r="Q311" s="181"/>
      <c r="R311" s="160"/>
      <c r="T311" s="108"/>
      <c r="U311" s="108"/>
      <c r="W311" s="108"/>
      <c r="X311" s="108"/>
      <c r="AB311" s="138"/>
      <c r="AF311" s="108"/>
      <c r="AG311" s="108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1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  <c r="CX311" s="111"/>
      <c r="CY311" s="111"/>
    </row>
    <row r="312" spans="1:103" s="106" customFormat="1" ht="15.75" customHeight="1" x14ac:dyDescent="0.25">
      <c r="A312" s="101"/>
      <c r="B312" s="101"/>
      <c r="C312" s="101"/>
      <c r="D312" s="102"/>
      <c r="E312" s="102"/>
      <c r="F312" s="103"/>
      <c r="G312" s="151"/>
      <c r="H312" s="128"/>
      <c r="I312" s="129"/>
      <c r="J312" s="130"/>
      <c r="K312" s="105"/>
      <c r="L312" s="131"/>
      <c r="M312" s="172"/>
      <c r="O312" s="108"/>
      <c r="P312" s="108"/>
      <c r="Q312" s="181"/>
      <c r="R312" s="160"/>
      <c r="T312" s="108"/>
      <c r="U312" s="108"/>
      <c r="W312" s="108"/>
      <c r="X312" s="108"/>
      <c r="AB312" s="138"/>
      <c r="AF312" s="108"/>
      <c r="AG312" s="108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  <c r="CY312" s="111"/>
    </row>
    <row r="313" spans="1:103" s="106" customFormat="1" ht="15.75" customHeight="1" x14ac:dyDescent="0.25">
      <c r="A313" s="101"/>
      <c r="B313" s="101"/>
      <c r="C313" s="101"/>
      <c r="D313" s="102"/>
      <c r="E313" s="102"/>
      <c r="F313" s="103"/>
      <c r="G313" s="151"/>
      <c r="H313" s="128"/>
      <c r="I313" s="129"/>
      <c r="J313" s="130"/>
      <c r="K313" s="105"/>
      <c r="L313" s="131"/>
      <c r="M313" s="172"/>
      <c r="O313" s="108"/>
      <c r="P313" s="108"/>
      <c r="Q313" s="181"/>
      <c r="R313" s="160"/>
      <c r="T313" s="108"/>
      <c r="U313" s="108"/>
      <c r="W313" s="108"/>
      <c r="X313" s="108"/>
      <c r="AB313" s="138"/>
      <c r="AF313" s="108"/>
      <c r="AG313" s="108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11"/>
      <c r="CD313" s="111"/>
      <c r="CE313" s="111"/>
      <c r="CF313" s="111"/>
      <c r="CG313" s="111"/>
      <c r="CH313" s="111"/>
      <c r="CI313" s="111"/>
      <c r="CJ313" s="111"/>
      <c r="CK313" s="111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  <c r="CX313" s="111"/>
      <c r="CY313" s="111"/>
    </row>
    <row r="314" spans="1:103" s="106" customFormat="1" ht="15.75" customHeight="1" x14ac:dyDescent="0.25">
      <c r="A314" s="101"/>
      <c r="B314" s="101"/>
      <c r="C314" s="101"/>
      <c r="D314" s="102"/>
      <c r="E314" s="102"/>
      <c r="F314" s="103"/>
      <c r="G314" s="151"/>
      <c r="H314" s="128"/>
      <c r="I314" s="129"/>
      <c r="J314" s="130"/>
      <c r="K314" s="105"/>
      <c r="L314" s="131"/>
      <c r="M314" s="172"/>
      <c r="O314" s="108"/>
      <c r="P314" s="108"/>
      <c r="Q314" s="181"/>
      <c r="R314" s="160"/>
      <c r="T314" s="108"/>
      <c r="U314" s="108"/>
      <c r="W314" s="108"/>
      <c r="X314" s="108"/>
      <c r="AB314" s="138"/>
      <c r="AF314" s="108"/>
      <c r="AG314" s="108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11"/>
      <c r="CD314" s="111"/>
      <c r="CE314" s="111"/>
      <c r="CF314" s="111"/>
      <c r="CG314" s="111"/>
      <c r="CH314" s="111"/>
      <c r="CI314" s="111"/>
      <c r="CJ314" s="111"/>
      <c r="CK314" s="111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  <c r="CX314" s="111"/>
      <c r="CY314" s="111"/>
    </row>
    <row r="315" spans="1:103" s="106" customFormat="1" ht="15.75" customHeight="1" x14ac:dyDescent="0.25">
      <c r="A315" s="101"/>
      <c r="B315" s="101"/>
      <c r="C315" s="101"/>
      <c r="D315" s="102"/>
      <c r="E315" s="102"/>
      <c r="F315" s="103"/>
      <c r="G315" s="151"/>
      <c r="H315" s="128"/>
      <c r="I315" s="129"/>
      <c r="J315" s="130"/>
      <c r="K315" s="105"/>
      <c r="L315" s="131"/>
      <c r="M315" s="172"/>
      <c r="O315" s="108"/>
      <c r="P315" s="108"/>
      <c r="Q315" s="181"/>
      <c r="R315" s="160"/>
      <c r="T315" s="108"/>
      <c r="U315" s="108"/>
      <c r="W315" s="108"/>
      <c r="X315" s="108"/>
      <c r="AB315" s="138"/>
      <c r="AF315" s="108"/>
      <c r="AG315" s="108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1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  <c r="CX315" s="111"/>
      <c r="CY315" s="111"/>
    </row>
    <row r="316" spans="1:103" s="106" customFormat="1" ht="15.75" customHeight="1" x14ac:dyDescent="0.25">
      <c r="A316" s="101"/>
      <c r="B316" s="101"/>
      <c r="C316" s="101"/>
      <c r="D316" s="102"/>
      <c r="E316" s="102"/>
      <c r="F316" s="103"/>
      <c r="G316" s="151"/>
      <c r="H316" s="128"/>
      <c r="I316" s="129"/>
      <c r="J316" s="130"/>
      <c r="K316" s="105"/>
      <c r="L316" s="131"/>
      <c r="M316" s="172"/>
      <c r="O316" s="108"/>
      <c r="P316" s="108"/>
      <c r="Q316" s="181"/>
      <c r="R316" s="160"/>
      <c r="T316" s="108"/>
      <c r="U316" s="108"/>
      <c r="W316" s="108"/>
      <c r="X316" s="108"/>
      <c r="AB316" s="138"/>
      <c r="AF316" s="108"/>
      <c r="AG316" s="108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  <c r="CF316" s="111"/>
      <c r="CG316" s="111"/>
      <c r="CH316" s="111"/>
      <c r="CI316" s="111"/>
      <c r="CJ316" s="111"/>
      <c r="CK316" s="111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  <c r="CX316" s="111"/>
      <c r="CY316" s="111"/>
    </row>
    <row r="317" spans="1:103" s="106" customFormat="1" ht="15.75" customHeight="1" x14ac:dyDescent="0.25">
      <c r="A317" s="101"/>
      <c r="B317" s="101"/>
      <c r="C317" s="101"/>
      <c r="D317" s="102"/>
      <c r="E317" s="102"/>
      <c r="F317" s="103"/>
      <c r="G317" s="151"/>
      <c r="H317" s="128"/>
      <c r="I317" s="129"/>
      <c r="J317" s="130"/>
      <c r="K317" s="105"/>
      <c r="L317" s="131"/>
      <c r="M317" s="172"/>
      <c r="O317" s="108"/>
      <c r="P317" s="108"/>
      <c r="Q317" s="181"/>
      <c r="R317" s="160"/>
      <c r="T317" s="108"/>
      <c r="U317" s="108"/>
      <c r="W317" s="108"/>
      <c r="X317" s="108"/>
      <c r="AB317" s="138"/>
      <c r="AF317" s="108"/>
      <c r="AG317" s="108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11"/>
      <c r="CD317" s="111"/>
      <c r="CE317" s="111"/>
      <c r="CF317" s="111"/>
      <c r="CG317" s="111"/>
      <c r="CH317" s="111"/>
      <c r="CI317" s="111"/>
      <c r="CJ317" s="111"/>
      <c r="CK317" s="111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  <c r="CX317" s="111"/>
      <c r="CY317" s="111"/>
    </row>
    <row r="318" spans="1:103" s="106" customFormat="1" ht="15.75" customHeight="1" x14ac:dyDescent="0.25">
      <c r="A318" s="101"/>
      <c r="B318" s="101"/>
      <c r="C318" s="101"/>
      <c r="D318" s="102"/>
      <c r="E318" s="102"/>
      <c r="F318" s="103"/>
      <c r="G318" s="151"/>
      <c r="H318" s="128"/>
      <c r="I318" s="129"/>
      <c r="J318" s="130"/>
      <c r="K318" s="105"/>
      <c r="L318" s="131"/>
      <c r="M318" s="172"/>
      <c r="O318" s="108"/>
      <c r="P318" s="108"/>
      <c r="Q318" s="181"/>
      <c r="R318" s="160"/>
      <c r="T318" s="108"/>
      <c r="U318" s="108"/>
      <c r="W318" s="108"/>
      <c r="X318" s="108"/>
      <c r="AB318" s="138"/>
      <c r="AF318" s="108"/>
      <c r="AG318" s="108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11"/>
      <c r="CD318" s="111"/>
      <c r="CE318" s="111"/>
      <c r="CF318" s="111"/>
      <c r="CG318" s="111"/>
      <c r="CH318" s="111"/>
      <c r="CI318" s="111"/>
      <c r="CJ318" s="111"/>
      <c r="CK318" s="111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  <c r="CX318" s="111"/>
      <c r="CY318" s="111"/>
    </row>
    <row r="319" spans="1:103" s="106" customFormat="1" ht="15.75" customHeight="1" x14ac:dyDescent="0.25">
      <c r="A319" s="101"/>
      <c r="B319" s="101"/>
      <c r="C319" s="101"/>
      <c r="D319" s="102"/>
      <c r="E319" s="102"/>
      <c r="F319" s="103"/>
      <c r="G319" s="151"/>
      <c r="H319" s="128"/>
      <c r="I319" s="129"/>
      <c r="J319" s="130"/>
      <c r="K319" s="105"/>
      <c r="L319" s="131"/>
      <c r="M319" s="172"/>
      <c r="O319" s="108"/>
      <c r="P319" s="108"/>
      <c r="Q319" s="181"/>
      <c r="R319" s="160"/>
      <c r="T319" s="108"/>
      <c r="U319" s="108"/>
      <c r="W319" s="108"/>
      <c r="X319" s="108"/>
      <c r="AB319" s="138"/>
      <c r="AF319" s="108"/>
      <c r="AG319" s="108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11"/>
      <c r="CD319" s="111"/>
      <c r="CE319" s="111"/>
      <c r="CF319" s="111"/>
      <c r="CG319" s="111"/>
      <c r="CH319" s="111"/>
      <c r="CI319" s="111"/>
      <c r="CJ319" s="111"/>
      <c r="CK319" s="111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  <c r="CX319" s="111"/>
      <c r="CY319" s="111"/>
    </row>
    <row r="320" spans="1:103" s="106" customFormat="1" ht="15.75" customHeight="1" x14ac:dyDescent="0.25">
      <c r="A320" s="101"/>
      <c r="B320" s="101"/>
      <c r="C320" s="101"/>
      <c r="D320" s="102"/>
      <c r="E320" s="102"/>
      <c r="F320" s="103"/>
      <c r="G320" s="151"/>
      <c r="H320" s="128"/>
      <c r="I320" s="129"/>
      <c r="J320" s="130"/>
      <c r="K320" s="105"/>
      <c r="L320" s="131"/>
      <c r="M320" s="172"/>
      <c r="O320" s="108"/>
      <c r="P320" s="108"/>
      <c r="Q320" s="181"/>
      <c r="R320" s="160"/>
      <c r="T320" s="108"/>
      <c r="U320" s="108"/>
      <c r="W320" s="108"/>
      <c r="X320" s="108"/>
      <c r="AB320" s="138"/>
      <c r="AF320" s="108"/>
      <c r="AG320" s="108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11"/>
      <c r="CD320" s="111"/>
      <c r="CE320" s="111"/>
      <c r="CF320" s="111"/>
      <c r="CG320" s="111"/>
      <c r="CH320" s="111"/>
      <c r="CI320" s="111"/>
      <c r="CJ320" s="111"/>
      <c r="CK320" s="111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  <c r="CX320" s="111"/>
      <c r="CY320" s="111"/>
    </row>
    <row r="321" spans="1:103" s="106" customFormat="1" ht="15.75" customHeight="1" x14ac:dyDescent="0.25">
      <c r="A321" s="101"/>
      <c r="B321" s="101"/>
      <c r="C321" s="101"/>
      <c r="D321" s="102"/>
      <c r="E321" s="102"/>
      <c r="F321" s="103"/>
      <c r="G321" s="151"/>
      <c r="H321" s="128"/>
      <c r="I321" s="129"/>
      <c r="J321" s="130"/>
      <c r="K321" s="105"/>
      <c r="L321" s="131"/>
      <c r="M321" s="172"/>
      <c r="O321" s="108"/>
      <c r="P321" s="108"/>
      <c r="Q321" s="181"/>
      <c r="R321" s="160"/>
      <c r="T321" s="108"/>
      <c r="U321" s="108"/>
      <c r="W321" s="108"/>
      <c r="X321" s="108"/>
      <c r="AB321" s="138"/>
      <c r="AF321" s="108"/>
      <c r="AG321" s="108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11"/>
      <c r="CD321" s="111"/>
      <c r="CE321" s="111"/>
      <c r="CF321" s="111"/>
      <c r="CG321" s="111"/>
      <c r="CH321" s="111"/>
      <c r="CI321" s="111"/>
      <c r="CJ321" s="111"/>
      <c r="CK321" s="111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  <c r="CX321" s="111"/>
      <c r="CY321" s="111"/>
    </row>
    <row r="322" spans="1:103" s="106" customFormat="1" ht="15.75" customHeight="1" x14ac:dyDescent="0.25">
      <c r="A322" s="101"/>
      <c r="B322" s="101"/>
      <c r="C322" s="101"/>
      <c r="D322" s="102"/>
      <c r="E322" s="102"/>
      <c r="F322" s="103"/>
      <c r="G322" s="151"/>
      <c r="H322" s="128"/>
      <c r="I322" s="129"/>
      <c r="J322" s="130"/>
      <c r="K322" s="105"/>
      <c r="L322" s="131"/>
      <c r="M322" s="172"/>
      <c r="O322" s="108"/>
      <c r="P322" s="108"/>
      <c r="Q322" s="181"/>
      <c r="R322" s="160"/>
      <c r="T322" s="108"/>
      <c r="U322" s="108"/>
      <c r="W322" s="108"/>
      <c r="X322" s="108"/>
      <c r="AB322" s="138"/>
      <c r="AF322" s="108"/>
      <c r="AG322" s="108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/>
      <c r="CD322" s="111"/>
      <c r="CE322" s="111"/>
      <c r="CF322" s="111"/>
      <c r="CG322" s="111"/>
      <c r="CH322" s="111"/>
      <c r="CI322" s="111"/>
      <c r="CJ322" s="111"/>
      <c r="CK322" s="111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  <c r="CX322" s="111"/>
      <c r="CY322" s="111"/>
    </row>
    <row r="323" spans="1:103" s="106" customFormat="1" ht="15.75" customHeight="1" x14ac:dyDescent="0.25">
      <c r="A323" s="101"/>
      <c r="B323" s="101"/>
      <c r="C323" s="101"/>
      <c r="D323" s="102"/>
      <c r="E323" s="102"/>
      <c r="F323" s="103"/>
      <c r="G323" s="151"/>
      <c r="H323" s="128"/>
      <c r="I323" s="129"/>
      <c r="J323" s="130"/>
      <c r="K323" s="105"/>
      <c r="L323" s="131"/>
      <c r="M323" s="172"/>
      <c r="O323" s="108"/>
      <c r="P323" s="108"/>
      <c r="Q323" s="181"/>
      <c r="R323" s="160"/>
      <c r="T323" s="108"/>
      <c r="U323" s="108"/>
      <c r="W323" s="108"/>
      <c r="X323" s="108"/>
      <c r="AB323" s="138"/>
      <c r="AF323" s="108"/>
      <c r="AG323" s="108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/>
      <c r="CD323" s="111"/>
      <c r="CE323" s="111"/>
      <c r="CF323" s="111"/>
      <c r="CG323" s="111"/>
      <c r="CH323" s="111"/>
      <c r="CI323" s="111"/>
      <c r="CJ323" s="111"/>
      <c r="CK323" s="111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  <c r="CX323" s="111"/>
      <c r="CY323" s="111"/>
    </row>
    <row r="324" spans="1:103" s="106" customFormat="1" ht="15.75" customHeight="1" x14ac:dyDescent="0.25">
      <c r="A324" s="101"/>
      <c r="B324" s="101"/>
      <c r="C324" s="101"/>
      <c r="D324" s="102"/>
      <c r="E324" s="102"/>
      <c r="F324" s="103"/>
      <c r="G324" s="151"/>
      <c r="H324" s="128"/>
      <c r="I324" s="129"/>
      <c r="J324" s="130"/>
      <c r="K324" s="105"/>
      <c r="L324" s="131"/>
      <c r="M324" s="172"/>
      <c r="O324" s="108"/>
      <c r="P324" s="108"/>
      <c r="Q324" s="181"/>
      <c r="R324" s="160"/>
      <c r="T324" s="108"/>
      <c r="U324" s="108"/>
      <c r="W324" s="108"/>
      <c r="X324" s="108"/>
      <c r="AB324" s="138"/>
      <c r="AF324" s="108"/>
      <c r="AG324" s="108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11"/>
      <c r="CD324" s="111"/>
      <c r="CE324" s="111"/>
      <c r="CF324" s="111"/>
      <c r="CG324" s="111"/>
      <c r="CH324" s="111"/>
      <c r="CI324" s="111"/>
      <c r="CJ324" s="111"/>
      <c r="CK324" s="111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  <c r="CX324" s="111"/>
      <c r="CY324" s="111"/>
    </row>
    <row r="325" spans="1:103" s="106" customFormat="1" ht="15.75" customHeight="1" x14ac:dyDescent="0.25">
      <c r="A325" s="101"/>
      <c r="B325" s="101"/>
      <c r="C325" s="101"/>
      <c r="D325" s="102"/>
      <c r="E325" s="102"/>
      <c r="F325" s="103"/>
      <c r="G325" s="151"/>
      <c r="H325" s="128"/>
      <c r="I325" s="129"/>
      <c r="J325" s="130"/>
      <c r="K325" s="105"/>
      <c r="L325" s="131"/>
      <c r="M325" s="172"/>
      <c r="O325" s="108"/>
      <c r="P325" s="108"/>
      <c r="Q325" s="181"/>
      <c r="R325" s="160"/>
      <c r="T325" s="108"/>
      <c r="U325" s="108"/>
      <c r="W325" s="108"/>
      <c r="X325" s="108"/>
      <c r="AB325" s="138"/>
      <c r="AF325" s="108"/>
      <c r="AG325" s="108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11"/>
      <c r="CD325" s="111"/>
      <c r="CE325" s="111"/>
      <c r="CF325" s="111"/>
      <c r="CG325" s="111"/>
      <c r="CH325" s="111"/>
      <c r="CI325" s="111"/>
      <c r="CJ325" s="111"/>
      <c r="CK325" s="111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  <c r="CX325" s="111"/>
      <c r="CY325" s="111"/>
    </row>
    <row r="326" spans="1:103" s="106" customFormat="1" ht="15.75" customHeight="1" x14ac:dyDescent="0.25">
      <c r="A326" s="101"/>
      <c r="B326" s="101"/>
      <c r="C326" s="101"/>
      <c r="D326" s="102"/>
      <c r="E326" s="102"/>
      <c r="F326" s="103"/>
      <c r="G326" s="151"/>
      <c r="H326" s="128"/>
      <c r="I326" s="129"/>
      <c r="J326" s="130"/>
      <c r="K326" s="105"/>
      <c r="L326" s="131"/>
      <c r="M326" s="172"/>
      <c r="O326" s="108"/>
      <c r="P326" s="108"/>
      <c r="Q326" s="181"/>
      <c r="R326" s="160"/>
      <c r="T326" s="108"/>
      <c r="U326" s="108"/>
      <c r="W326" s="108"/>
      <c r="X326" s="108"/>
      <c r="AB326" s="138"/>
      <c r="AF326" s="108"/>
      <c r="AG326" s="108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11"/>
      <c r="CD326" s="111"/>
      <c r="CE326" s="111"/>
      <c r="CF326" s="111"/>
      <c r="CG326" s="111"/>
      <c r="CH326" s="111"/>
      <c r="CI326" s="111"/>
      <c r="CJ326" s="111"/>
      <c r="CK326" s="111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  <c r="CX326" s="111"/>
      <c r="CY326" s="111"/>
    </row>
    <row r="327" spans="1:103" s="106" customFormat="1" ht="15.75" customHeight="1" x14ac:dyDescent="0.25">
      <c r="A327" s="101"/>
      <c r="B327" s="101"/>
      <c r="C327" s="101"/>
      <c r="D327" s="102"/>
      <c r="E327" s="102"/>
      <c r="F327" s="103"/>
      <c r="G327" s="151"/>
      <c r="H327" s="128"/>
      <c r="I327" s="129"/>
      <c r="J327" s="130"/>
      <c r="K327" s="105"/>
      <c r="L327" s="131"/>
      <c r="M327" s="172"/>
      <c r="O327" s="108"/>
      <c r="P327" s="108"/>
      <c r="Q327" s="181"/>
      <c r="R327" s="160"/>
      <c r="T327" s="108"/>
      <c r="U327" s="108"/>
      <c r="W327" s="108"/>
      <c r="X327" s="108"/>
      <c r="AB327" s="138"/>
      <c r="AF327" s="108"/>
      <c r="AG327" s="108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11"/>
      <c r="CD327" s="111"/>
      <c r="CE327" s="111"/>
      <c r="CF327" s="111"/>
      <c r="CG327" s="111"/>
      <c r="CH327" s="111"/>
      <c r="CI327" s="111"/>
      <c r="CJ327" s="111"/>
      <c r="CK327" s="111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  <c r="CX327" s="111"/>
      <c r="CY327" s="111"/>
    </row>
    <row r="328" spans="1:103" s="106" customFormat="1" ht="15.75" customHeight="1" x14ac:dyDescent="0.25">
      <c r="A328" s="101"/>
      <c r="B328" s="101"/>
      <c r="C328" s="101"/>
      <c r="D328" s="102"/>
      <c r="E328" s="102"/>
      <c r="F328" s="103"/>
      <c r="G328" s="151"/>
      <c r="H328" s="128"/>
      <c r="I328" s="129"/>
      <c r="J328" s="130"/>
      <c r="K328" s="105"/>
      <c r="L328" s="131"/>
      <c r="M328" s="172"/>
      <c r="O328" s="108"/>
      <c r="P328" s="108"/>
      <c r="Q328" s="181"/>
      <c r="R328" s="160"/>
      <c r="T328" s="108"/>
      <c r="U328" s="108"/>
      <c r="W328" s="108"/>
      <c r="X328" s="108"/>
      <c r="AB328" s="138"/>
      <c r="AF328" s="108"/>
      <c r="AG328" s="108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  <c r="CF328" s="111"/>
      <c r="CG328" s="111"/>
      <c r="CH328" s="111"/>
      <c r="CI328" s="111"/>
      <c r="CJ328" s="111"/>
      <c r="CK328" s="111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  <c r="CX328" s="111"/>
      <c r="CY328" s="111"/>
    </row>
    <row r="329" spans="1:103" s="106" customFormat="1" ht="15.75" customHeight="1" x14ac:dyDescent="0.25">
      <c r="A329" s="101"/>
      <c r="B329" s="101"/>
      <c r="C329" s="101"/>
      <c r="D329" s="102"/>
      <c r="E329" s="102"/>
      <c r="F329" s="103"/>
      <c r="G329" s="151"/>
      <c r="H329" s="128"/>
      <c r="I329" s="129"/>
      <c r="J329" s="130"/>
      <c r="K329" s="105"/>
      <c r="L329" s="131"/>
      <c r="M329" s="172"/>
      <c r="O329" s="108"/>
      <c r="P329" s="108"/>
      <c r="Q329" s="181"/>
      <c r="R329" s="160"/>
      <c r="T329" s="108"/>
      <c r="U329" s="108"/>
      <c r="W329" s="108"/>
      <c r="X329" s="108"/>
      <c r="AB329" s="138"/>
      <c r="AF329" s="108"/>
      <c r="AG329" s="108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11"/>
      <c r="CD329" s="111"/>
      <c r="CE329" s="111"/>
      <c r="CF329" s="111"/>
      <c r="CG329" s="111"/>
      <c r="CH329" s="111"/>
      <c r="CI329" s="111"/>
      <c r="CJ329" s="111"/>
      <c r="CK329" s="111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  <c r="CX329" s="111"/>
      <c r="CY329" s="111"/>
    </row>
    <row r="330" spans="1:103" s="106" customFormat="1" ht="15.75" customHeight="1" x14ac:dyDescent="0.25">
      <c r="A330" s="101"/>
      <c r="B330" s="101"/>
      <c r="C330" s="101"/>
      <c r="D330" s="102"/>
      <c r="E330" s="102"/>
      <c r="F330" s="103"/>
      <c r="G330" s="151"/>
      <c r="H330" s="128"/>
      <c r="I330" s="129"/>
      <c r="J330" s="130"/>
      <c r="K330" s="105"/>
      <c r="L330" s="131"/>
      <c r="M330" s="172"/>
      <c r="O330" s="108"/>
      <c r="P330" s="108"/>
      <c r="Q330" s="181"/>
      <c r="R330" s="160"/>
      <c r="T330" s="108"/>
      <c r="U330" s="108"/>
      <c r="W330" s="108"/>
      <c r="X330" s="108"/>
      <c r="AB330" s="138"/>
      <c r="AF330" s="108"/>
      <c r="AG330" s="108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11"/>
      <c r="CD330" s="111"/>
      <c r="CE330" s="111"/>
      <c r="CF330" s="111"/>
      <c r="CG330" s="111"/>
      <c r="CH330" s="111"/>
      <c r="CI330" s="111"/>
      <c r="CJ330" s="111"/>
      <c r="CK330" s="111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  <c r="CX330" s="111"/>
      <c r="CY330" s="111"/>
    </row>
    <row r="331" spans="1:103" s="106" customFormat="1" ht="15.75" customHeight="1" x14ac:dyDescent="0.25">
      <c r="A331" s="101"/>
      <c r="B331" s="101"/>
      <c r="C331" s="101"/>
      <c r="D331" s="102"/>
      <c r="E331" s="102"/>
      <c r="F331" s="103"/>
      <c r="G331" s="151"/>
      <c r="H331" s="128"/>
      <c r="I331" s="129"/>
      <c r="J331" s="130"/>
      <c r="K331" s="105"/>
      <c r="L331" s="131"/>
      <c r="M331" s="172"/>
      <c r="O331" s="108"/>
      <c r="P331" s="108"/>
      <c r="Q331" s="181"/>
      <c r="R331" s="160"/>
      <c r="T331" s="108"/>
      <c r="U331" s="108"/>
      <c r="W331" s="108"/>
      <c r="X331" s="108"/>
      <c r="AB331" s="138"/>
      <c r="AF331" s="108"/>
      <c r="AG331" s="108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11"/>
      <c r="CD331" s="111"/>
      <c r="CE331" s="111"/>
      <c r="CF331" s="111"/>
      <c r="CG331" s="111"/>
      <c r="CH331" s="111"/>
      <c r="CI331" s="111"/>
      <c r="CJ331" s="111"/>
      <c r="CK331" s="111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  <c r="CX331" s="111"/>
      <c r="CY331" s="111"/>
    </row>
    <row r="332" spans="1:103" s="106" customFormat="1" ht="15.75" customHeight="1" x14ac:dyDescent="0.25">
      <c r="A332" s="101"/>
      <c r="B332" s="101"/>
      <c r="C332" s="101"/>
      <c r="D332" s="102"/>
      <c r="E332" s="102"/>
      <c r="F332" s="103"/>
      <c r="G332" s="151"/>
      <c r="H332" s="128"/>
      <c r="I332" s="129"/>
      <c r="J332" s="130"/>
      <c r="K332" s="105"/>
      <c r="L332" s="131"/>
      <c r="M332" s="172"/>
      <c r="O332" s="108"/>
      <c r="P332" s="108"/>
      <c r="Q332" s="181"/>
      <c r="R332" s="160"/>
      <c r="T332" s="108"/>
      <c r="U332" s="108"/>
      <c r="W332" s="108"/>
      <c r="X332" s="108"/>
      <c r="AB332" s="138"/>
      <c r="AF332" s="108"/>
      <c r="AG332" s="108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11"/>
      <c r="CD332" s="111"/>
      <c r="CE332" s="111"/>
      <c r="CF332" s="111"/>
      <c r="CG332" s="111"/>
      <c r="CH332" s="111"/>
      <c r="CI332" s="111"/>
      <c r="CJ332" s="111"/>
      <c r="CK332" s="111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  <c r="CX332" s="111"/>
      <c r="CY332" s="111"/>
    </row>
    <row r="333" spans="1:103" s="106" customFormat="1" ht="15.75" customHeight="1" x14ac:dyDescent="0.25">
      <c r="A333" s="101"/>
      <c r="B333" s="101"/>
      <c r="C333" s="101"/>
      <c r="D333" s="102"/>
      <c r="E333" s="102"/>
      <c r="F333" s="103"/>
      <c r="G333" s="151"/>
      <c r="H333" s="128"/>
      <c r="I333" s="129"/>
      <c r="J333" s="130"/>
      <c r="K333" s="105"/>
      <c r="L333" s="131"/>
      <c r="M333" s="172"/>
      <c r="O333" s="108"/>
      <c r="P333" s="108"/>
      <c r="Q333" s="181"/>
      <c r="R333" s="160"/>
      <c r="T333" s="108"/>
      <c r="U333" s="108"/>
      <c r="W333" s="108"/>
      <c r="X333" s="108"/>
      <c r="AB333" s="138"/>
      <c r="AF333" s="108"/>
      <c r="AG333" s="108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11"/>
      <c r="CD333" s="111"/>
      <c r="CE333" s="111"/>
      <c r="CF333" s="111"/>
      <c r="CG333" s="111"/>
      <c r="CH333" s="111"/>
      <c r="CI333" s="111"/>
      <c r="CJ333" s="111"/>
      <c r="CK333" s="111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  <c r="CX333" s="111"/>
      <c r="CY333" s="111"/>
    </row>
    <row r="334" spans="1:103" s="106" customFormat="1" ht="15.75" customHeight="1" x14ac:dyDescent="0.25">
      <c r="A334" s="101"/>
      <c r="B334" s="101"/>
      <c r="C334" s="101"/>
      <c r="D334" s="102"/>
      <c r="E334" s="102"/>
      <c r="F334" s="103"/>
      <c r="G334" s="151"/>
      <c r="H334" s="128"/>
      <c r="I334" s="129"/>
      <c r="J334" s="130"/>
      <c r="K334" s="105"/>
      <c r="L334" s="131"/>
      <c r="M334" s="172"/>
      <c r="O334" s="108"/>
      <c r="P334" s="108"/>
      <c r="Q334" s="181"/>
      <c r="R334" s="160"/>
      <c r="T334" s="108"/>
      <c r="U334" s="108"/>
      <c r="W334" s="108"/>
      <c r="X334" s="108"/>
      <c r="AB334" s="138"/>
      <c r="AF334" s="108"/>
      <c r="AG334" s="108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  <c r="CF334" s="111"/>
      <c r="CG334" s="111"/>
      <c r="CH334" s="111"/>
      <c r="CI334" s="111"/>
      <c r="CJ334" s="111"/>
      <c r="CK334" s="111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  <c r="CX334" s="111"/>
      <c r="CY334" s="111"/>
    </row>
    <row r="335" spans="1:103" s="106" customFormat="1" ht="15.75" customHeight="1" x14ac:dyDescent="0.25">
      <c r="A335" s="101"/>
      <c r="B335" s="101"/>
      <c r="C335" s="101"/>
      <c r="D335" s="102"/>
      <c r="E335" s="102"/>
      <c r="F335" s="103"/>
      <c r="G335" s="151"/>
      <c r="H335" s="128"/>
      <c r="I335" s="129"/>
      <c r="J335" s="130"/>
      <c r="K335" s="105"/>
      <c r="L335" s="131"/>
      <c r="M335" s="172"/>
      <c r="O335" s="108"/>
      <c r="P335" s="108"/>
      <c r="Q335" s="181"/>
      <c r="R335" s="160"/>
      <c r="T335" s="108"/>
      <c r="U335" s="108"/>
      <c r="W335" s="108"/>
      <c r="X335" s="108"/>
      <c r="AB335" s="138"/>
      <c r="AF335" s="108"/>
      <c r="AG335" s="108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11"/>
      <c r="CD335" s="111"/>
      <c r="CE335" s="111"/>
      <c r="CF335" s="111"/>
      <c r="CG335" s="111"/>
      <c r="CH335" s="111"/>
      <c r="CI335" s="111"/>
      <c r="CJ335" s="111"/>
      <c r="CK335" s="111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  <c r="CX335" s="111"/>
      <c r="CY335" s="111"/>
    </row>
    <row r="336" spans="1:103" s="106" customFormat="1" ht="15.75" customHeight="1" x14ac:dyDescent="0.25">
      <c r="A336" s="101"/>
      <c r="B336" s="101"/>
      <c r="C336" s="101"/>
      <c r="D336" s="102"/>
      <c r="E336" s="102"/>
      <c r="F336" s="103"/>
      <c r="G336" s="151"/>
      <c r="H336" s="128"/>
      <c r="I336" s="129"/>
      <c r="J336" s="130"/>
      <c r="K336" s="105"/>
      <c r="L336" s="131"/>
      <c r="M336" s="172"/>
      <c r="O336" s="108"/>
      <c r="P336" s="108"/>
      <c r="Q336" s="181"/>
      <c r="R336" s="160"/>
      <c r="T336" s="108"/>
      <c r="U336" s="108"/>
      <c r="W336" s="108"/>
      <c r="X336" s="108"/>
      <c r="AB336" s="138"/>
      <c r="AF336" s="108"/>
      <c r="AG336" s="108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11"/>
      <c r="CD336" s="111"/>
      <c r="CE336" s="111"/>
      <c r="CF336" s="111"/>
      <c r="CG336" s="111"/>
      <c r="CH336" s="111"/>
      <c r="CI336" s="111"/>
      <c r="CJ336" s="111"/>
      <c r="CK336" s="111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  <c r="CX336" s="111"/>
      <c r="CY336" s="111"/>
    </row>
    <row r="337" spans="1:103" s="106" customFormat="1" ht="15.75" customHeight="1" x14ac:dyDescent="0.25">
      <c r="A337" s="101"/>
      <c r="B337" s="101"/>
      <c r="C337" s="101"/>
      <c r="D337" s="102"/>
      <c r="E337" s="102"/>
      <c r="F337" s="103"/>
      <c r="G337" s="151"/>
      <c r="H337" s="128"/>
      <c r="I337" s="129"/>
      <c r="J337" s="130"/>
      <c r="K337" s="105"/>
      <c r="L337" s="131"/>
      <c r="M337" s="172"/>
      <c r="O337" s="108"/>
      <c r="P337" s="108"/>
      <c r="Q337" s="181"/>
      <c r="R337" s="160"/>
      <c r="T337" s="108"/>
      <c r="U337" s="108"/>
      <c r="W337" s="108"/>
      <c r="X337" s="108"/>
      <c r="AB337" s="138"/>
      <c r="AF337" s="108"/>
      <c r="AG337" s="108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11"/>
      <c r="CD337" s="111"/>
      <c r="CE337" s="111"/>
      <c r="CF337" s="111"/>
      <c r="CG337" s="111"/>
      <c r="CH337" s="111"/>
      <c r="CI337" s="111"/>
      <c r="CJ337" s="111"/>
      <c r="CK337" s="111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  <c r="CX337" s="111"/>
      <c r="CY337" s="111"/>
    </row>
    <row r="338" spans="1:103" s="106" customFormat="1" ht="15.75" customHeight="1" x14ac:dyDescent="0.25">
      <c r="A338" s="101"/>
      <c r="B338" s="101"/>
      <c r="C338" s="101"/>
      <c r="D338" s="102"/>
      <c r="E338" s="102"/>
      <c r="F338" s="103"/>
      <c r="G338" s="151"/>
      <c r="H338" s="128"/>
      <c r="I338" s="129"/>
      <c r="J338" s="130"/>
      <c r="K338" s="105"/>
      <c r="L338" s="131"/>
      <c r="M338" s="172"/>
      <c r="O338" s="108"/>
      <c r="P338" s="108"/>
      <c r="Q338" s="181"/>
      <c r="R338" s="160"/>
      <c r="T338" s="108"/>
      <c r="U338" s="108"/>
      <c r="W338" s="108"/>
      <c r="X338" s="108"/>
      <c r="AB338" s="138"/>
      <c r="AF338" s="108"/>
      <c r="AG338" s="108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11"/>
      <c r="CD338" s="111"/>
      <c r="CE338" s="111"/>
      <c r="CF338" s="111"/>
      <c r="CG338" s="111"/>
      <c r="CH338" s="111"/>
      <c r="CI338" s="111"/>
      <c r="CJ338" s="111"/>
      <c r="CK338" s="111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  <c r="CX338" s="111"/>
      <c r="CY338" s="111"/>
    </row>
    <row r="339" spans="1:103" s="106" customFormat="1" ht="15.75" customHeight="1" x14ac:dyDescent="0.25">
      <c r="A339" s="101"/>
      <c r="B339" s="101"/>
      <c r="C339" s="101"/>
      <c r="D339" s="102"/>
      <c r="E339" s="102"/>
      <c r="F339" s="103"/>
      <c r="G339" s="151"/>
      <c r="H339" s="128"/>
      <c r="I339" s="129"/>
      <c r="J339" s="130"/>
      <c r="K339" s="105"/>
      <c r="L339" s="131"/>
      <c r="M339" s="172"/>
      <c r="O339" s="108"/>
      <c r="P339" s="108"/>
      <c r="Q339" s="181"/>
      <c r="R339" s="160"/>
      <c r="T339" s="108"/>
      <c r="U339" s="108"/>
      <c r="W339" s="108"/>
      <c r="X339" s="108"/>
      <c r="AB339" s="138"/>
      <c r="AF339" s="108"/>
      <c r="AG339" s="108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11"/>
      <c r="CD339" s="111"/>
      <c r="CE339" s="111"/>
      <c r="CF339" s="111"/>
      <c r="CG339" s="111"/>
      <c r="CH339" s="111"/>
      <c r="CI339" s="111"/>
      <c r="CJ339" s="111"/>
      <c r="CK339" s="111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  <c r="CX339" s="111"/>
      <c r="CY339" s="111"/>
    </row>
    <row r="340" spans="1:103" s="106" customFormat="1" ht="15.75" customHeight="1" x14ac:dyDescent="0.25">
      <c r="A340" s="101"/>
      <c r="B340" s="101"/>
      <c r="C340" s="101"/>
      <c r="D340" s="102"/>
      <c r="E340" s="102"/>
      <c r="F340" s="103"/>
      <c r="G340" s="151"/>
      <c r="H340" s="128"/>
      <c r="I340" s="129"/>
      <c r="J340" s="130"/>
      <c r="K340" s="105"/>
      <c r="L340" s="131"/>
      <c r="M340" s="172"/>
      <c r="O340" s="108"/>
      <c r="P340" s="108"/>
      <c r="Q340" s="181"/>
      <c r="R340" s="160"/>
      <c r="T340" s="108"/>
      <c r="U340" s="108"/>
      <c r="W340" s="108"/>
      <c r="X340" s="108"/>
      <c r="AB340" s="138"/>
      <c r="AF340" s="108"/>
      <c r="AG340" s="108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  <c r="CF340" s="111"/>
      <c r="CG340" s="111"/>
      <c r="CH340" s="111"/>
      <c r="CI340" s="111"/>
      <c r="CJ340" s="111"/>
      <c r="CK340" s="111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  <c r="CX340" s="111"/>
      <c r="CY340" s="111"/>
    </row>
    <row r="341" spans="1:103" s="106" customFormat="1" ht="15.75" customHeight="1" x14ac:dyDescent="0.25">
      <c r="A341" s="101"/>
      <c r="B341" s="101"/>
      <c r="C341" s="101"/>
      <c r="D341" s="102"/>
      <c r="E341" s="102"/>
      <c r="F341" s="103"/>
      <c r="G341" s="151"/>
      <c r="H341" s="128"/>
      <c r="I341" s="129"/>
      <c r="J341" s="130"/>
      <c r="K341" s="105"/>
      <c r="L341" s="131"/>
      <c r="M341" s="172"/>
      <c r="O341" s="108"/>
      <c r="P341" s="108"/>
      <c r="Q341" s="181"/>
      <c r="R341" s="160"/>
      <c r="T341" s="108"/>
      <c r="U341" s="108"/>
      <c r="W341" s="108"/>
      <c r="X341" s="108"/>
      <c r="AB341" s="138"/>
      <c r="AF341" s="108"/>
      <c r="AG341" s="108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11"/>
      <c r="CD341" s="111"/>
      <c r="CE341" s="111"/>
      <c r="CF341" s="111"/>
      <c r="CG341" s="111"/>
      <c r="CH341" s="111"/>
      <c r="CI341" s="111"/>
      <c r="CJ341" s="111"/>
      <c r="CK341" s="111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  <c r="CX341" s="111"/>
      <c r="CY341" s="111"/>
    </row>
    <row r="342" spans="1:103" s="106" customFormat="1" ht="15.75" customHeight="1" x14ac:dyDescent="0.25">
      <c r="A342" s="101"/>
      <c r="B342" s="101"/>
      <c r="C342" s="101"/>
      <c r="D342" s="102"/>
      <c r="E342" s="102"/>
      <c r="F342" s="103"/>
      <c r="G342" s="151"/>
      <c r="H342" s="128"/>
      <c r="I342" s="129"/>
      <c r="J342" s="130"/>
      <c r="K342" s="105"/>
      <c r="L342" s="131"/>
      <c r="M342" s="172"/>
      <c r="O342" s="108"/>
      <c r="P342" s="108"/>
      <c r="Q342" s="181"/>
      <c r="R342" s="160"/>
      <c r="T342" s="108"/>
      <c r="U342" s="108"/>
      <c r="W342" s="108"/>
      <c r="X342" s="108"/>
      <c r="AB342" s="138"/>
      <c r="AF342" s="108"/>
      <c r="AG342" s="108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11"/>
      <c r="CD342" s="111"/>
      <c r="CE342" s="111"/>
      <c r="CF342" s="111"/>
      <c r="CG342" s="111"/>
      <c r="CH342" s="111"/>
      <c r="CI342" s="111"/>
      <c r="CJ342" s="111"/>
      <c r="CK342" s="111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  <c r="CX342" s="111"/>
      <c r="CY342" s="111"/>
    </row>
    <row r="343" spans="1:103" s="106" customFormat="1" ht="15.75" customHeight="1" x14ac:dyDescent="0.25">
      <c r="A343" s="101"/>
      <c r="B343" s="101"/>
      <c r="C343" s="101"/>
      <c r="D343" s="102"/>
      <c r="E343" s="102"/>
      <c r="F343" s="103"/>
      <c r="G343" s="151"/>
      <c r="H343" s="128"/>
      <c r="I343" s="129"/>
      <c r="J343" s="130"/>
      <c r="K343" s="105"/>
      <c r="L343" s="131"/>
      <c r="M343" s="172"/>
      <c r="O343" s="108"/>
      <c r="P343" s="108"/>
      <c r="Q343" s="181"/>
      <c r="R343" s="160"/>
      <c r="T343" s="108"/>
      <c r="U343" s="108"/>
      <c r="W343" s="108"/>
      <c r="X343" s="108"/>
      <c r="AB343" s="138"/>
      <c r="AF343" s="108"/>
      <c r="AG343" s="108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11"/>
      <c r="CD343" s="111"/>
      <c r="CE343" s="111"/>
      <c r="CF343" s="111"/>
      <c r="CG343" s="111"/>
      <c r="CH343" s="111"/>
      <c r="CI343" s="111"/>
      <c r="CJ343" s="111"/>
      <c r="CK343" s="111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  <c r="CX343" s="111"/>
      <c r="CY343" s="111"/>
    </row>
    <row r="344" spans="1:103" s="106" customFormat="1" ht="15.75" customHeight="1" x14ac:dyDescent="0.25">
      <c r="A344" s="101"/>
      <c r="B344" s="101"/>
      <c r="C344" s="101"/>
      <c r="D344" s="102"/>
      <c r="E344" s="102"/>
      <c r="F344" s="103"/>
      <c r="G344" s="151"/>
      <c r="H344" s="128"/>
      <c r="I344" s="129"/>
      <c r="J344" s="130"/>
      <c r="K344" s="105"/>
      <c r="L344" s="131"/>
      <c r="M344" s="172"/>
      <c r="O344" s="108"/>
      <c r="P344" s="108"/>
      <c r="Q344" s="181"/>
      <c r="R344" s="160"/>
      <c r="T344" s="108"/>
      <c r="U344" s="108"/>
      <c r="W344" s="108"/>
      <c r="X344" s="108"/>
      <c r="AB344" s="138"/>
      <c r="AF344" s="108"/>
      <c r="AG344" s="108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11"/>
      <c r="CD344" s="111"/>
      <c r="CE344" s="111"/>
      <c r="CF344" s="111"/>
      <c r="CG344" s="111"/>
      <c r="CH344" s="111"/>
      <c r="CI344" s="111"/>
      <c r="CJ344" s="111"/>
      <c r="CK344" s="111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  <c r="CX344" s="111"/>
      <c r="CY344" s="111"/>
    </row>
    <row r="345" spans="1:103" s="106" customFormat="1" ht="15.75" customHeight="1" x14ac:dyDescent="0.25">
      <c r="A345" s="101"/>
      <c r="B345" s="101"/>
      <c r="C345" s="101"/>
      <c r="D345" s="102"/>
      <c r="E345" s="102"/>
      <c r="F345" s="103"/>
      <c r="G345" s="151"/>
      <c r="H345" s="128"/>
      <c r="I345" s="129"/>
      <c r="J345" s="130"/>
      <c r="K345" s="105"/>
      <c r="L345" s="131"/>
      <c r="M345" s="172"/>
      <c r="O345" s="108"/>
      <c r="P345" s="108"/>
      <c r="Q345" s="181"/>
      <c r="R345" s="160"/>
      <c r="T345" s="108"/>
      <c r="U345" s="108"/>
      <c r="W345" s="108"/>
      <c r="X345" s="108"/>
      <c r="AB345" s="138"/>
      <c r="AF345" s="108"/>
      <c r="AG345" s="108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11"/>
      <c r="CD345" s="111"/>
      <c r="CE345" s="111"/>
      <c r="CF345" s="111"/>
      <c r="CG345" s="111"/>
      <c r="CH345" s="111"/>
      <c r="CI345" s="111"/>
      <c r="CJ345" s="111"/>
      <c r="CK345" s="111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  <c r="CX345" s="111"/>
      <c r="CY345" s="111"/>
    </row>
    <row r="346" spans="1:103" s="106" customFormat="1" ht="15.75" customHeight="1" x14ac:dyDescent="0.25">
      <c r="A346" s="101"/>
      <c r="B346" s="101"/>
      <c r="C346" s="101"/>
      <c r="D346" s="102"/>
      <c r="E346" s="102"/>
      <c r="F346" s="103"/>
      <c r="G346" s="151"/>
      <c r="H346" s="128"/>
      <c r="I346" s="129"/>
      <c r="J346" s="130"/>
      <c r="K346" s="105"/>
      <c r="L346" s="131"/>
      <c r="M346" s="172"/>
      <c r="O346" s="108"/>
      <c r="P346" s="108"/>
      <c r="Q346" s="181"/>
      <c r="R346" s="160"/>
      <c r="T346" s="108"/>
      <c r="U346" s="108"/>
      <c r="W346" s="108"/>
      <c r="X346" s="108"/>
      <c r="AB346" s="138"/>
      <c r="AF346" s="108"/>
      <c r="AG346" s="108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  <c r="CF346" s="111"/>
      <c r="CG346" s="111"/>
      <c r="CH346" s="111"/>
      <c r="CI346" s="111"/>
      <c r="CJ346" s="111"/>
      <c r="CK346" s="111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  <c r="CX346" s="111"/>
      <c r="CY346" s="111"/>
    </row>
    <row r="347" spans="1:103" s="106" customFormat="1" ht="15.75" customHeight="1" x14ac:dyDescent="0.25">
      <c r="A347" s="101"/>
      <c r="B347" s="101"/>
      <c r="C347" s="101"/>
      <c r="D347" s="102"/>
      <c r="E347" s="102"/>
      <c r="F347" s="103"/>
      <c r="G347" s="151"/>
      <c r="H347" s="128"/>
      <c r="I347" s="129"/>
      <c r="J347" s="130"/>
      <c r="K347" s="105"/>
      <c r="L347" s="131"/>
      <c r="M347" s="172"/>
      <c r="O347" s="108"/>
      <c r="P347" s="108"/>
      <c r="Q347" s="181"/>
      <c r="R347" s="160"/>
      <c r="T347" s="108"/>
      <c r="U347" s="108"/>
      <c r="W347" s="108"/>
      <c r="X347" s="108"/>
      <c r="AB347" s="138"/>
      <c r="AF347" s="108"/>
      <c r="AG347" s="108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11"/>
      <c r="CD347" s="111"/>
      <c r="CE347" s="111"/>
      <c r="CF347" s="111"/>
      <c r="CG347" s="111"/>
      <c r="CH347" s="111"/>
      <c r="CI347" s="111"/>
      <c r="CJ347" s="111"/>
      <c r="CK347" s="111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  <c r="CX347" s="111"/>
      <c r="CY347" s="111"/>
    </row>
    <row r="348" spans="1:103" s="106" customFormat="1" ht="15.75" customHeight="1" x14ac:dyDescent="0.25">
      <c r="A348" s="101"/>
      <c r="B348" s="101"/>
      <c r="C348" s="101"/>
      <c r="D348" s="102"/>
      <c r="E348" s="102"/>
      <c r="F348" s="103"/>
      <c r="G348" s="151"/>
      <c r="H348" s="128"/>
      <c r="I348" s="129"/>
      <c r="J348" s="130"/>
      <c r="K348" s="105"/>
      <c r="L348" s="131"/>
      <c r="M348" s="172"/>
      <c r="O348" s="108"/>
      <c r="P348" s="108"/>
      <c r="Q348" s="181"/>
      <c r="R348" s="160"/>
      <c r="T348" s="108"/>
      <c r="U348" s="108"/>
      <c r="W348" s="108"/>
      <c r="X348" s="108"/>
      <c r="AB348" s="138"/>
      <c r="AF348" s="108"/>
      <c r="AG348" s="108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11"/>
      <c r="CD348" s="111"/>
      <c r="CE348" s="111"/>
      <c r="CF348" s="111"/>
      <c r="CG348" s="111"/>
      <c r="CH348" s="111"/>
      <c r="CI348" s="111"/>
      <c r="CJ348" s="111"/>
      <c r="CK348" s="111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  <c r="CX348" s="111"/>
      <c r="CY348" s="111"/>
    </row>
    <row r="349" spans="1:103" s="106" customFormat="1" ht="15.75" customHeight="1" x14ac:dyDescent="0.25">
      <c r="A349" s="101"/>
      <c r="B349" s="101"/>
      <c r="C349" s="101"/>
      <c r="D349" s="102"/>
      <c r="E349" s="102"/>
      <c r="F349" s="103"/>
      <c r="G349" s="151"/>
      <c r="H349" s="128"/>
      <c r="I349" s="129"/>
      <c r="J349" s="130"/>
      <c r="K349" s="105"/>
      <c r="L349" s="131"/>
      <c r="M349" s="172"/>
      <c r="O349" s="108"/>
      <c r="P349" s="108"/>
      <c r="Q349" s="181"/>
      <c r="R349" s="160"/>
      <c r="T349" s="108"/>
      <c r="U349" s="108"/>
      <c r="W349" s="108"/>
      <c r="X349" s="108"/>
      <c r="AB349" s="138"/>
      <c r="AF349" s="108"/>
      <c r="AG349" s="108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11"/>
      <c r="CD349" s="111"/>
      <c r="CE349" s="111"/>
      <c r="CF349" s="111"/>
      <c r="CG349" s="111"/>
      <c r="CH349" s="111"/>
      <c r="CI349" s="111"/>
      <c r="CJ349" s="111"/>
      <c r="CK349" s="111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  <c r="CX349" s="111"/>
      <c r="CY349" s="111"/>
    </row>
    <row r="350" spans="1:103" s="106" customFormat="1" ht="15.75" customHeight="1" x14ac:dyDescent="0.25">
      <c r="A350" s="101"/>
      <c r="B350" s="101"/>
      <c r="C350" s="101"/>
      <c r="D350" s="102"/>
      <c r="E350" s="102"/>
      <c r="F350" s="103"/>
      <c r="G350" s="151"/>
      <c r="H350" s="128"/>
      <c r="I350" s="129"/>
      <c r="J350" s="130"/>
      <c r="K350" s="105"/>
      <c r="L350" s="131"/>
      <c r="M350" s="172"/>
      <c r="O350" s="108"/>
      <c r="P350" s="108"/>
      <c r="Q350" s="181"/>
      <c r="R350" s="160"/>
      <c r="T350" s="108"/>
      <c r="U350" s="108"/>
      <c r="W350" s="108"/>
      <c r="X350" s="108"/>
      <c r="AB350" s="138"/>
      <c r="AF350" s="108"/>
      <c r="AG350" s="108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11"/>
      <c r="CD350" s="111"/>
      <c r="CE350" s="111"/>
      <c r="CF350" s="111"/>
      <c r="CG350" s="111"/>
      <c r="CH350" s="111"/>
      <c r="CI350" s="111"/>
      <c r="CJ350" s="111"/>
      <c r="CK350" s="111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  <c r="CX350" s="111"/>
      <c r="CY350" s="111"/>
    </row>
    <row r="351" spans="1:103" s="106" customFormat="1" ht="15.75" customHeight="1" x14ac:dyDescent="0.25">
      <c r="A351" s="101"/>
      <c r="B351" s="101"/>
      <c r="C351" s="101"/>
      <c r="D351" s="102"/>
      <c r="E351" s="102"/>
      <c r="F351" s="103"/>
      <c r="G351" s="151"/>
      <c r="H351" s="128"/>
      <c r="I351" s="129"/>
      <c r="J351" s="130"/>
      <c r="K351" s="105"/>
      <c r="L351" s="131"/>
      <c r="M351" s="172"/>
      <c r="O351" s="108"/>
      <c r="P351" s="108"/>
      <c r="Q351" s="181"/>
      <c r="R351" s="160"/>
      <c r="T351" s="108"/>
      <c r="U351" s="108"/>
      <c r="W351" s="108"/>
      <c r="X351" s="108"/>
      <c r="AB351" s="138"/>
      <c r="AF351" s="108"/>
      <c r="AG351" s="108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11"/>
      <c r="CD351" s="111"/>
      <c r="CE351" s="111"/>
      <c r="CF351" s="111"/>
      <c r="CG351" s="111"/>
      <c r="CH351" s="111"/>
      <c r="CI351" s="111"/>
      <c r="CJ351" s="111"/>
      <c r="CK351" s="111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  <c r="CX351" s="111"/>
      <c r="CY351" s="111"/>
    </row>
    <row r="352" spans="1:103" s="106" customFormat="1" ht="15.75" customHeight="1" x14ac:dyDescent="0.25">
      <c r="A352" s="101"/>
      <c r="B352" s="101"/>
      <c r="C352" s="101"/>
      <c r="D352" s="102"/>
      <c r="E352" s="102"/>
      <c r="F352" s="103"/>
      <c r="G352" s="151"/>
      <c r="H352" s="128"/>
      <c r="I352" s="129"/>
      <c r="J352" s="130"/>
      <c r="K352" s="105"/>
      <c r="L352" s="131"/>
      <c r="M352" s="172"/>
      <c r="O352" s="108"/>
      <c r="P352" s="108"/>
      <c r="Q352" s="181"/>
      <c r="R352" s="160"/>
      <c r="T352" s="108"/>
      <c r="U352" s="108"/>
      <c r="W352" s="108"/>
      <c r="X352" s="108"/>
      <c r="AB352" s="138"/>
      <c r="AF352" s="108"/>
      <c r="AG352" s="108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  <c r="CF352" s="111"/>
      <c r="CG352" s="111"/>
      <c r="CH352" s="111"/>
      <c r="CI352" s="111"/>
      <c r="CJ352" s="111"/>
      <c r="CK352" s="111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  <c r="CX352" s="111"/>
      <c r="CY352" s="111"/>
    </row>
    <row r="353" spans="1:103" s="106" customFormat="1" ht="15.75" customHeight="1" x14ac:dyDescent="0.25">
      <c r="A353" s="101"/>
      <c r="B353" s="101"/>
      <c r="C353" s="101"/>
      <c r="D353" s="102"/>
      <c r="E353" s="102"/>
      <c r="F353" s="103"/>
      <c r="G353" s="151"/>
      <c r="H353" s="128"/>
      <c r="I353" s="129"/>
      <c r="J353" s="130"/>
      <c r="K353" s="105"/>
      <c r="L353" s="131"/>
      <c r="M353" s="172"/>
      <c r="O353" s="108"/>
      <c r="P353" s="108"/>
      <c r="Q353" s="181"/>
      <c r="R353" s="160"/>
      <c r="T353" s="108"/>
      <c r="U353" s="108"/>
      <c r="W353" s="108"/>
      <c r="X353" s="108"/>
      <c r="AB353" s="138"/>
      <c r="AF353" s="108"/>
      <c r="AG353" s="108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11"/>
      <c r="CD353" s="111"/>
      <c r="CE353" s="111"/>
      <c r="CF353" s="111"/>
      <c r="CG353" s="111"/>
      <c r="CH353" s="111"/>
      <c r="CI353" s="111"/>
      <c r="CJ353" s="111"/>
      <c r="CK353" s="111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  <c r="CX353" s="111"/>
      <c r="CY353" s="111"/>
    </row>
    <row r="354" spans="1:103" s="106" customFormat="1" ht="15.75" customHeight="1" x14ac:dyDescent="0.25">
      <c r="A354" s="101"/>
      <c r="B354" s="101"/>
      <c r="C354" s="101"/>
      <c r="D354" s="102"/>
      <c r="E354" s="102"/>
      <c r="F354" s="103"/>
      <c r="G354" s="151"/>
      <c r="H354" s="128"/>
      <c r="I354" s="129"/>
      <c r="J354" s="130"/>
      <c r="K354" s="105"/>
      <c r="L354" s="131"/>
      <c r="M354" s="172"/>
      <c r="O354" s="108"/>
      <c r="P354" s="108"/>
      <c r="Q354" s="181"/>
      <c r="R354" s="160"/>
      <c r="T354" s="108"/>
      <c r="U354" s="108"/>
      <c r="W354" s="108"/>
      <c r="X354" s="108"/>
      <c r="AB354" s="138"/>
      <c r="AF354" s="108"/>
      <c r="AG354" s="108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11"/>
      <c r="CD354" s="111"/>
      <c r="CE354" s="111"/>
      <c r="CF354" s="111"/>
      <c r="CG354" s="111"/>
      <c r="CH354" s="111"/>
      <c r="CI354" s="111"/>
      <c r="CJ354" s="111"/>
      <c r="CK354" s="111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  <c r="CX354" s="111"/>
      <c r="CY354" s="111"/>
    </row>
    <row r="355" spans="1:103" s="106" customFormat="1" ht="15.75" customHeight="1" x14ac:dyDescent="0.25">
      <c r="A355" s="101"/>
      <c r="B355" s="101"/>
      <c r="C355" s="101"/>
      <c r="D355" s="102"/>
      <c r="E355" s="102"/>
      <c r="F355" s="103"/>
      <c r="G355" s="151"/>
      <c r="H355" s="128"/>
      <c r="I355" s="129"/>
      <c r="J355" s="130"/>
      <c r="K355" s="105"/>
      <c r="L355" s="131"/>
      <c r="M355" s="172"/>
      <c r="O355" s="108"/>
      <c r="P355" s="108"/>
      <c r="Q355" s="181"/>
      <c r="R355" s="160"/>
      <c r="T355" s="108"/>
      <c r="U355" s="108"/>
      <c r="W355" s="108"/>
      <c r="X355" s="108"/>
      <c r="AB355" s="138"/>
      <c r="AF355" s="108"/>
      <c r="AG355" s="108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11"/>
      <c r="CD355" s="111"/>
      <c r="CE355" s="111"/>
      <c r="CF355" s="111"/>
      <c r="CG355" s="111"/>
      <c r="CH355" s="111"/>
      <c r="CI355" s="111"/>
      <c r="CJ355" s="111"/>
      <c r="CK355" s="111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  <c r="CX355" s="111"/>
      <c r="CY355" s="111"/>
    </row>
    <row r="356" spans="1:103" s="106" customFormat="1" ht="15.75" customHeight="1" x14ac:dyDescent="0.25">
      <c r="A356" s="101"/>
      <c r="B356" s="101"/>
      <c r="C356" s="101"/>
      <c r="D356" s="102"/>
      <c r="E356" s="102"/>
      <c r="F356" s="103"/>
      <c r="G356" s="151"/>
      <c r="H356" s="128"/>
      <c r="I356" s="129"/>
      <c r="J356" s="130"/>
      <c r="K356" s="105"/>
      <c r="L356" s="131"/>
      <c r="M356" s="172"/>
      <c r="O356" s="108"/>
      <c r="P356" s="108"/>
      <c r="Q356" s="181"/>
      <c r="R356" s="160"/>
      <c r="T356" s="108"/>
      <c r="U356" s="108"/>
      <c r="W356" s="108"/>
      <c r="X356" s="108"/>
      <c r="AB356" s="138"/>
      <c r="AF356" s="108"/>
      <c r="AG356" s="108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/>
      <c r="CB356" s="111"/>
      <c r="CC356" s="111"/>
      <c r="CD356" s="111"/>
      <c r="CE356" s="111"/>
      <c r="CF356" s="111"/>
      <c r="CG356" s="111"/>
      <c r="CH356" s="111"/>
      <c r="CI356" s="111"/>
      <c r="CJ356" s="111"/>
      <c r="CK356" s="111"/>
      <c r="CL356" s="111"/>
      <c r="CM356" s="111"/>
      <c r="CN356" s="111"/>
      <c r="CO356" s="111"/>
      <c r="CP356" s="111"/>
      <c r="CQ356" s="111"/>
      <c r="CR356" s="111"/>
      <c r="CS356" s="111"/>
      <c r="CT356" s="111"/>
      <c r="CU356" s="111"/>
      <c r="CV356" s="111"/>
      <c r="CW356" s="111"/>
      <c r="CX356" s="111"/>
      <c r="CY356" s="111"/>
    </row>
    <row r="357" spans="1:103" s="106" customFormat="1" ht="15.75" customHeight="1" x14ac:dyDescent="0.25">
      <c r="A357" s="101"/>
      <c r="B357" s="101"/>
      <c r="C357" s="101"/>
      <c r="D357" s="102"/>
      <c r="E357" s="102"/>
      <c r="F357" s="103"/>
      <c r="G357" s="151"/>
      <c r="H357" s="128"/>
      <c r="I357" s="129"/>
      <c r="J357" s="130"/>
      <c r="K357" s="105"/>
      <c r="L357" s="131"/>
      <c r="M357" s="172"/>
      <c r="O357" s="108"/>
      <c r="P357" s="108"/>
      <c r="Q357" s="181"/>
      <c r="R357" s="160"/>
      <c r="T357" s="108"/>
      <c r="U357" s="108"/>
      <c r="W357" s="108"/>
      <c r="X357" s="108"/>
      <c r="AB357" s="138"/>
      <c r="AF357" s="108"/>
      <c r="AG357" s="108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11"/>
      <c r="CD357" s="111"/>
      <c r="CE357" s="111"/>
      <c r="CF357" s="111"/>
      <c r="CG357" s="111"/>
      <c r="CH357" s="111"/>
      <c r="CI357" s="111"/>
      <c r="CJ357" s="111"/>
      <c r="CK357" s="111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  <c r="CX357" s="111"/>
      <c r="CY357" s="111"/>
    </row>
    <row r="358" spans="1:103" s="106" customFormat="1" ht="15.75" customHeight="1" x14ac:dyDescent="0.25">
      <c r="A358" s="101"/>
      <c r="B358" s="101"/>
      <c r="C358" s="101"/>
      <c r="D358" s="102"/>
      <c r="E358" s="102"/>
      <c r="F358" s="103"/>
      <c r="G358" s="151"/>
      <c r="H358" s="128"/>
      <c r="I358" s="129"/>
      <c r="J358" s="130"/>
      <c r="K358" s="105"/>
      <c r="L358" s="131"/>
      <c r="M358" s="172"/>
      <c r="O358" s="108"/>
      <c r="P358" s="108"/>
      <c r="Q358" s="181"/>
      <c r="R358" s="160"/>
      <c r="T358" s="108"/>
      <c r="U358" s="108"/>
      <c r="W358" s="108"/>
      <c r="X358" s="108"/>
      <c r="AB358" s="138"/>
      <c r="AF358" s="108"/>
      <c r="AG358" s="108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  <c r="CF358" s="111"/>
      <c r="CG358" s="111"/>
      <c r="CH358" s="111"/>
      <c r="CI358" s="111"/>
      <c r="CJ358" s="111"/>
      <c r="CK358" s="111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  <c r="CX358" s="111"/>
      <c r="CY358" s="111"/>
    </row>
    <row r="359" spans="1:103" s="106" customFormat="1" ht="15.75" customHeight="1" x14ac:dyDescent="0.25">
      <c r="A359" s="101"/>
      <c r="B359" s="101"/>
      <c r="C359" s="101"/>
      <c r="D359" s="102"/>
      <c r="E359" s="102"/>
      <c r="F359" s="103"/>
      <c r="G359" s="151"/>
      <c r="H359" s="128"/>
      <c r="I359" s="129"/>
      <c r="J359" s="130"/>
      <c r="K359" s="105"/>
      <c r="L359" s="131"/>
      <c r="M359" s="172"/>
      <c r="O359" s="108"/>
      <c r="P359" s="108"/>
      <c r="Q359" s="181"/>
      <c r="R359" s="160"/>
      <c r="T359" s="108"/>
      <c r="U359" s="108"/>
      <c r="W359" s="108"/>
      <c r="X359" s="108"/>
      <c r="AB359" s="138"/>
      <c r="AF359" s="108"/>
      <c r="AG359" s="108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11"/>
      <c r="CD359" s="111"/>
      <c r="CE359" s="111"/>
      <c r="CF359" s="111"/>
      <c r="CG359" s="111"/>
      <c r="CH359" s="111"/>
      <c r="CI359" s="111"/>
      <c r="CJ359" s="111"/>
      <c r="CK359" s="111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  <c r="CX359" s="111"/>
      <c r="CY359" s="111"/>
    </row>
    <row r="360" spans="1:103" s="106" customFormat="1" ht="15.75" customHeight="1" x14ac:dyDescent="0.25">
      <c r="A360" s="101"/>
      <c r="B360" s="101"/>
      <c r="C360" s="101"/>
      <c r="D360" s="102"/>
      <c r="E360" s="102"/>
      <c r="F360" s="103"/>
      <c r="G360" s="151"/>
      <c r="H360" s="128"/>
      <c r="I360" s="129"/>
      <c r="J360" s="130"/>
      <c r="K360" s="105"/>
      <c r="L360" s="131"/>
      <c r="M360" s="172"/>
      <c r="O360" s="108"/>
      <c r="P360" s="108"/>
      <c r="Q360" s="181"/>
      <c r="R360" s="160"/>
      <c r="T360" s="108"/>
      <c r="U360" s="108"/>
      <c r="W360" s="108"/>
      <c r="X360" s="108"/>
      <c r="AB360" s="138"/>
      <c r="AF360" s="108"/>
      <c r="AG360" s="108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11"/>
      <c r="CD360" s="111"/>
      <c r="CE360" s="111"/>
      <c r="CF360" s="111"/>
      <c r="CG360" s="111"/>
      <c r="CH360" s="111"/>
      <c r="CI360" s="111"/>
      <c r="CJ360" s="111"/>
      <c r="CK360" s="111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  <c r="CX360" s="111"/>
      <c r="CY360" s="111"/>
    </row>
    <row r="361" spans="1:103" s="106" customFormat="1" ht="15.75" customHeight="1" x14ac:dyDescent="0.25">
      <c r="A361" s="101"/>
      <c r="B361" s="101"/>
      <c r="C361" s="101"/>
      <c r="D361" s="102"/>
      <c r="E361" s="102"/>
      <c r="F361" s="103"/>
      <c r="G361" s="151"/>
      <c r="H361" s="128"/>
      <c r="I361" s="129"/>
      <c r="J361" s="130"/>
      <c r="K361" s="105"/>
      <c r="L361" s="131"/>
      <c r="M361" s="172"/>
      <c r="O361" s="108"/>
      <c r="P361" s="108"/>
      <c r="Q361" s="181"/>
      <c r="R361" s="160"/>
      <c r="T361" s="108"/>
      <c r="U361" s="108"/>
      <c r="W361" s="108"/>
      <c r="X361" s="108"/>
      <c r="AB361" s="138"/>
      <c r="AF361" s="108"/>
      <c r="AG361" s="108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/>
      <c r="CB361" s="111"/>
      <c r="CC361" s="111"/>
      <c r="CD361" s="111"/>
      <c r="CE361" s="111"/>
      <c r="CF361" s="111"/>
      <c r="CG361" s="111"/>
      <c r="CH361" s="111"/>
      <c r="CI361" s="111"/>
      <c r="CJ361" s="111"/>
      <c r="CK361" s="111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  <c r="CX361" s="111"/>
      <c r="CY361" s="111"/>
    </row>
    <row r="362" spans="1:103" s="106" customFormat="1" ht="15.75" customHeight="1" x14ac:dyDescent="0.25">
      <c r="A362" s="101"/>
      <c r="B362" s="101"/>
      <c r="C362" s="101"/>
      <c r="D362" s="102"/>
      <c r="E362" s="102"/>
      <c r="F362" s="103"/>
      <c r="G362" s="151"/>
      <c r="H362" s="128"/>
      <c r="I362" s="129"/>
      <c r="J362" s="130"/>
      <c r="K362" s="105"/>
      <c r="L362" s="131"/>
      <c r="M362" s="172"/>
      <c r="O362" s="108"/>
      <c r="P362" s="108"/>
      <c r="Q362" s="181"/>
      <c r="R362" s="160"/>
      <c r="T362" s="108"/>
      <c r="U362" s="108"/>
      <c r="W362" s="108"/>
      <c r="X362" s="108"/>
      <c r="AB362" s="138"/>
      <c r="AF362" s="108"/>
      <c r="AG362" s="108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11"/>
      <c r="CD362" s="111"/>
      <c r="CE362" s="111"/>
      <c r="CF362" s="111"/>
      <c r="CG362" s="111"/>
      <c r="CH362" s="111"/>
      <c r="CI362" s="111"/>
      <c r="CJ362" s="111"/>
      <c r="CK362" s="111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  <c r="CX362" s="111"/>
      <c r="CY362" s="111"/>
    </row>
    <row r="363" spans="1:103" s="106" customFormat="1" ht="15.75" customHeight="1" x14ac:dyDescent="0.25">
      <c r="A363" s="101"/>
      <c r="B363" s="101"/>
      <c r="C363" s="101"/>
      <c r="D363" s="102"/>
      <c r="E363" s="102"/>
      <c r="F363" s="103"/>
      <c r="G363" s="151"/>
      <c r="H363" s="128"/>
      <c r="I363" s="129"/>
      <c r="J363" s="130"/>
      <c r="K363" s="105"/>
      <c r="L363" s="131"/>
      <c r="M363" s="172"/>
      <c r="O363" s="108"/>
      <c r="P363" s="108"/>
      <c r="Q363" s="181"/>
      <c r="R363" s="160"/>
      <c r="T363" s="108"/>
      <c r="U363" s="108"/>
      <c r="W363" s="108"/>
      <c r="X363" s="108"/>
      <c r="AB363" s="138"/>
      <c r="AF363" s="108"/>
      <c r="AG363" s="108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11"/>
      <c r="CD363" s="111"/>
      <c r="CE363" s="111"/>
      <c r="CF363" s="111"/>
      <c r="CG363" s="111"/>
      <c r="CH363" s="111"/>
      <c r="CI363" s="111"/>
      <c r="CJ363" s="111"/>
      <c r="CK363" s="111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  <c r="CX363" s="111"/>
      <c r="CY363" s="111"/>
    </row>
    <row r="364" spans="1:103" s="106" customFormat="1" ht="15.75" customHeight="1" x14ac:dyDescent="0.25">
      <c r="A364" s="101"/>
      <c r="B364" s="101"/>
      <c r="C364" s="101"/>
      <c r="D364" s="102"/>
      <c r="E364" s="102"/>
      <c r="F364" s="103"/>
      <c r="G364" s="151"/>
      <c r="H364" s="128"/>
      <c r="I364" s="129"/>
      <c r="J364" s="130"/>
      <c r="K364" s="105"/>
      <c r="L364" s="131"/>
      <c r="M364" s="172"/>
      <c r="O364" s="108"/>
      <c r="P364" s="108"/>
      <c r="Q364" s="181"/>
      <c r="R364" s="160"/>
      <c r="T364" s="108"/>
      <c r="U364" s="108"/>
      <c r="W364" s="108"/>
      <c r="X364" s="108"/>
      <c r="AB364" s="138"/>
      <c r="AF364" s="108"/>
      <c r="AG364" s="108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  <c r="CF364" s="111"/>
      <c r="CG364" s="111"/>
      <c r="CH364" s="111"/>
      <c r="CI364" s="111"/>
      <c r="CJ364" s="111"/>
      <c r="CK364" s="111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  <c r="CX364" s="111"/>
      <c r="CY364" s="111"/>
    </row>
    <row r="365" spans="1:103" s="106" customFormat="1" ht="15.75" customHeight="1" x14ac:dyDescent="0.25">
      <c r="A365" s="101"/>
      <c r="B365" s="101"/>
      <c r="C365" s="101"/>
      <c r="D365" s="102"/>
      <c r="E365" s="102"/>
      <c r="F365" s="103"/>
      <c r="G365" s="151"/>
      <c r="H365" s="128"/>
      <c r="I365" s="129"/>
      <c r="J365" s="130"/>
      <c r="K365" s="105"/>
      <c r="L365" s="131"/>
      <c r="M365" s="172"/>
      <c r="O365" s="108"/>
      <c r="P365" s="108"/>
      <c r="Q365" s="181"/>
      <c r="R365" s="160"/>
      <c r="T365" s="108"/>
      <c r="U365" s="108"/>
      <c r="W365" s="108"/>
      <c r="X365" s="108"/>
      <c r="AB365" s="138"/>
      <c r="AF365" s="108"/>
      <c r="AG365" s="108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11"/>
      <c r="CD365" s="111"/>
      <c r="CE365" s="111"/>
      <c r="CF365" s="111"/>
      <c r="CG365" s="111"/>
      <c r="CH365" s="111"/>
      <c r="CI365" s="111"/>
      <c r="CJ365" s="111"/>
      <c r="CK365" s="111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  <c r="CX365" s="111"/>
      <c r="CY365" s="111"/>
    </row>
    <row r="366" spans="1:103" s="106" customFormat="1" ht="15.75" customHeight="1" x14ac:dyDescent="0.25">
      <c r="A366" s="101"/>
      <c r="B366" s="101"/>
      <c r="C366" s="101"/>
      <c r="D366" s="102"/>
      <c r="E366" s="102"/>
      <c r="F366" s="103"/>
      <c r="G366" s="151"/>
      <c r="H366" s="128"/>
      <c r="I366" s="129"/>
      <c r="J366" s="130"/>
      <c r="K366" s="105"/>
      <c r="L366" s="131"/>
      <c r="M366" s="172"/>
      <c r="O366" s="108"/>
      <c r="P366" s="108"/>
      <c r="Q366" s="181"/>
      <c r="R366" s="160"/>
      <c r="T366" s="108"/>
      <c r="U366" s="108"/>
      <c r="W366" s="108"/>
      <c r="X366" s="108"/>
      <c r="AB366" s="138"/>
      <c r="AF366" s="108"/>
      <c r="AG366" s="108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11"/>
      <c r="CD366" s="111"/>
      <c r="CE366" s="111"/>
      <c r="CF366" s="111"/>
      <c r="CG366" s="111"/>
      <c r="CH366" s="111"/>
      <c r="CI366" s="111"/>
      <c r="CJ366" s="111"/>
      <c r="CK366" s="111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  <c r="CX366" s="111"/>
      <c r="CY366" s="111"/>
    </row>
    <row r="367" spans="1:103" s="106" customFormat="1" ht="15.75" customHeight="1" x14ac:dyDescent="0.25">
      <c r="A367" s="101"/>
      <c r="B367" s="101"/>
      <c r="C367" s="101"/>
      <c r="D367" s="102"/>
      <c r="E367" s="102"/>
      <c r="F367" s="103"/>
      <c r="G367" s="151"/>
      <c r="H367" s="128"/>
      <c r="I367" s="129"/>
      <c r="J367" s="130"/>
      <c r="K367" s="105"/>
      <c r="L367" s="131"/>
      <c r="M367" s="172"/>
      <c r="O367" s="108"/>
      <c r="P367" s="108"/>
      <c r="Q367" s="181"/>
      <c r="R367" s="160"/>
      <c r="T367" s="108"/>
      <c r="U367" s="108"/>
      <c r="W367" s="108"/>
      <c r="X367" s="108"/>
      <c r="AB367" s="138"/>
      <c r="AF367" s="108"/>
      <c r="AG367" s="108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  <c r="CX367" s="111"/>
      <c r="CY367" s="111"/>
    </row>
    <row r="368" spans="1:103" s="106" customFormat="1" ht="15.75" customHeight="1" x14ac:dyDescent="0.25">
      <c r="A368" s="101"/>
      <c r="B368" s="101"/>
      <c r="C368" s="101"/>
      <c r="D368" s="102"/>
      <c r="E368" s="102"/>
      <c r="F368" s="103"/>
      <c r="G368" s="151"/>
      <c r="H368" s="128"/>
      <c r="I368" s="129"/>
      <c r="J368" s="130"/>
      <c r="K368" s="105"/>
      <c r="L368" s="131"/>
      <c r="M368" s="172"/>
      <c r="O368" s="108"/>
      <c r="P368" s="108"/>
      <c r="Q368" s="181"/>
      <c r="R368" s="160"/>
      <c r="T368" s="108"/>
      <c r="U368" s="108"/>
      <c r="W368" s="108"/>
      <c r="X368" s="108"/>
      <c r="AB368" s="138"/>
      <c r="AF368" s="108"/>
      <c r="AG368" s="108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11"/>
      <c r="CD368" s="111"/>
      <c r="CE368" s="111"/>
      <c r="CF368" s="111"/>
      <c r="CG368" s="111"/>
      <c r="CH368" s="111"/>
      <c r="CI368" s="111"/>
      <c r="CJ368" s="111"/>
      <c r="CK368" s="111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  <c r="CX368" s="111"/>
      <c r="CY368" s="111"/>
    </row>
    <row r="369" spans="1:103" s="106" customFormat="1" ht="15.75" customHeight="1" x14ac:dyDescent="0.25">
      <c r="A369" s="101"/>
      <c r="B369" s="101"/>
      <c r="C369" s="101"/>
      <c r="D369" s="102"/>
      <c r="E369" s="102"/>
      <c r="F369" s="103"/>
      <c r="G369" s="151"/>
      <c r="H369" s="128"/>
      <c r="I369" s="129"/>
      <c r="J369" s="130"/>
      <c r="K369" s="105"/>
      <c r="L369" s="131"/>
      <c r="M369" s="172"/>
      <c r="O369" s="108"/>
      <c r="P369" s="108"/>
      <c r="Q369" s="181"/>
      <c r="R369" s="160"/>
      <c r="T369" s="108"/>
      <c r="U369" s="108"/>
      <c r="W369" s="108"/>
      <c r="X369" s="108"/>
      <c r="AB369" s="138"/>
      <c r="AF369" s="108"/>
      <c r="AG369" s="108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11"/>
      <c r="CD369" s="111"/>
      <c r="CE369" s="111"/>
      <c r="CF369" s="111"/>
      <c r="CG369" s="111"/>
      <c r="CH369" s="111"/>
      <c r="CI369" s="111"/>
      <c r="CJ369" s="111"/>
      <c r="CK369" s="111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  <c r="CX369" s="111"/>
      <c r="CY369" s="111"/>
    </row>
    <row r="370" spans="1:103" s="106" customFormat="1" ht="15.75" customHeight="1" x14ac:dyDescent="0.25">
      <c r="A370" s="101"/>
      <c r="B370" s="101"/>
      <c r="C370" s="101"/>
      <c r="D370" s="102"/>
      <c r="E370" s="102"/>
      <c r="F370" s="103"/>
      <c r="G370" s="151"/>
      <c r="H370" s="128"/>
      <c r="I370" s="129"/>
      <c r="J370" s="130"/>
      <c r="K370" s="105"/>
      <c r="L370" s="131"/>
      <c r="M370" s="172"/>
      <c r="O370" s="108"/>
      <c r="P370" s="108"/>
      <c r="Q370" s="181"/>
      <c r="R370" s="160"/>
      <c r="T370" s="108"/>
      <c r="U370" s="108"/>
      <c r="W370" s="108"/>
      <c r="X370" s="108"/>
      <c r="AB370" s="138"/>
      <c r="AF370" s="108"/>
      <c r="AG370" s="108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  <c r="CF370" s="111"/>
      <c r="CG370" s="111"/>
      <c r="CH370" s="111"/>
      <c r="CI370" s="111"/>
      <c r="CJ370" s="111"/>
      <c r="CK370" s="111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  <c r="CX370" s="111"/>
      <c r="CY370" s="111"/>
    </row>
    <row r="371" spans="1:103" s="106" customFormat="1" ht="15.75" customHeight="1" x14ac:dyDescent="0.25">
      <c r="A371" s="101"/>
      <c r="B371" s="101"/>
      <c r="C371" s="101"/>
      <c r="D371" s="102"/>
      <c r="E371" s="102"/>
      <c r="F371" s="103"/>
      <c r="G371" s="151"/>
      <c r="H371" s="128"/>
      <c r="I371" s="129"/>
      <c r="J371" s="130"/>
      <c r="K371" s="105"/>
      <c r="L371" s="131"/>
      <c r="M371" s="172"/>
      <c r="O371" s="108"/>
      <c r="P371" s="108"/>
      <c r="Q371" s="181"/>
      <c r="R371" s="160"/>
      <c r="T371" s="108"/>
      <c r="U371" s="108"/>
      <c r="W371" s="108"/>
      <c r="X371" s="108"/>
      <c r="AB371" s="138"/>
      <c r="AF371" s="108"/>
      <c r="AG371" s="108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11"/>
      <c r="CD371" s="111"/>
      <c r="CE371" s="111"/>
      <c r="CF371" s="111"/>
      <c r="CG371" s="111"/>
      <c r="CH371" s="111"/>
      <c r="CI371" s="111"/>
      <c r="CJ371" s="111"/>
      <c r="CK371" s="111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  <c r="CX371" s="111"/>
      <c r="CY371" s="111"/>
    </row>
    <row r="372" spans="1:103" s="106" customFormat="1" ht="15.75" customHeight="1" x14ac:dyDescent="0.25">
      <c r="A372" s="101"/>
      <c r="B372" s="101"/>
      <c r="C372" s="101"/>
      <c r="D372" s="102"/>
      <c r="E372" s="102"/>
      <c r="F372" s="103"/>
      <c r="G372" s="151"/>
      <c r="H372" s="128"/>
      <c r="I372" s="129"/>
      <c r="J372" s="130"/>
      <c r="K372" s="105"/>
      <c r="L372" s="131"/>
      <c r="M372" s="172"/>
      <c r="O372" s="108"/>
      <c r="P372" s="108"/>
      <c r="Q372" s="181"/>
      <c r="R372" s="160"/>
      <c r="T372" s="108"/>
      <c r="U372" s="108"/>
      <c r="W372" s="108"/>
      <c r="X372" s="108"/>
      <c r="AB372" s="138"/>
      <c r="AF372" s="108"/>
      <c r="AG372" s="108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11"/>
      <c r="CD372" s="111"/>
      <c r="CE372" s="111"/>
      <c r="CF372" s="111"/>
      <c r="CG372" s="111"/>
      <c r="CH372" s="111"/>
      <c r="CI372" s="111"/>
      <c r="CJ372" s="111"/>
      <c r="CK372" s="111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  <c r="CX372" s="111"/>
      <c r="CY372" s="111"/>
    </row>
    <row r="373" spans="1:103" s="106" customFormat="1" ht="15.75" customHeight="1" x14ac:dyDescent="0.25">
      <c r="A373" s="101"/>
      <c r="B373" s="101"/>
      <c r="C373" s="101"/>
      <c r="D373" s="102"/>
      <c r="E373" s="102"/>
      <c r="F373" s="103"/>
      <c r="G373" s="151"/>
      <c r="H373" s="128"/>
      <c r="I373" s="129"/>
      <c r="J373" s="130"/>
      <c r="K373" s="105"/>
      <c r="L373" s="131"/>
      <c r="M373" s="172"/>
      <c r="O373" s="108"/>
      <c r="P373" s="108"/>
      <c r="Q373" s="181"/>
      <c r="R373" s="160"/>
      <c r="T373" s="108"/>
      <c r="U373" s="108"/>
      <c r="W373" s="108"/>
      <c r="X373" s="108"/>
      <c r="AB373" s="138"/>
      <c r="AF373" s="108"/>
      <c r="AG373" s="108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/>
      <c r="CB373" s="111"/>
      <c r="CC373" s="111"/>
      <c r="CD373" s="111"/>
      <c r="CE373" s="111"/>
      <c r="CF373" s="111"/>
      <c r="CG373" s="111"/>
      <c r="CH373" s="111"/>
      <c r="CI373" s="111"/>
      <c r="CJ373" s="111"/>
      <c r="CK373" s="111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  <c r="CX373" s="111"/>
      <c r="CY373" s="111"/>
    </row>
    <row r="374" spans="1:103" s="106" customFormat="1" ht="15.75" customHeight="1" x14ac:dyDescent="0.25">
      <c r="A374" s="101"/>
      <c r="B374" s="101"/>
      <c r="C374" s="101"/>
      <c r="D374" s="102"/>
      <c r="E374" s="102"/>
      <c r="F374" s="103"/>
      <c r="G374" s="151"/>
      <c r="H374" s="128"/>
      <c r="I374" s="129"/>
      <c r="J374" s="130"/>
      <c r="K374" s="105"/>
      <c r="L374" s="131"/>
      <c r="M374" s="172"/>
      <c r="O374" s="108"/>
      <c r="P374" s="108"/>
      <c r="Q374" s="181"/>
      <c r="R374" s="160"/>
      <c r="T374" s="108"/>
      <c r="U374" s="108"/>
      <c r="W374" s="108"/>
      <c r="X374" s="108"/>
      <c r="AB374" s="138"/>
      <c r="AF374" s="108"/>
      <c r="AG374" s="108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11"/>
      <c r="CD374" s="111"/>
      <c r="CE374" s="111"/>
      <c r="CF374" s="111"/>
      <c r="CG374" s="111"/>
      <c r="CH374" s="111"/>
      <c r="CI374" s="111"/>
      <c r="CJ374" s="111"/>
      <c r="CK374" s="111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  <c r="CX374" s="111"/>
      <c r="CY374" s="111"/>
    </row>
    <row r="375" spans="1:103" s="106" customFormat="1" ht="15.75" customHeight="1" x14ac:dyDescent="0.25">
      <c r="A375" s="101"/>
      <c r="B375" s="101"/>
      <c r="C375" s="101"/>
      <c r="D375" s="102"/>
      <c r="E375" s="102"/>
      <c r="F375" s="103"/>
      <c r="G375" s="151"/>
      <c r="H375" s="128"/>
      <c r="I375" s="129"/>
      <c r="J375" s="130"/>
      <c r="K375" s="105"/>
      <c r="L375" s="131"/>
      <c r="M375" s="172"/>
      <c r="O375" s="108"/>
      <c r="P375" s="108"/>
      <c r="Q375" s="181"/>
      <c r="R375" s="160"/>
      <c r="T375" s="108"/>
      <c r="U375" s="108"/>
      <c r="W375" s="108"/>
      <c r="X375" s="108"/>
      <c r="AB375" s="138"/>
      <c r="AF375" s="108"/>
      <c r="AG375" s="108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11"/>
      <c r="CD375" s="111"/>
      <c r="CE375" s="111"/>
      <c r="CF375" s="111"/>
      <c r="CG375" s="111"/>
      <c r="CH375" s="111"/>
      <c r="CI375" s="111"/>
      <c r="CJ375" s="111"/>
      <c r="CK375" s="111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  <c r="CX375" s="111"/>
      <c r="CY375" s="111"/>
    </row>
    <row r="376" spans="1:103" s="106" customFormat="1" ht="15.75" customHeight="1" x14ac:dyDescent="0.25">
      <c r="A376" s="101"/>
      <c r="B376" s="101"/>
      <c r="C376" s="101"/>
      <c r="D376" s="102"/>
      <c r="E376" s="102"/>
      <c r="F376" s="103"/>
      <c r="G376" s="151"/>
      <c r="H376" s="128"/>
      <c r="I376" s="129"/>
      <c r="J376" s="130"/>
      <c r="K376" s="105"/>
      <c r="L376" s="131"/>
      <c r="M376" s="172"/>
      <c r="O376" s="108"/>
      <c r="P376" s="108"/>
      <c r="Q376" s="181"/>
      <c r="R376" s="160"/>
      <c r="T376" s="108"/>
      <c r="U376" s="108"/>
      <c r="W376" s="108"/>
      <c r="X376" s="108"/>
      <c r="AB376" s="138"/>
      <c r="AF376" s="108"/>
      <c r="AG376" s="108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  <c r="CF376" s="111"/>
      <c r="CG376" s="111"/>
      <c r="CH376" s="111"/>
      <c r="CI376" s="111"/>
      <c r="CJ376" s="111"/>
      <c r="CK376" s="111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  <c r="CX376" s="111"/>
      <c r="CY376" s="111"/>
    </row>
    <row r="377" spans="1:103" s="106" customFormat="1" ht="15.75" customHeight="1" x14ac:dyDescent="0.25">
      <c r="A377" s="101"/>
      <c r="B377" s="101"/>
      <c r="C377" s="101"/>
      <c r="D377" s="102"/>
      <c r="E377" s="102"/>
      <c r="F377" s="103"/>
      <c r="G377" s="151"/>
      <c r="H377" s="128"/>
      <c r="I377" s="129"/>
      <c r="J377" s="130"/>
      <c r="K377" s="105"/>
      <c r="L377" s="131"/>
      <c r="M377" s="172"/>
      <c r="O377" s="108"/>
      <c r="P377" s="108"/>
      <c r="Q377" s="181"/>
      <c r="R377" s="160"/>
      <c r="T377" s="108"/>
      <c r="U377" s="108"/>
      <c r="W377" s="108"/>
      <c r="X377" s="108"/>
      <c r="AB377" s="138"/>
      <c r="AF377" s="108"/>
      <c r="AG377" s="108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/>
      <c r="CB377" s="111"/>
      <c r="CC377" s="111"/>
      <c r="CD377" s="111"/>
      <c r="CE377" s="111"/>
      <c r="CF377" s="111"/>
      <c r="CG377" s="111"/>
      <c r="CH377" s="111"/>
      <c r="CI377" s="111"/>
      <c r="CJ377" s="111"/>
      <c r="CK377" s="111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  <c r="CX377" s="111"/>
      <c r="CY377" s="111"/>
    </row>
    <row r="378" spans="1:103" s="106" customFormat="1" ht="15.75" customHeight="1" x14ac:dyDescent="0.25">
      <c r="A378" s="101"/>
      <c r="B378" s="101"/>
      <c r="C378" s="101"/>
      <c r="D378" s="102"/>
      <c r="E378" s="102"/>
      <c r="F378" s="103"/>
      <c r="G378" s="151"/>
      <c r="H378" s="128"/>
      <c r="I378" s="129"/>
      <c r="J378" s="130"/>
      <c r="K378" s="105"/>
      <c r="L378" s="131"/>
      <c r="M378" s="172"/>
      <c r="O378" s="108"/>
      <c r="P378" s="108"/>
      <c r="Q378" s="181"/>
      <c r="R378" s="160"/>
      <c r="T378" s="108"/>
      <c r="U378" s="108"/>
      <c r="W378" s="108"/>
      <c r="X378" s="108"/>
      <c r="AB378" s="138"/>
      <c r="AF378" s="108"/>
      <c r="AG378" s="108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/>
      <c r="CB378" s="111"/>
      <c r="CC378" s="111"/>
      <c r="CD378" s="111"/>
      <c r="CE378" s="111"/>
      <c r="CF378" s="111"/>
      <c r="CG378" s="111"/>
      <c r="CH378" s="111"/>
      <c r="CI378" s="111"/>
      <c r="CJ378" s="111"/>
      <c r="CK378" s="111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  <c r="CX378" s="111"/>
      <c r="CY378" s="111"/>
    </row>
    <row r="379" spans="1:103" s="106" customFormat="1" ht="15.75" customHeight="1" x14ac:dyDescent="0.25">
      <c r="A379" s="101"/>
      <c r="B379" s="101"/>
      <c r="C379" s="101"/>
      <c r="D379" s="102"/>
      <c r="E379" s="102"/>
      <c r="F379" s="103"/>
      <c r="G379" s="151"/>
      <c r="H379" s="128"/>
      <c r="I379" s="129"/>
      <c r="J379" s="130"/>
      <c r="K379" s="105"/>
      <c r="L379" s="131"/>
      <c r="M379" s="172"/>
      <c r="O379" s="108"/>
      <c r="P379" s="108"/>
      <c r="Q379" s="181"/>
      <c r="R379" s="160"/>
      <c r="T379" s="108"/>
      <c r="U379" s="108"/>
      <c r="W379" s="108"/>
      <c r="X379" s="108"/>
      <c r="AB379" s="138"/>
      <c r="AF379" s="108"/>
      <c r="AG379" s="108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  <c r="CX379" s="111"/>
      <c r="CY379" s="111"/>
    </row>
    <row r="380" spans="1:103" s="106" customFormat="1" ht="15.75" customHeight="1" x14ac:dyDescent="0.25">
      <c r="A380" s="101"/>
      <c r="B380" s="101"/>
      <c r="C380" s="101"/>
      <c r="D380" s="102"/>
      <c r="E380" s="102"/>
      <c r="F380" s="103"/>
      <c r="G380" s="151"/>
      <c r="H380" s="128"/>
      <c r="I380" s="129"/>
      <c r="J380" s="130"/>
      <c r="K380" s="105"/>
      <c r="L380" s="131"/>
      <c r="M380" s="172"/>
      <c r="O380" s="108"/>
      <c r="P380" s="108"/>
      <c r="Q380" s="181"/>
      <c r="R380" s="160"/>
      <c r="T380" s="108"/>
      <c r="U380" s="108"/>
      <c r="W380" s="108"/>
      <c r="X380" s="108"/>
      <c r="AB380" s="138"/>
      <c r="AF380" s="108"/>
      <c r="AG380" s="108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  <c r="CX380" s="111"/>
      <c r="CY380" s="111"/>
    </row>
    <row r="381" spans="1:103" s="106" customFormat="1" ht="15.75" customHeight="1" x14ac:dyDescent="0.25">
      <c r="A381" s="101"/>
      <c r="B381" s="101"/>
      <c r="C381" s="101"/>
      <c r="D381" s="102"/>
      <c r="E381" s="102"/>
      <c r="F381" s="103"/>
      <c r="G381" s="151"/>
      <c r="H381" s="128"/>
      <c r="I381" s="129"/>
      <c r="J381" s="130"/>
      <c r="K381" s="105"/>
      <c r="L381" s="131"/>
      <c r="M381" s="172"/>
      <c r="O381" s="108"/>
      <c r="P381" s="108"/>
      <c r="Q381" s="181"/>
      <c r="R381" s="160"/>
      <c r="T381" s="108"/>
      <c r="U381" s="108"/>
      <c r="W381" s="108"/>
      <c r="X381" s="108"/>
      <c r="AB381" s="138"/>
      <c r="AF381" s="108"/>
      <c r="AG381" s="108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  <c r="CX381" s="111"/>
      <c r="CY381" s="111"/>
    </row>
    <row r="382" spans="1:103" s="106" customFormat="1" ht="15.75" customHeight="1" x14ac:dyDescent="0.25">
      <c r="A382" s="101"/>
      <c r="B382" s="101"/>
      <c r="C382" s="101"/>
      <c r="D382" s="102"/>
      <c r="E382" s="102"/>
      <c r="F382" s="103"/>
      <c r="G382" s="151"/>
      <c r="H382" s="128"/>
      <c r="I382" s="129"/>
      <c r="J382" s="130"/>
      <c r="K382" s="105"/>
      <c r="L382" s="131"/>
      <c r="M382" s="172"/>
      <c r="O382" s="108"/>
      <c r="P382" s="108"/>
      <c r="Q382" s="181"/>
      <c r="R382" s="160"/>
      <c r="T382" s="108"/>
      <c r="U382" s="108"/>
      <c r="W382" s="108"/>
      <c r="X382" s="108"/>
      <c r="AB382" s="138"/>
      <c r="AF382" s="108"/>
      <c r="AG382" s="108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  <c r="CX382" s="111"/>
      <c r="CY382" s="111"/>
    </row>
    <row r="383" spans="1:103" s="106" customFormat="1" ht="15.75" customHeight="1" x14ac:dyDescent="0.25">
      <c r="A383" s="101"/>
      <c r="B383" s="101"/>
      <c r="C383" s="101"/>
      <c r="D383" s="102"/>
      <c r="E383" s="102"/>
      <c r="F383" s="103"/>
      <c r="G383" s="151"/>
      <c r="H383" s="128"/>
      <c r="I383" s="129"/>
      <c r="J383" s="130"/>
      <c r="K383" s="105"/>
      <c r="L383" s="131"/>
      <c r="M383" s="172"/>
      <c r="O383" s="108"/>
      <c r="P383" s="108"/>
      <c r="Q383" s="181"/>
      <c r="R383" s="160"/>
      <c r="T383" s="108"/>
      <c r="U383" s="108"/>
      <c r="W383" s="108"/>
      <c r="X383" s="108"/>
      <c r="AB383" s="138"/>
      <c r="AF383" s="108"/>
      <c r="AG383" s="108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  <c r="CX383" s="111"/>
      <c r="CY383" s="111"/>
    </row>
    <row r="384" spans="1:103" s="106" customFormat="1" ht="15.75" customHeight="1" x14ac:dyDescent="0.25">
      <c r="A384" s="101"/>
      <c r="B384" s="101"/>
      <c r="C384" s="101"/>
      <c r="D384" s="102"/>
      <c r="E384" s="102"/>
      <c r="F384" s="103"/>
      <c r="G384" s="151"/>
      <c r="H384" s="128"/>
      <c r="I384" s="129"/>
      <c r="J384" s="130"/>
      <c r="K384" s="105"/>
      <c r="L384" s="131"/>
      <c r="M384" s="172"/>
      <c r="O384" s="108"/>
      <c r="P384" s="108"/>
      <c r="Q384" s="181"/>
      <c r="R384" s="160"/>
      <c r="T384" s="108"/>
      <c r="U384" s="108"/>
      <c r="W384" s="108"/>
      <c r="X384" s="108"/>
      <c r="AB384" s="138"/>
      <c r="AF384" s="108"/>
      <c r="AG384" s="108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  <c r="CX384" s="111"/>
      <c r="CY384" s="111"/>
    </row>
    <row r="385" spans="1:103" s="106" customFormat="1" ht="15.75" customHeight="1" x14ac:dyDescent="0.25">
      <c r="A385" s="101"/>
      <c r="B385" s="101"/>
      <c r="C385" s="101"/>
      <c r="D385" s="102"/>
      <c r="E385" s="102"/>
      <c r="F385" s="103"/>
      <c r="G385" s="151"/>
      <c r="H385" s="128"/>
      <c r="I385" s="129"/>
      <c r="J385" s="130"/>
      <c r="K385" s="105"/>
      <c r="L385" s="131"/>
      <c r="M385" s="172"/>
      <c r="O385" s="108"/>
      <c r="P385" s="108"/>
      <c r="Q385" s="181"/>
      <c r="R385" s="160"/>
      <c r="T385" s="108"/>
      <c r="U385" s="108"/>
      <c r="W385" s="108"/>
      <c r="X385" s="108"/>
      <c r="AB385" s="138"/>
      <c r="AF385" s="108"/>
      <c r="AG385" s="108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  <c r="CX385" s="111"/>
      <c r="CY385" s="111"/>
    </row>
    <row r="386" spans="1:103" s="106" customFormat="1" ht="15.75" customHeight="1" x14ac:dyDescent="0.25">
      <c r="A386" s="101"/>
      <c r="B386" s="101"/>
      <c r="C386" s="101"/>
      <c r="D386" s="102"/>
      <c r="E386" s="102"/>
      <c r="F386" s="103"/>
      <c r="G386" s="151"/>
      <c r="H386" s="128"/>
      <c r="I386" s="129"/>
      <c r="J386" s="130"/>
      <c r="K386" s="105"/>
      <c r="L386" s="131"/>
      <c r="M386" s="172"/>
      <c r="O386" s="108"/>
      <c r="P386" s="108"/>
      <c r="Q386" s="181"/>
      <c r="R386" s="160"/>
      <c r="T386" s="108"/>
      <c r="U386" s="108"/>
      <c r="W386" s="108"/>
      <c r="X386" s="108"/>
      <c r="AB386" s="138"/>
      <c r="AF386" s="108"/>
      <c r="AG386" s="108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  <c r="CX386" s="111"/>
      <c r="CY386" s="111"/>
    </row>
    <row r="387" spans="1:103" s="106" customFormat="1" ht="15.75" customHeight="1" x14ac:dyDescent="0.25">
      <c r="A387" s="101"/>
      <c r="B387" s="101"/>
      <c r="C387" s="101"/>
      <c r="D387" s="102"/>
      <c r="E387" s="102"/>
      <c r="F387" s="103"/>
      <c r="G387" s="151"/>
      <c r="H387" s="128"/>
      <c r="I387" s="129"/>
      <c r="J387" s="130"/>
      <c r="K387" s="105"/>
      <c r="L387" s="131"/>
      <c r="M387" s="172"/>
      <c r="O387" s="108"/>
      <c r="P387" s="108"/>
      <c r="Q387" s="181"/>
      <c r="R387" s="160"/>
      <c r="T387" s="108"/>
      <c r="U387" s="108"/>
      <c r="W387" s="108"/>
      <c r="X387" s="108"/>
      <c r="AB387" s="138"/>
      <c r="AF387" s="108"/>
      <c r="AG387" s="108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  <c r="CX387" s="111"/>
      <c r="CY387" s="111"/>
    </row>
    <row r="388" spans="1:103" s="106" customFormat="1" ht="15.75" customHeight="1" x14ac:dyDescent="0.25">
      <c r="A388" s="101"/>
      <c r="B388" s="101"/>
      <c r="C388" s="101"/>
      <c r="D388" s="102"/>
      <c r="E388" s="102"/>
      <c r="F388" s="103"/>
      <c r="G388" s="151"/>
      <c r="H388" s="128"/>
      <c r="I388" s="129"/>
      <c r="J388" s="130"/>
      <c r="K388" s="105"/>
      <c r="L388" s="131"/>
      <c r="M388" s="172"/>
      <c r="O388" s="108"/>
      <c r="P388" s="108"/>
      <c r="Q388" s="181"/>
      <c r="R388" s="160"/>
      <c r="T388" s="108"/>
      <c r="U388" s="108"/>
      <c r="W388" s="108"/>
      <c r="X388" s="108"/>
      <c r="AB388" s="138"/>
      <c r="AF388" s="108"/>
      <c r="AG388" s="108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  <c r="CX388" s="111"/>
      <c r="CY388" s="111"/>
    </row>
    <row r="389" spans="1:103" s="106" customFormat="1" ht="15.75" customHeight="1" x14ac:dyDescent="0.25">
      <c r="A389" s="101"/>
      <c r="B389" s="101"/>
      <c r="C389" s="101"/>
      <c r="D389" s="102"/>
      <c r="E389" s="102"/>
      <c r="F389" s="103"/>
      <c r="G389" s="151"/>
      <c r="H389" s="128"/>
      <c r="I389" s="129"/>
      <c r="J389" s="130"/>
      <c r="K389" s="105"/>
      <c r="L389" s="131"/>
      <c r="M389" s="172"/>
      <c r="O389" s="108"/>
      <c r="P389" s="108"/>
      <c r="Q389" s="181"/>
      <c r="R389" s="160"/>
      <c r="T389" s="108"/>
      <c r="U389" s="108"/>
      <c r="W389" s="108"/>
      <c r="X389" s="108"/>
      <c r="AB389" s="138"/>
      <c r="AF389" s="108"/>
      <c r="AG389" s="108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  <c r="CX389" s="111"/>
      <c r="CY389" s="111"/>
    </row>
    <row r="390" spans="1:103" s="106" customFormat="1" ht="15.75" customHeight="1" x14ac:dyDescent="0.25">
      <c r="A390" s="101"/>
      <c r="B390" s="101"/>
      <c r="C390" s="101"/>
      <c r="D390" s="102"/>
      <c r="E390" s="102"/>
      <c r="F390" s="103"/>
      <c r="G390" s="151"/>
      <c r="H390" s="128"/>
      <c r="I390" s="129"/>
      <c r="J390" s="130"/>
      <c r="K390" s="105"/>
      <c r="L390" s="131"/>
      <c r="M390" s="172"/>
      <c r="O390" s="108"/>
      <c r="P390" s="108"/>
      <c r="Q390" s="181"/>
      <c r="R390" s="160"/>
      <c r="T390" s="108"/>
      <c r="U390" s="108"/>
      <c r="W390" s="108"/>
      <c r="X390" s="108"/>
      <c r="AB390" s="138"/>
      <c r="AF390" s="108"/>
      <c r="AG390" s="108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  <c r="CX390" s="111"/>
      <c r="CY390" s="111"/>
    </row>
    <row r="391" spans="1:103" s="106" customFormat="1" ht="15.75" customHeight="1" x14ac:dyDescent="0.25">
      <c r="A391" s="101"/>
      <c r="B391" s="101"/>
      <c r="C391" s="101"/>
      <c r="D391" s="102"/>
      <c r="E391" s="102"/>
      <c r="F391" s="103"/>
      <c r="G391" s="151"/>
      <c r="H391" s="128"/>
      <c r="I391" s="129"/>
      <c r="J391" s="130"/>
      <c r="K391" s="105"/>
      <c r="L391" s="131"/>
      <c r="M391" s="172"/>
      <c r="O391" s="108"/>
      <c r="P391" s="108"/>
      <c r="Q391" s="181"/>
      <c r="R391" s="160"/>
      <c r="T391" s="108"/>
      <c r="U391" s="108"/>
      <c r="W391" s="108"/>
      <c r="X391" s="108"/>
      <c r="AB391" s="138"/>
      <c r="AF391" s="108"/>
      <c r="AG391" s="108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  <c r="CY391" s="111"/>
    </row>
    <row r="392" spans="1:103" s="106" customFormat="1" ht="15.75" customHeight="1" x14ac:dyDescent="0.25">
      <c r="A392" s="101"/>
      <c r="B392" s="101"/>
      <c r="C392" s="101"/>
      <c r="D392" s="102"/>
      <c r="E392" s="102"/>
      <c r="F392" s="103"/>
      <c r="G392" s="151"/>
      <c r="H392" s="128"/>
      <c r="I392" s="129"/>
      <c r="J392" s="130"/>
      <c r="K392" s="105"/>
      <c r="L392" s="131"/>
      <c r="M392" s="172"/>
      <c r="O392" s="108"/>
      <c r="P392" s="108"/>
      <c r="Q392" s="181"/>
      <c r="R392" s="160"/>
      <c r="T392" s="108"/>
      <c r="U392" s="108"/>
      <c r="W392" s="108"/>
      <c r="X392" s="108"/>
      <c r="AB392" s="138"/>
      <c r="AF392" s="108"/>
      <c r="AG392" s="108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  <c r="CY392" s="111"/>
    </row>
    <row r="393" spans="1:103" s="106" customFormat="1" ht="15.75" customHeight="1" x14ac:dyDescent="0.25">
      <c r="A393" s="101"/>
      <c r="B393" s="101"/>
      <c r="C393" s="101"/>
      <c r="D393" s="102"/>
      <c r="E393" s="102"/>
      <c r="F393" s="103"/>
      <c r="G393" s="151"/>
      <c r="H393" s="128"/>
      <c r="I393" s="129"/>
      <c r="J393" s="130"/>
      <c r="K393" s="105"/>
      <c r="L393" s="131"/>
      <c r="M393" s="172"/>
      <c r="O393" s="108"/>
      <c r="P393" s="108"/>
      <c r="Q393" s="181"/>
      <c r="R393" s="160"/>
      <c r="T393" s="108"/>
      <c r="U393" s="108"/>
      <c r="W393" s="108"/>
      <c r="X393" s="108"/>
      <c r="AB393" s="138"/>
      <c r="AF393" s="108"/>
      <c r="AG393" s="108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  <c r="CY393" s="111"/>
    </row>
    <row r="394" spans="1:103" s="106" customFormat="1" ht="15.75" customHeight="1" x14ac:dyDescent="0.25">
      <c r="A394" s="101"/>
      <c r="B394" s="101"/>
      <c r="C394" s="101"/>
      <c r="D394" s="102"/>
      <c r="E394" s="102"/>
      <c r="F394" s="103"/>
      <c r="G394" s="151"/>
      <c r="H394" s="128"/>
      <c r="I394" s="129"/>
      <c r="J394" s="130"/>
      <c r="K394" s="105"/>
      <c r="L394" s="131"/>
      <c r="M394" s="172"/>
      <c r="O394" s="108"/>
      <c r="P394" s="108"/>
      <c r="Q394" s="181"/>
      <c r="R394" s="160"/>
      <c r="T394" s="108"/>
      <c r="U394" s="108"/>
      <c r="W394" s="108"/>
      <c r="X394" s="108"/>
      <c r="AB394" s="138"/>
      <c r="AF394" s="108"/>
      <c r="AG394" s="108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  <c r="CY394" s="111"/>
    </row>
    <row r="395" spans="1:103" s="106" customFormat="1" ht="15.75" customHeight="1" x14ac:dyDescent="0.25">
      <c r="A395" s="101"/>
      <c r="B395" s="101"/>
      <c r="C395" s="101"/>
      <c r="D395" s="102"/>
      <c r="E395" s="102"/>
      <c r="F395" s="103"/>
      <c r="G395" s="151"/>
      <c r="H395" s="128"/>
      <c r="I395" s="129"/>
      <c r="J395" s="130"/>
      <c r="K395" s="105"/>
      <c r="L395" s="131"/>
      <c r="M395" s="172"/>
      <c r="O395" s="108"/>
      <c r="P395" s="108"/>
      <c r="Q395" s="181"/>
      <c r="R395" s="160"/>
      <c r="T395" s="108"/>
      <c r="U395" s="108"/>
      <c r="W395" s="108"/>
      <c r="X395" s="108"/>
      <c r="AB395" s="138"/>
      <c r="AF395" s="108"/>
      <c r="AG395" s="108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  <c r="CY395" s="111"/>
    </row>
    <row r="396" spans="1:103" s="106" customFormat="1" ht="15.75" customHeight="1" x14ac:dyDescent="0.25">
      <c r="A396" s="101"/>
      <c r="B396" s="101"/>
      <c r="C396" s="101"/>
      <c r="D396" s="102"/>
      <c r="E396" s="102"/>
      <c r="F396" s="103"/>
      <c r="G396" s="151"/>
      <c r="H396" s="128"/>
      <c r="I396" s="129"/>
      <c r="J396" s="130"/>
      <c r="K396" s="105"/>
      <c r="L396" s="131"/>
      <c r="M396" s="172"/>
      <c r="O396" s="108"/>
      <c r="P396" s="108"/>
      <c r="Q396" s="181"/>
      <c r="R396" s="160"/>
      <c r="T396" s="108"/>
      <c r="U396" s="108"/>
      <c r="W396" s="108"/>
      <c r="X396" s="108"/>
      <c r="AB396" s="138"/>
      <c r="AF396" s="108"/>
      <c r="AG396" s="108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  <c r="CY396" s="111"/>
    </row>
    <row r="397" spans="1:103" s="106" customFormat="1" ht="15.75" customHeight="1" x14ac:dyDescent="0.25">
      <c r="A397" s="101"/>
      <c r="B397" s="101"/>
      <c r="C397" s="101"/>
      <c r="D397" s="102"/>
      <c r="E397" s="102"/>
      <c r="F397" s="103"/>
      <c r="G397" s="151"/>
      <c r="H397" s="128"/>
      <c r="I397" s="129"/>
      <c r="J397" s="130"/>
      <c r="K397" s="105"/>
      <c r="L397" s="131"/>
      <c r="M397" s="172"/>
      <c r="O397" s="108"/>
      <c r="P397" s="108"/>
      <c r="Q397" s="181"/>
      <c r="R397" s="160"/>
      <c r="T397" s="108"/>
      <c r="U397" s="108"/>
      <c r="W397" s="108"/>
      <c r="X397" s="108"/>
      <c r="AB397" s="138"/>
      <c r="AF397" s="108"/>
      <c r="AG397" s="108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  <c r="CY397" s="111"/>
    </row>
    <row r="398" spans="1:103" s="106" customFormat="1" ht="15.75" customHeight="1" x14ac:dyDescent="0.25">
      <c r="A398" s="101"/>
      <c r="B398" s="101"/>
      <c r="C398" s="101"/>
      <c r="D398" s="102"/>
      <c r="E398" s="102"/>
      <c r="F398" s="103"/>
      <c r="G398" s="151"/>
      <c r="H398" s="128"/>
      <c r="I398" s="129"/>
      <c r="J398" s="130"/>
      <c r="K398" s="105"/>
      <c r="L398" s="131"/>
      <c r="M398" s="172"/>
      <c r="O398" s="108"/>
      <c r="P398" s="108"/>
      <c r="Q398" s="181"/>
      <c r="R398" s="160"/>
      <c r="T398" s="108"/>
      <c r="U398" s="108"/>
      <c r="W398" s="108"/>
      <c r="X398" s="108"/>
      <c r="AB398" s="138"/>
      <c r="AF398" s="108"/>
      <c r="AG398" s="108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  <c r="CY398" s="111"/>
    </row>
    <row r="399" spans="1:103" s="106" customFormat="1" ht="15.75" customHeight="1" x14ac:dyDescent="0.25">
      <c r="A399" s="101"/>
      <c r="B399" s="101"/>
      <c r="C399" s="101"/>
      <c r="D399" s="102"/>
      <c r="E399" s="102"/>
      <c r="F399" s="103"/>
      <c r="G399" s="151"/>
      <c r="H399" s="128"/>
      <c r="I399" s="129"/>
      <c r="J399" s="130"/>
      <c r="K399" s="105"/>
      <c r="L399" s="131"/>
      <c r="M399" s="172"/>
      <c r="O399" s="108"/>
      <c r="P399" s="108"/>
      <c r="Q399" s="181"/>
      <c r="R399" s="160"/>
      <c r="T399" s="108"/>
      <c r="U399" s="108"/>
      <c r="W399" s="108"/>
      <c r="X399" s="108"/>
      <c r="AB399" s="138"/>
      <c r="AF399" s="108"/>
      <c r="AG399" s="108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  <c r="CY399" s="111"/>
    </row>
    <row r="400" spans="1:103" s="106" customFormat="1" ht="15.75" customHeight="1" x14ac:dyDescent="0.25">
      <c r="A400" s="101"/>
      <c r="B400" s="101"/>
      <c r="C400" s="101"/>
      <c r="D400" s="102"/>
      <c r="E400" s="102"/>
      <c r="F400" s="103"/>
      <c r="G400" s="151"/>
      <c r="H400" s="128"/>
      <c r="I400" s="129"/>
      <c r="J400" s="130"/>
      <c r="K400" s="105"/>
      <c r="L400" s="131"/>
      <c r="M400" s="172"/>
      <c r="O400" s="108"/>
      <c r="P400" s="108"/>
      <c r="Q400" s="181"/>
      <c r="R400" s="160"/>
      <c r="T400" s="108"/>
      <c r="U400" s="108"/>
      <c r="W400" s="108"/>
      <c r="X400" s="108"/>
      <c r="AB400" s="138"/>
      <c r="AF400" s="108"/>
      <c r="AG400" s="108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  <c r="CY400" s="111"/>
    </row>
    <row r="401" spans="1:103" s="106" customFormat="1" ht="15.75" customHeight="1" x14ac:dyDescent="0.25">
      <c r="A401" s="101"/>
      <c r="B401" s="101"/>
      <c r="C401" s="101"/>
      <c r="D401" s="102"/>
      <c r="E401" s="102"/>
      <c r="F401" s="103"/>
      <c r="G401" s="151"/>
      <c r="H401" s="128"/>
      <c r="I401" s="129"/>
      <c r="J401" s="130"/>
      <c r="K401" s="105"/>
      <c r="L401" s="131"/>
      <c r="M401" s="172"/>
      <c r="O401" s="108"/>
      <c r="P401" s="108"/>
      <c r="Q401" s="181"/>
      <c r="R401" s="160"/>
      <c r="T401" s="108"/>
      <c r="U401" s="108"/>
      <c r="W401" s="108"/>
      <c r="X401" s="108"/>
      <c r="AB401" s="138"/>
      <c r="AF401" s="108"/>
      <c r="AG401" s="108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  <c r="CY401" s="111"/>
    </row>
    <row r="402" spans="1:103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72"/>
      <c r="O402" s="108"/>
      <c r="P402" s="108"/>
      <c r="Q402" s="181"/>
      <c r="R402" s="160"/>
      <c r="T402" s="108"/>
      <c r="U402" s="108"/>
      <c r="W402" s="108"/>
      <c r="X402" s="108"/>
      <c r="AB402" s="138"/>
      <c r="AF402" s="108"/>
      <c r="AG402" s="108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  <c r="CY402" s="111"/>
    </row>
    <row r="403" spans="1:103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72"/>
      <c r="O403" s="108"/>
      <c r="P403" s="108"/>
      <c r="Q403" s="181"/>
      <c r="R403" s="160"/>
      <c r="T403" s="108"/>
      <c r="U403" s="108"/>
      <c r="W403" s="108"/>
      <c r="X403" s="108"/>
      <c r="AB403" s="138"/>
      <c r="AF403" s="108"/>
      <c r="AG403" s="108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  <c r="CY403" s="111"/>
    </row>
    <row r="404" spans="1:103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72"/>
      <c r="O404" s="108"/>
      <c r="P404" s="108"/>
      <c r="Q404" s="181"/>
      <c r="R404" s="160"/>
      <c r="T404" s="108"/>
      <c r="U404" s="108"/>
      <c r="W404" s="108"/>
      <c r="X404" s="108"/>
      <c r="AB404" s="138"/>
      <c r="AF404" s="108"/>
      <c r="AG404" s="108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  <c r="CY404" s="111"/>
    </row>
    <row r="405" spans="1:103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72"/>
      <c r="O405" s="108"/>
      <c r="P405" s="108"/>
      <c r="Q405" s="181"/>
      <c r="R405" s="160"/>
      <c r="T405" s="108"/>
      <c r="U405" s="108"/>
      <c r="W405" s="108"/>
      <c r="X405" s="108"/>
      <c r="AB405" s="138"/>
      <c r="AF405" s="108"/>
      <c r="AG405" s="108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  <c r="CY405" s="111"/>
    </row>
    <row r="406" spans="1:103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72"/>
      <c r="O406" s="108"/>
      <c r="P406" s="108"/>
      <c r="Q406" s="181"/>
      <c r="R406" s="160"/>
      <c r="T406" s="108"/>
      <c r="U406" s="108"/>
      <c r="W406" s="108"/>
      <c r="X406" s="108"/>
      <c r="AB406" s="138"/>
      <c r="AF406" s="108"/>
      <c r="AG406" s="108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  <c r="CY406" s="111"/>
    </row>
    <row r="407" spans="1:103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72"/>
      <c r="O407" s="108"/>
      <c r="P407" s="108"/>
      <c r="Q407" s="181"/>
      <c r="R407" s="160"/>
      <c r="T407" s="108"/>
      <c r="U407" s="108"/>
      <c r="W407" s="108"/>
      <c r="X407" s="108"/>
      <c r="AB407" s="138"/>
      <c r="AF407" s="108"/>
      <c r="AG407" s="108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  <c r="CY407" s="111"/>
    </row>
    <row r="408" spans="1:103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72"/>
      <c r="O408" s="108"/>
      <c r="P408" s="108"/>
      <c r="Q408" s="181"/>
      <c r="R408" s="160"/>
      <c r="T408" s="108"/>
      <c r="U408" s="108"/>
      <c r="W408" s="108"/>
      <c r="X408" s="108"/>
      <c r="AB408" s="138"/>
      <c r="AF408" s="108"/>
      <c r="AG408" s="108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  <c r="CY408" s="111"/>
    </row>
    <row r="409" spans="1:103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72"/>
      <c r="O409" s="108"/>
      <c r="P409" s="108"/>
      <c r="Q409" s="181"/>
      <c r="R409" s="160"/>
      <c r="T409" s="108"/>
      <c r="U409" s="108"/>
      <c r="W409" s="108"/>
      <c r="X409" s="108"/>
      <c r="AB409" s="138"/>
      <c r="AF409" s="108"/>
      <c r="AG409" s="108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  <c r="CY409" s="111"/>
    </row>
    <row r="410" spans="1:103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72"/>
      <c r="O410" s="108"/>
      <c r="P410" s="108"/>
      <c r="Q410" s="181"/>
      <c r="R410" s="160"/>
      <c r="T410" s="108"/>
      <c r="U410" s="108"/>
      <c r="W410" s="108"/>
      <c r="X410" s="108"/>
      <c r="AB410" s="138"/>
      <c r="AF410" s="108"/>
      <c r="AG410" s="108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  <c r="CY410" s="111"/>
    </row>
    <row r="411" spans="1:103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72"/>
      <c r="O411" s="108"/>
      <c r="P411" s="108"/>
      <c r="Q411" s="181"/>
      <c r="R411" s="160"/>
      <c r="T411" s="108"/>
      <c r="U411" s="108"/>
      <c r="W411" s="108"/>
      <c r="X411" s="108"/>
      <c r="AB411" s="138"/>
      <c r="AF411" s="108"/>
      <c r="AG411" s="108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  <c r="CY411" s="111"/>
    </row>
    <row r="412" spans="1:103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72"/>
      <c r="O412" s="108"/>
      <c r="P412" s="108"/>
      <c r="Q412" s="181"/>
      <c r="R412" s="160"/>
      <c r="T412" s="108"/>
      <c r="U412" s="108"/>
      <c r="W412" s="108"/>
      <c r="X412" s="108"/>
      <c r="AB412" s="138"/>
      <c r="AF412" s="108"/>
      <c r="AG412" s="108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  <c r="CY412" s="111"/>
    </row>
    <row r="413" spans="1:103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72"/>
      <c r="O413" s="108"/>
      <c r="P413" s="108"/>
      <c r="Q413" s="181"/>
      <c r="R413" s="160"/>
      <c r="T413" s="108"/>
      <c r="U413" s="108"/>
      <c r="W413" s="108"/>
      <c r="X413" s="108"/>
      <c r="AB413" s="138"/>
      <c r="AF413" s="108"/>
      <c r="AG413" s="108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  <c r="CY413" s="111"/>
    </row>
    <row r="414" spans="1:103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72"/>
      <c r="O414" s="108"/>
      <c r="P414" s="108"/>
      <c r="Q414" s="181"/>
      <c r="R414" s="160"/>
      <c r="T414" s="108"/>
      <c r="U414" s="108"/>
      <c r="W414" s="108"/>
      <c r="X414" s="108"/>
      <c r="AB414" s="138"/>
      <c r="AF414" s="108"/>
      <c r="AG414" s="108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  <c r="CY414" s="111"/>
    </row>
    <row r="415" spans="1:103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72"/>
      <c r="O415" s="108"/>
      <c r="P415" s="108"/>
      <c r="Q415" s="181"/>
      <c r="R415" s="160"/>
      <c r="T415" s="108"/>
      <c r="U415" s="108"/>
      <c r="W415" s="108"/>
      <c r="X415" s="108"/>
      <c r="AB415" s="138"/>
      <c r="AF415" s="108"/>
      <c r="AG415" s="108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  <c r="CY415" s="111"/>
    </row>
    <row r="416" spans="1:103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72"/>
      <c r="O416" s="108"/>
      <c r="P416" s="108"/>
      <c r="Q416" s="181"/>
      <c r="R416" s="160"/>
      <c r="T416" s="108"/>
      <c r="U416" s="108"/>
      <c r="W416" s="108"/>
      <c r="X416" s="108"/>
      <c r="AB416" s="138"/>
      <c r="AF416" s="108"/>
      <c r="AG416" s="108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  <c r="CY416" s="111"/>
    </row>
    <row r="417" spans="1:103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72"/>
      <c r="O417" s="108"/>
      <c r="P417" s="108"/>
      <c r="Q417" s="181"/>
      <c r="R417" s="160"/>
      <c r="T417" s="108"/>
      <c r="U417" s="108"/>
      <c r="W417" s="108"/>
      <c r="X417" s="108"/>
      <c r="AB417" s="138"/>
      <c r="AF417" s="108"/>
      <c r="AG417" s="108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  <c r="CY417" s="111"/>
    </row>
    <row r="418" spans="1:103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72"/>
      <c r="O418" s="108"/>
      <c r="P418" s="108"/>
      <c r="Q418" s="181"/>
      <c r="R418" s="160"/>
      <c r="T418" s="108"/>
      <c r="U418" s="108"/>
      <c r="W418" s="108"/>
      <c r="X418" s="108"/>
      <c r="AB418" s="138"/>
      <c r="AF418" s="108"/>
      <c r="AG418" s="108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  <c r="CY418" s="111"/>
    </row>
    <row r="419" spans="1:103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72"/>
      <c r="O419" s="108"/>
      <c r="P419" s="108"/>
      <c r="Q419" s="181"/>
      <c r="R419" s="160"/>
      <c r="T419" s="108"/>
      <c r="U419" s="108"/>
      <c r="W419" s="108"/>
      <c r="X419" s="108"/>
      <c r="AB419" s="138"/>
      <c r="AF419" s="108"/>
      <c r="AG419" s="108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  <c r="CY419" s="111"/>
    </row>
    <row r="420" spans="1:103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72"/>
      <c r="O420" s="108"/>
      <c r="P420" s="108"/>
      <c r="Q420" s="181"/>
      <c r="R420" s="160"/>
      <c r="T420" s="108"/>
      <c r="U420" s="108"/>
      <c r="W420" s="108"/>
      <c r="X420" s="108"/>
      <c r="AB420" s="138"/>
      <c r="AF420" s="108"/>
      <c r="AG420" s="108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  <c r="CY420" s="111"/>
    </row>
    <row r="421" spans="1:103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72"/>
      <c r="O421" s="108"/>
      <c r="P421" s="108"/>
      <c r="Q421" s="181"/>
      <c r="R421" s="160"/>
      <c r="T421" s="108"/>
      <c r="U421" s="108"/>
      <c r="W421" s="108"/>
      <c r="X421" s="108"/>
      <c r="AB421" s="138"/>
      <c r="AF421" s="108"/>
      <c r="AG421" s="108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  <c r="CY421" s="111"/>
    </row>
    <row r="422" spans="1:103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72"/>
      <c r="O422" s="108"/>
      <c r="P422" s="108"/>
      <c r="Q422" s="181"/>
      <c r="R422" s="160"/>
      <c r="T422" s="108"/>
      <c r="U422" s="108"/>
      <c r="W422" s="108"/>
      <c r="X422" s="108"/>
      <c r="AB422" s="138"/>
      <c r="AF422" s="108"/>
      <c r="AG422" s="108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  <c r="CY422" s="111"/>
    </row>
    <row r="423" spans="1:103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72"/>
      <c r="O423" s="108"/>
      <c r="P423" s="108"/>
      <c r="Q423" s="181"/>
      <c r="R423" s="160"/>
      <c r="T423" s="108"/>
      <c r="U423" s="108"/>
      <c r="W423" s="108"/>
      <c r="X423" s="108"/>
      <c r="AB423" s="138"/>
      <c r="AF423" s="108"/>
      <c r="AG423" s="108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  <c r="CY423" s="111"/>
    </row>
    <row r="424" spans="1:103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72"/>
      <c r="O424" s="108"/>
      <c r="P424" s="108"/>
      <c r="Q424" s="181"/>
      <c r="R424" s="160"/>
      <c r="T424" s="108"/>
      <c r="U424" s="108"/>
      <c r="W424" s="108"/>
      <c r="X424" s="108"/>
      <c r="AB424" s="138"/>
      <c r="AF424" s="108"/>
      <c r="AG424" s="108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  <c r="CY424" s="111"/>
    </row>
    <row r="425" spans="1:103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72"/>
      <c r="O425" s="108"/>
      <c r="P425" s="108"/>
      <c r="Q425" s="181"/>
      <c r="R425" s="160"/>
      <c r="T425" s="108"/>
      <c r="U425" s="108"/>
      <c r="W425" s="108"/>
      <c r="X425" s="108"/>
      <c r="AB425" s="138"/>
      <c r="AF425" s="108"/>
      <c r="AG425" s="108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  <c r="CY425" s="111"/>
    </row>
    <row r="426" spans="1:103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72"/>
      <c r="O426" s="108"/>
      <c r="P426" s="108"/>
      <c r="Q426" s="181"/>
      <c r="R426" s="160"/>
      <c r="T426" s="108"/>
      <c r="U426" s="108"/>
      <c r="W426" s="108"/>
      <c r="X426" s="108"/>
      <c r="AB426" s="138"/>
      <c r="AF426" s="108"/>
      <c r="AG426" s="108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  <c r="CY426" s="111"/>
    </row>
    <row r="427" spans="1:103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72"/>
      <c r="O427" s="108"/>
      <c r="P427" s="108"/>
      <c r="Q427" s="181"/>
      <c r="R427" s="160"/>
      <c r="T427" s="108"/>
      <c r="U427" s="108"/>
      <c r="W427" s="108"/>
      <c r="X427" s="108"/>
      <c r="AB427" s="138"/>
      <c r="AF427" s="108"/>
      <c r="AG427" s="108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  <c r="CY427" s="111"/>
    </row>
    <row r="428" spans="1:103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72"/>
      <c r="O428" s="108"/>
      <c r="P428" s="108"/>
      <c r="Q428" s="181"/>
      <c r="R428" s="160"/>
      <c r="T428" s="108"/>
      <c r="U428" s="108"/>
      <c r="W428" s="108"/>
      <c r="X428" s="108"/>
      <c r="AB428" s="138"/>
      <c r="AF428" s="108"/>
      <c r="AG428" s="108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  <c r="CY428" s="111"/>
    </row>
    <row r="429" spans="1:103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72"/>
      <c r="O429" s="108"/>
      <c r="P429" s="108"/>
      <c r="Q429" s="181"/>
      <c r="R429" s="160"/>
      <c r="T429" s="108"/>
      <c r="U429" s="108"/>
      <c r="W429" s="108"/>
      <c r="X429" s="108"/>
      <c r="AB429" s="138"/>
      <c r="AF429" s="108"/>
      <c r="AG429" s="108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  <c r="CX429" s="111"/>
      <c r="CY429" s="111"/>
    </row>
    <row r="430" spans="1:103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72"/>
      <c r="O430" s="108"/>
      <c r="P430" s="108"/>
      <c r="Q430" s="181"/>
      <c r="R430" s="160"/>
      <c r="T430" s="108"/>
      <c r="U430" s="108"/>
      <c r="W430" s="108"/>
      <c r="X430" s="108"/>
      <c r="AB430" s="138"/>
      <c r="AF430" s="108"/>
      <c r="AG430" s="108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  <c r="CX430" s="111"/>
      <c r="CY430" s="111"/>
    </row>
    <row r="431" spans="1:103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72"/>
      <c r="O431" s="108"/>
      <c r="P431" s="108"/>
      <c r="Q431" s="181"/>
      <c r="R431" s="160"/>
      <c r="T431" s="108"/>
      <c r="U431" s="108"/>
      <c r="W431" s="108"/>
      <c r="X431" s="108"/>
      <c r="AB431" s="138"/>
      <c r="AF431" s="108"/>
      <c r="AG431" s="108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  <c r="CY431" s="111"/>
    </row>
    <row r="432" spans="1:103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72"/>
      <c r="O432" s="108"/>
      <c r="P432" s="108"/>
      <c r="Q432" s="181"/>
      <c r="R432" s="160"/>
      <c r="T432" s="108"/>
      <c r="U432" s="108"/>
      <c r="W432" s="108"/>
      <c r="X432" s="108"/>
      <c r="AB432" s="138"/>
      <c r="AF432" s="108"/>
      <c r="AG432" s="108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  <c r="CX432" s="111"/>
      <c r="CY432" s="111"/>
    </row>
    <row r="433" spans="1:103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72"/>
      <c r="O433" s="108"/>
      <c r="P433" s="108"/>
      <c r="Q433" s="181"/>
      <c r="R433" s="160"/>
      <c r="T433" s="108"/>
      <c r="U433" s="108"/>
      <c r="W433" s="108"/>
      <c r="X433" s="108"/>
      <c r="AB433" s="138"/>
      <c r="AF433" s="108"/>
      <c r="AG433" s="108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  <c r="CY433" s="111"/>
    </row>
    <row r="434" spans="1:103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72"/>
      <c r="O434" s="108"/>
      <c r="P434" s="108"/>
      <c r="Q434" s="181"/>
      <c r="R434" s="160"/>
      <c r="T434" s="108"/>
      <c r="U434" s="108"/>
      <c r="W434" s="108"/>
      <c r="X434" s="108"/>
      <c r="AB434" s="138"/>
      <c r="AF434" s="108"/>
      <c r="AG434" s="108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  <c r="CY434" s="111"/>
    </row>
    <row r="435" spans="1:103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72"/>
      <c r="O435" s="108"/>
      <c r="P435" s="108"/>
      <c r="Q435" s="181"/>
      <c r="R435" s="160"/>
      <c r="T435" s="108"/>
      <c r="U435" s="108"/>
      <c r="W435" s="108"/>
      <c r="X435" s="108"/>
      <c r="AB435" s="138"/>
      <c r="AF435" s="108"/>
      <c r="AG435" s="108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  <c r="CY435" s="111"/>
    </row>
    <row r="436" spans="1:103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72"/>
      <c r="O436" s="108"/>
      <c r="P436" s="108"/>
      <c r="Q436" s="181"/>
      <c r="R436" s="160"/>
      <c r="T436" s="108"/>
      <c r="U436" s="108"/>
      <c r="W436" s="108"/>
      <c r="X436" s="108"/>
      <c r="AB436" s="138"/>
      <c r="AF436" s="108"/>
      <c r="AG436" s="108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  <c r="CX436" s="111"/>
      <c r="CY436" s="111"/>
    </row>
    <row r="437" spans="1:103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72"/>
      <c r="O437" s="108"/>
      <c r="P437" s="108"/>
      <c r="Q437" s="181"/>
      <c r="R437" s="160"/>
      <c r="T437" s="108"/>
      <c r="U437" s="108"/>
      <c r="W437" s="108"/>
      <c r="X437" s="108"/>
      <c r="AB437" s="138"/>
      <c r="AF437" s="108"/>
      <c r="AG437" s="108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  <c r="CX437" s="111"/>
      <c r="CY437" s="111"/>
    </row>
    <row r="438" spans="1:103" s="106" customFormat="1" ht="15.75" customHeight="1" x14ac:dyDescent="0.25">
      <c r="A438" s="101"/>
      <c r="B438" s="101"/>
      <c r="C438" s="101"/>
      <c r="D438" s="102"/>
      <c r="E438" s="102"/>
      <c r="F438" s="103"/>
      <c r="G438" s="151"/>
      <c r="H438" s="128"/>
      <c r="I438" s="129"/>
      <c r="J438" s="130"/>
      <c r="K438" s="105"/>
      <c r="L438" s="131"/>
      <c r="M438" s="172"/>
      <c r="O438" s="108"/>
      <c r="P438" s="108"/>
      <c r="Q438" s="181"/>
      <c r="R438" s="160"/>
      <c r="T438" s="108"/>
      <c r="U438" s="108"/>
      <c r="W438" s="108"/>
      <c r="X438" s="108"/>
      <c r="AB438" s="138"/>
      <c r="AF438" s="108"/>
      <c r="AG438" s="108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  <c r="CY438" s="111"/>
    </row>
    <row r="439" spans="1:103" s="106" customFormat="1" ht="15.75" customHeight="1" x14ac:dyDescent="0.25">
      <c r="A439" s="101"/>
      <c r="B439" s="101"/>
      <c r="C439" s="101"/>
      <c r="D439" s="102"/>
      <c r="E439" s="102"/>
      <c r="F439" s="103"/>
      <c r="G439" s="151"/>
      <c r="H439" s="128"/>
      <c r="I439" s="129"/>
      <c r="J439" s="130"/>
      <c r="K439" s="105"/>
      <c r="L439" s="131"/>
      <c r="M439" s="172"/>
      <c r="O439" s="108"/>
      <c r="P439" s="108"/>
      <c r="Q439" s="181"/>
      <c r="R439" s="160"/>
      <c r="T439" s="108"/>
      <c r="U439" s="108"/>
      <c r="W439" s="108"/>
      <c r="X439" s="108"/>
      <c r="AB439" s="138"/>
      <c r="AF439" s="108"/>
      <c r="AG439" s="108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  <c r="CW439" s="111"/>
      <c r="CX439" s="111"/>
      <c r="CY439" s="111"/>
    </row>
    <row r="440" spans="1:103" s="106" customFormat="1" ht="15.75" customHeight="1" x14ac:dyDescent="0.25">
      <c r="A440" s="101"/>
      <c r="B440" s="101"/>
      <c r="C440" s="101"/>
      <c r="D440" s="102"/>
      <c r="E440" s="102"/>
      <c r="F440" s="103"/>
      <c r="G440" s="151"/>
      <c r="H440" s="128"/>
      <c r="I440" s="129"/>
      <c r="J440" s="130"/>
      <c r="K440" s="105"/>
      <c r="L440" s="131"/>
      <c r="M440" s="172"/>
      <c r="O440" s="108"/>
      <c r="P440" s="108"/>
      <c r="Q440" s="181"/>
      <c r="R440" s="160"/>
      <c r="T440" s="108"/>
      <c r="U440" s="108"/>
      <c r="W440" s="108"/>
      <c r="X440" s="108"/>
      <c r="AB440" s="138"/>
      <c r="AF440" s="108"/>
      <c r="AG440" s="108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  <c r="CY440" s="111"/>
    </row>
    <row r="441" spans="1:103" s="106" customFormat="1" ht="15.75" customHeight="1" x14ac:dyDescent="0.25">
      <c r="A441" s="101"/>
      <c r="B441" s="101"/>
      <c r="C441" s="101"/>
      <c r="D441" s="102"/>
      <c r="E441" s="102"/>
      <c r="F441" s="103"/>
      <c r="G441" s="151"/>
      <c r="H441" s="128"/>
      <c r="I441" s="129"/>
      <c r="J441" s="130"/>
      <c r="K441" s="105"/>
      <c r="L441" s="131"/>
      <c r="M441" s="172"/>
      <c r="O441" s="108"/>
      <c r="P441" s="108"/>
      <c r="Q441" s="181"/>
      <c r="R441" s="160"/>
      <c r="T441" s="108"/>
      <c r="U441" s="108"/>
      <c r="W441" s="108"/>
      <c r="X441" s="108"/>
      <c r="AB441" s="138"/>
      <c r="AF441" s="108"/>
      <c r="AG441" s="108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  <c r="CY441" s="111"/>
    </row>
    <row r="442" spans="1:103" s="106" customFormat="1" ht="15.75" customHeight="1" x14ac:dyDescent="0.25">
      <c r="A442" s="101"/>
      <c r="B442" s="101"/>
      <c r="C442" s="101"/>
      <c r="D442" s="102"/>
      <c r="E442" s="102"/>
      <c r="F442" s="103"/>
      <c r="G442" s="151"/>
      <c r="H442" s="128"/>
      <c r="I442" s="129"/>
      <c r="J442" s="130"/>
      <c r="K442" s="105"/>
      <c r="L442" s="131"/>
      <c r="M442" s="172"/>
      <c r="O442" s="108"/>
      <c r="P442" s="108"/>
      <c r="Q442" s="181"/>
      <c r="R442" s="160"/>
      <c r="T442" s="108"/>
      <c r="U442" s="108"/>
      <c r="W442" s="108"/>
      <c r="X442" s="108"/>
      <c r="AB442" s="138"/>
      <c r="AF442" s="108"/>
      <c r="AG442" s="108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  <c r="CW442" s="111"/>
      <c r="CX442" s="111"/>
      <c r="CY442" s="111"/>
    </row>
    <row r="443" spans="1:103" s="106" customFormat="1" ht="15.75" customHeight="1" x14ac:dyDescent="0.25">
      <c r="A443" s="101"/>
      <c r="B443" s="101"/>
      <c r="C443" s="101"/>
      <c r="D443" s="102"/>
      <c r="E443" s="102"/>
      <c r="F443" s="103"/>
      <c r="G443" s="151"/>
      <c r="H443" s="128"/>
      <c r="I443" s="129"/>
      <c r="J443" s="130"/>
      <c r="K443" s="105"/>
      <c r="L443" s="131"/>
      <c r="M443" s="172"/>
      <c r="O443" s="108"/>
      <c r="P443" s="108"/>
      <c r="Q443" s="181"/>
      <c r="R443" s="160"/>
      <c r="T443" s="108"/>
      <c r="U443" s="108"/>
      <c r="W443" s="108"/>
      <c r="X443" s="108"/>
      <c r="AB443" s="138"/>
      <c r="AF443" s="108"/>
      <c r="AG443" s="108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  <c r="CY443" s="111"/>
    </row>
    <row r="444" spans="1:103" s="106" customFormat="1" ht="15.75" customHeight="1" x14ac:dyDescent="0.25">
      <c r="A444" s="101"/>
      <c r="B444" s="101"/>
      <c r="C444" s="101"/>
      <c r="D444" s="102"/>
      <c r="E444" s="102"/>
      <c r="F444" s="103"/>
      <c r="G444" s="151"/>
      <c r="H444" s="128"/>
      <c r="I444" s="129"/>
      <c r="J444" s="130"/>
      <c r="K444" s="105"/>
      <c r="L444" s="131"/>
      <c r="M444" s="172"/>
      <c r="O444" s="108"/>
      <c r="P444" s="108"/>
      <c r="Q444" s="181"/>
      <c r="R444" s="160"/>
      <c r="T444" s="108"/>
      <c r="U444" s="108"/>
      <c r="W444" s="108"/>
      <c r="X444" s="108"/>
      <c r="AB444" s="138"/>
      <c r="AF444" s="108"/>
      <c r="AG444" s="108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  <c r="CW444" s="111"/>
      <c r="CX444" s="111"/>
      <c r="CY444" s="111"/>
    </row>
    <row r="445" spans="1:103" s="106" customFormat="1" ht="15.75" customHeight="1" x14ac:dyDescent="0.25">
      <c r="A445" s="101"/>
      <c r="B445" s="101"/>
      <c r="C445" s="101"/>
      <c r="D445" s="102"/>
      <c r="E445" s="102"/>
      <c r="F445" s="103"/>
      <c r="G445" s="151"/>
      <c r="H445" s="128"/>
      <c r="I445" s="129"/>
      <c r="J445" s="130"/>
      <c r="K445" s="105"/>
      <c r="L445" s="131"/>
      <c r="M445" s="172"/>
      <c r="O445" s="108"/>
      <c r="P445" s="108"/>
      <c r="Q445" s="181"/>
      <c r="R445" s="160"/>
      <c r="T445" s="108"/>
      <c r="U445" s="108"/>
      <c r="W445" s="108"/>
      <c r="X445" s="108"/>
      <c r="AB445" s="138"/>
      <c r="AF445" s="108"/>
      <c r="AG445" s="108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  <c r="CY445" s="111"/>
    </row>
    <row r="446" spans="1:103" s="106" customFormat="1" ht="15.75" customHeight="1" x14ac:dyDescent="0.25">
      <c r="A446" s="101"/>
      <c r="B446" s="101"/>
      <c r="C446" s="101"/>
      <c r="D446" s="102"/>
      <c r="E446" s="102"/>
      <c r="F446" s="103"/>
      <c r="G446" s="151"/>
      <c r="H446" s="128"/>
      <c r="I446" s="129"/>
      <c r="J446" s="130"/>
      <c r="K446" s="105"/>
      <c r="L446" s="131"/>
      <c r="M446" s="172"/>
      <c r="O446" s="108"/>
      <c r="P446" s="108"/>
      <c r="Q446" s="181"/>
      <c r="R446" s="160"/>
      <c r="T446" s="108"/>
      <c r="U446" s="108"/>
      <c r="W446" s="108"/>
      <c r="X446" s="108"/>
      <c r="AB446" s="138"/>
      <c r="AF446" s="108"/>
      <c r="AG446" s="108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  <c r="CW446" s="111"/>
      <c r="CX446" s="111"/>
      <c r="CY446" s="111"/>
    </row>
    <row r="447" spans="1:103" s="106" customFormat="1" ht="15.75" customHeight="1" x14ac:dyDescent="0.25">
      <c r="A447" s="101"/>
      <c r="B447" s="101"/>
      <c r="C447" s="101"/>
      <c r="D447" s="102"/>
      <c r="E447" s="102"/>
      <c r="F447" s="103"/>
      <c r="G447" s="151"/>
      <c r="H447" s="128"/>
      <c r="I447" s="129"/>
      <c r="J447" s="130"/>
      <c r="K447" s="105"/>
      <c r="L447" s="131"/>
      <c r="M447" s="172"/>
      <c r="O447" s="108"/>
      <c r="P447" s="108"/>
      <c r="Q447" s="181"/>
      <c r="R447" s="160"/>
      <c r="T447" s="108"/>
      <c r="U447" s="108"/>
      <c r="W447" s="108"/>
      <c r="X447" s="108"/>
      <c r="AB447" s="138"/>
      <c r="AF447" s="108"/>
      <c r="AG447" s="108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  <c r="CY447" s="111"/>
    </row>
    <row r="448" spans="1:103" ht="15.75" customHeight="1" x14ac:dyDescent="0.25">
      <c r="D448" s="102"/>
      <c r="E448" s="102"/>
      <c r="F448" s="103"/>
      <c r="AB448" s="138"/>
    </row>
    <row r="449" spans="1:103" ht="15.75" customHeight="1" x14ac:dyDescent="0.25">
      <c r="D449" s="102"/>
      <c r="E449" s="102"/>
      <c r="F449" s="103"/>
      <c r="AB449" s="138"/>
    </row>
    <row r="450" spans="1:103" ht="15.75" customHeight="1" x14ac:dyDescent="0.25">
      <c r="D450" s="102"/>
      <c r="E450" s="102"/>
      <c r="F450" s="103"/>
      <c r="AB450" s="138"/>
    </row>
    <row r="451" spans="1:103" ht="15.75" customHeight="1" x14ac:dyDescent="0.25">
      <c r="D451" s="102"/>
      <c r="E451" s="102"/>
      <c r="F451" s="103"/>
      <c r="AB451" s="138"/>
    </row>
    <row r="452" spans="1:103" ht="15.75" customHeight="1" x14ac:dyDescent="0.25">
      <c r="D452" s="102"/>
      <c r="E452" s="102"/>
      <c r="F452" s="103"/>
      <c r="AB452" s="138"/>
    </row>
    <row r="453" spans="1:103" ht="15.75" customHeight="1" x14ac:dyDescent="0.25">
      <c r="D453" s="102"/>
      <c r="E453" s="102"/>
      <c r="F453" s="103"/>
      <c r="AB453" s="138"/>
    </row>
    <row r="454" spans="1:103" ht="15.75" customHeight="1" x14ac:dyDescent="0.25">
      <c r="D454" s="102"/>
      <c r="E454" s="102"/>
      <c r="F454" s="103"/>
      <c r="AB454" s="138"/>
    </row>
    <row r="455" spans="1:103" ht="15.75" customHeight="1" x14ac:dyDescent="0.25">
      <c r="D455" s="102"/>
      <c r="E455" s="102"/>
      <c r="F455" s="103"/>
      <c r="AB455" s="138"/>
    </row>
    <row r="456" spans="1:103" ht="15.75" customHeight="1" x14ac:dyDescent="0.25">
      <c r="D456" s="102"/>
      <c r="E456" s="102"/>
      <c r="F456" s="103"/>
      <c r="AB456" s="138"/>
    </row>
    <row r="457" spans="1:103" ht="15.75" customHeight="1" x14ac:dyDescent="0.25">
      <c r="D457" s="102"/>
      <c r="E457" s="102"/>
      <c r="F457" s="103"/>
      <c r="AB457" s="138"/>
    </row>
    <row r="458" spans="1:103" ht="15.75" customHeight="1" x14ac:dyDescent="0.25">
      <c r="D458" s="102"/>
      <c r="E458" s="102"/>
      <c r="F458" s="103"/>
      <c r="AB458" s="138"/>
    </row>
    <row r="459" spans="1:103" ht="15.75" customHeight="1" x14ac:dyDescent="0.25">
      <c r="D459" s="102"/>
      <c r="E459" s="102"/>
      <c r="F459" s="103"/>
      <c r="AB459" s="138"/>
    </row>
    <row r="460" spans="1:103" ht="15.75" customHeight="1" x14ac:dyDescent="0.25">
      <c r="D460" s="102"/>
      <c r="E460" s="102"/>
      <c r="F460" s="103"/>
      <c r="AB460" s="138"/>
    </row>
    <row r="461" spans="1:103" s="141" customFormat="1" ht="15" customHeight="1" x14ac:dyDescent="0.25">
      <c r="A461" s="101"/>
      <c r="B461" s="101"/>
      <c r="C461" s="101"/>
      <c r="D461" s="101"/>
      <c r="E461" s="102"/>
      <c r="F461" s="139"/>
      <c r="G461" s="151"/>
      <c r="H461" s="128"/>
      <c r="I461" s="129"/>
      <c r="J461" s="130"/>
      <c r="K461" s="105"/>
      <c r="L461" s="131"/>
      <c r="M461" s="172"/>
      <c r="N461" s="106"/>
      <c r="O461" s="108"/>
      <c r="P461" s="108"/>
      <c r="Q461" s="181"/>
      <c r="R461" s="160"/>
      <c r="S461" s="106"/>
      <c r="T461" s="108"/>
      <c r="U461" s="108"/>
      <c r="V461" s="106"/>
      <c r="W461" s="108"/>
      <c r="X461" s="108"/>
      <c r="Y461" s="106"/>
      <c r="Z461" s="106"/>
      <c r="AA461" s="106"/>
      <c r="AB461" s="138"/>
      <c r="AC461" s="106"/>
      <c r="AD461" s="106"/>
      <c r="AE461" s="106"/>
      <c r="AF461" s="108"/>
      <c r="AG461" s="108"/>
      <c r="AH461" s="140"/>
      <c r="AI461" s="140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0"/>
      <c r="AZ461" s="140"/>
      <c r="BA461" s="140"/>
      <c r="BB461" s="140"/>
      <c r="BC461" s="140"/>
      <c r="BD461" s="140"/>
      <c r="BE461" s="140"/>
      <c r="BF461" s="140"/>
      <c r="BG461" s="140"/>
      <c r="BH461" s="140"/>
      <c r="BI461" s="140"/>
      <c r="BJ461" s="140"/>
      <c r="BK461" s="140"/>
      <c r="BL461" s="140"/>
      <c r="BM461" s="140"/>
      <c r="BN461" s="140"/>
      <c r="BO461" s="140"/>
      <c r="BP461" s="140"/>
      <c r="BQ461" s="140"/>
      <c r="BR461" s="140"/>
      <c r="BS461" s="140"/>
      <c r="BT461" s="140"/>
      <c r="BU461" s="140"/>
      <c r="BV461" s="140"/>
      <c r="BW461" s="140"/>
      <c r="BX461" s="140"/>
      <c r="BY461" s="140"/>
      <c r="BZ461" s="140"/>
      <c r="CA461" s="140"/>
      <c r="CB461" s="140"/>
      <c r="CC461" s="140"/>
      <c r="CD461" s="140"/>
      <c r="CE461" s="140"/>
      <c r="CF461" s="140"/>
      <c r="CG461" s="140"/>
      <c r="CH461" s="140"/>
      <c r="CI461" s="140"/>
      <c r="CJ461" s="140"/>
      <c r="CK461" s="140"/>
      <c r="CL461" s="140"/>
      <c r="CM461" s="140"/>
      <c r="CN461" s="140"/>
      <c r="CO461" s="140"/>
      <c r="CP461" s="140"/>
      <c r="CQ461" s="140"/>
      <c r="CR461" s="140"/>
      <c r="CS461" s="140"/>
      <c r="CT461" s="140"/>
      <c r="CU461" s="140"/>
      <c r="CV461" s="140"/>
      <c r="CW461" s="140"/>
      <c r="CX461" s="140"/>
      <c r="CY461" s="140"/>
    </row>
    <row r="462" spans="1:103" s="141" customFormat="1" ht="15" customHeight="1" x14ac:dyDescent="0.25">
      <c r="A462" s="101"/>
      <c r="B462" s="101"/>
      <c r="C462" s="101"/>
      <c r="D462" s="101"/>
      <c r="E462" s="102"/>
      <c r="F462" s="139"/>
      <c r="G462" s="151"/>
      <c r="H462" s="128"/>
      <c r="I462" s="129"/>
      <c r="J462" s="130"/>
      <c r="K462" s="105"/>
      <c r="L462" s="131"/>
      <c r="M462" s="172"/>
      <c r="N462" s="106"/>
      <c r="O462" s="108"/>
      <c r="P462" s="108"/>
      <c r="Q462" s="181"/>
      <c r="R462" s="160"/>
      <c r="S462" s="106"/>
      <c r="T462" s="108"/>
      <c r="U462" s="108"/>
      <c r="V462" s="106"/>
      <c r="W462" s="108"/>
      <c r="X462" s="108"/>
      <c r="Y462" s="106"/>
      <c r="Z462" s="106"/>
      <c r="AA462" s="106"/>
      <c r="AB462" s="138"/>
      <c r="AC462" s="106"/>
      <c r="AD462" s="106"/>
      <c r="AE462" s="106"/>
      <c r="AF462" s="108"/>
      <c r="AG462" s="108"/>
      <c r="AH462" s="140"/>
      <c r="AI462" s="140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0"/>
      <c r="AZ462" s="140"/>
      <c r="BA462" s="140"/>
      <c r="BB462" s="140"/>
      <c r="BC462" s="140"/>
      <c r="BD462" s="140"/>
      <c r="BE462" s="140"/>
      <c r="BF462" s="140"/>
      <c r="BG462" s="140"/>
      <c r="BH462" s="140"/>
      <c r="BI462" s="140"/>
      <c r="BJ462" s="140"/>
      <c r="BK462" s="140"/>
      <c r="BL462" s="140"/>
      <c r="BM462" s="140"/>
      <c r="BN462" s="140"/>
      <c r="BO462" s="140"/>
      <c r="BP462" s="140"/>
      <c r="BQ462" s="140"/>
      <c r="BR462" s="140"/>
      <c r="BS462" s="140"/>
      <c r="BT462" s="140"/>
      <c r="BU462" s="140"/>
      <c r="BV462" s="140"/>
      <c r="BW462" s="140"/>
      <c r="BX462" s="140"/>
      <c r="BY462" s="140"/>
      <c r="BZ462" s="140"/>
      <c r="CA462" s="140"/>
      <c r="CB462" s="140"/>
      <c r="CC462" s="140"/>
      <c r="CD462" s="140"/>
      <c r="CE462" s="140"/>
      <c r="CF462" s="140"/>
      <c r="CG462" s="140"/>
      <c r="CH462" s="140"/>
      <c r="CI462" s="140"/>
      <c r="CJ462" s="140"/>
      <c r="CK462" s="140"/>
      <c r="CL462" s="140"/>
      <c r="CM462" s="140"/>
      <c r="CN462" s="140"/>
      <c r="CO462" s="140"/>
      <c r="CP462" s="140"/>
      <c r="CQ462" s="140"/>
      <c r="CR462" s="140"/>
      <c r="CS462" s="140"/>
      <c r="CT462" s="140"/>
      <c r="CU462" s="140"/>
      <c r="CV462" s="140"/>
      <c r="CW462" s="140"/>
      <c r="CX462" s="140"/>
      <c r="CY462" s="140"/>
    </row>
    <row r="463" spans="1:103" ht="15" customHeight="1" x14ac:dyDescent="0.25">
      <c r="AB463" s="138"/>
    </row>
    <row r="464" spans="1:103" s="106" customFormat="1" ht="15" customHeight="1" x14ac:dyDescent="0.25">
      <c r="A464" s="101"/>
      <c r="B464" s="101"/>
      <c r="C464" s="101"/>
      <c r="D464" s="101"/>
      <c r="E464" s="111"/>
      <c r="F464" s="139"/>
      <c r="G464" s="151"/>
      <c r="H464" s="128"/>
      <c r="I464" s="129"/>
      <c r="J464" s="130"/>
      <c r="K464" s="105"/>
      <c r="L464" s="131"/>
      <c r="M464" s="172"/>
      <c r="O464" s="108"/>
      <c r="P464" s="108"/>
      <c r="Q464" s="181"/>
      <c r="R464" s="160"/>
      <c r="T464" s="108"/>
      <c r="U464" s="108"/>
      <c r="W464" s="108"/>
      <c r="X464" s="108"/>
      <c r="AB464" s="138"/>
      <c r="AF464" s="108"/>
      <c r="AG464" s="108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  <c r="CX464" s="111"/>
      <c r="CY464" s="111"/>
    </row>
    <row r="465" spans="1:103" s="106" customFormat="1" ht="15" customHeight="1" x14ac:dyDescent="0.25">
      <c r="A465" s="101"/>
      <c r="B465" s="101"/>
      <c r="C465" s="101"/>
      <c r="D465" s="101"/>
      <c r="E465" s="111"/>
      <c r="F465" s="139"/>
      <c r="G465" s="151"/>
      <c r="H465" s="128"/>
      <c r="I465" s="129"/>
      <c r="J465" s="130"/>
      <c r="K465" s="105"/>
      <c r="L465" s="131"/>
      <c r="M465" s="172"/>
      <c r="O465" s="108"/>
      <c r="P465" s="108"/>
      <c r="Q465" s="181"/>
      <c r="R465" s="160"/>
      <c r="T465" s="108"/>
      <c r="U465" s="108"/>
      <c r="W465" s="108"/>
      <c r="X465" s="108"/>
      <c r="AB465" s="138"/>
      <c r="AF465" s="108"/>
      <c r="AG465" s="108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  <c r="CX465" s="111"/>
      <c r="CY465" s="111"/>
    </row>
    <row r="466" spans="1:103" s="106" customFormat="1" ht="15" customHeight="1" x14ac:dyDescent="0.25">
      <c r="A466" s="101"/>
      <c r="B466" s="101"/>
      <c r="C466" s="101"/>
      <c r="D466" s="101"/>
      <c r="E466" s="111"/>
      <c r="F466" s="139"/>
      <c r="G466" s="151"/>
      <c r="H466" s="128"/>
      <c r="I466" s="129"/>
      <c r="J466" s="130"/>
      <c r="K466" s="105"/>
      <c r="L466" s="131"/>
      <c r="M466" s="172"/>
      <c r="O466" s="108"/>
      <c r="P466" s="108"/>
      <c r="Q466" s="181"/>
      <c r="R466" s="160"/>
      <c r="T466" s="108"/>
      <c r="U466" s="108"/>
      <c r="W466" s="108"/>
      <c r="X466" s="108"/>
      <c r="AB466" s="138"/>
      <c r="AF466" s="108"/>
      <c r="AG466" s="108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  <c r="CX466" s="111"/>
      <c r="CY466" s="111"/>
    </row>
    <row r="467" spans="1:103" s="106" customFormat="1" ht="15" customHeight="1" x14ac:dyDescent="0.25">
      <c r="A467" s="101"/>
      <c r="B467" s="101"/>
      <c r="C467" s="101"/>
      <c r="D467" s="101"/>
      <c r="E467" s="111"/>
      <c r="F467" s="139"/>
      <c r="G467" s="151"/>
      <c r="H467" s="128"/>
      <c r="I467" s="129"/>
      <c r="J467" s="130"/>
      <c r="K467" s="105"/>
      <c r="L467" s="131"/>
      <c r="M467" s="172"/>
      <c r="O467" s="108"/>
      <c r="P467" s="108"/>
      <c r="Q467" s="181"/>
      <c r="R467" s="160"/>
      <c r="T467" s="108"/>
      <c r="U467" s="108"/>
      <c r="W467" s="108"/>
      <c r="X467" s="108"/>
      <c r="AB467" s="138"/>
      <c r="AF467" s="108"/>
      <c r="AG467" s="108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  <c r="CX467" s="111"/>
      <c r="CY467" s="111"/>
    </row>
    <row r="468" spans="1:103" s="106" customFormat="1" ht="15" customHeight="1" x14ac:dyDescent="0.25">
      <c r="A468" s="101"/>
      <c r="B468" s="101"/>
      <c r="C468" s="101"/>
      <c r="D468" s="101"/>
      <c r="E468" s="111"/>
      <c r="F468" s="139"/>
      <c r="G468" s="151"/>
      <c r="H468" s="128"/>
      <c r="I468" s="129"/>
      <c r="J468" s="130"/>
      <c r="K468" s="105"/>
      <c r="L468" s="131"/>
      <c r="M468" s="172"/>
      <c r="O468" s="108"/>
      <c r="P468" s="108"/>
      <c r="Q468" s="181"/>
      <c r="R468" s="160"/>
      <c r="T468" s="108"/>
      <c r="U468" s="108"/>
      <c r="W468" s="108"/>
      <c r="X468" s="108"/>
      <c r="AB468" s="138"/>
      <c r="AF468" s="108"/>
      <c r="AG468" s="108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  <c r="CX468" s="111"/>
      <c r="CY468" s="111"/>
    </row>
    <row r="469" spans="1:103" s="106" customFormat="1" ht="15" customHeight="1" x14ac:dyDescent="0.25">
      <c r="A469" s="101"/>
      <c r="B469" s="101"/>
      <c r="C469" s="101"/>
      <c r="D469" s="101"/>
      <c r="E469" s="111"/>
      <c r="F469" s="139"/>
      <c r="G469" s="151"/>
      <c r="H469" s="128"/>
      <c r="I469" s="129"/>
      <c r="J469" s="130"/>
      <c r="K469" s="105"/>
      <c r="L469" s="131"/>
      <c r="M469" s="172"/>
      <c r="O469" s="108"/>
      <c r="P469" s="108"/>
      <c r="Q469" s="181"/>
      <c r="R469" s="160"/>
      <c r="T469" s="108"/>
      <c r="U469" s="108"/>
      <c r="W469" s="108"/>
      <c r="X469" s="108"/>
      <c r="AB469" s="138"/>
      <c r="AF469" s="108"/>
      <c r="AG469" s="108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  <c r="CW469" s="111"/>
      <c r="CX469" s="111"/>
      <c r="CY469" s="111"/>
    </row>
    <row r="470" spans="1:103" s="106" customFormat="1" ht="15" customHeight="1" x14ac:dyDescent="0.25">
      <c r="A470" s="101"/>
      <c r="B470" s="101"/>
      <c r="C470" s="101"/>
      <c r="D470" s="101"/>
      <c r="E470" s="111"/>
      <c r="F470" s="139"/>
      <c r="G470" s="151"/>
      <c r="H470" s="128"/>
      <c r="I470" s="129"/>
      <c r="J470" s="130"/>
      <c r="K470" s="105"/>
      <c r="L470" s="131"/>
      <c r="M470" s="172"/>
      <c r="O470" s="108"/>
      <c r="P470" s="108"/>
      <c r="Q470" s="181"/>
      <c r="R470" s="160"/>
      <c r="T470" s="108"/>
      <c r="U470" s="108"/>
      <c r="W470" s="108"/>
      <c r="X470" s="108"/>
      <c r="AB470" s="138"/>
      <c r="AF470" s="108"/>
      <c r="AG470" s="108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  <c r="CW470" s="111"/>
      <c r="CX470" s="111"/>
      <c r="CY470" s="111"/>
    </row>
    <row r="471" spans="1:103" s="106" customFormat="1" ht="15" customHeight="1" x14ac:dyDescent="0.25">
      <c r="A471" s="101"/>
      <c r="B471" s="101"/>
      <c r="C471" s="101"/>
      <c r="D471" s="101"/>
      <c r="E471" s="111"/>
      <c r="F471" s="139"/>
      <c r="G471" s="151"/>
      <c r="H471" s="128"/>
      <c r="I471" s="129"/>
      <c r="J471" s="130"/>
      <c r="K471" s="105"/>
      <c r="L471" s="131"/>
      <c r="M471" s="172"/>
      <c r="O471" s="108"/>
      <c r="P471" s="108"/>
      <c r="Q471" s="181"/>
      <c r="R471" s="160"/>
      <c r="T471" s="108"/>
      <c r="U471" s="108"/>
      <c r="W471" s="108"/>
      <c r="X471" s="108"/>
      <c r="AB471" s="138"/>
      <c r="AF471" s="108"/>
      <c r="AG471" s="108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  <c r="CX471" s="111"/>
      <c r="CY471" s="111"/>
    </row>
    <row r="472" spans="1:103" s="106" customFormat="1" ht="15" customHeight="1" x14ac:dyDescent="0.25">
      <c r="A472" s="101"/>
      <c r="B472" s="101"/>
      <c r="C472" s="101"/>
      <c r="D472" s="101"/>
      <c r="E472" s="111"/>
      <c r="F472" s="139"/>
      <c r="G472" s="151"/>
      <c r="H472" s="128"/>
      <c r="I472" s="129"/>
      <c r="J472" s="130"/>
      <c r="K472" s="105"/>
      <c r="L472" s="131"/>
      <c r="M472" s="172"/>
      <c r="O472" s="108"/>
      <c r="P472" s="108"/>
      <c r="Q472" s="181"/>
      <c r="R472" s="160"/>
      <c r="T472" s="108"/>
      <c r="U472" s="108"/>
      <c r="W472" s="108"/>
      <c r="X472" s="108"/>
      <c r="AB472" s="138"/>
      <c r="AF472" s="108"/>
      <c r="AG472" s="108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  <c r="CX472" s="111"/>
      <c r="CY472" s="111"/>
    </row>
    <row r="473" spans="1:103" s="106" customFormat="1" ht="15" customHeight="1" x14ac:dyDescent="0.25">
      <c r="A473" s="101"/>
      <c r="B473" s="101"/>
      <c r="C473" s="101"/>
      <c r="D473" s="101"/>
      <c r="E473" s="111"/>
      <c r="F473" s="139"/>
      <c r="G473" s="151"/>
      <c r="H473" s="128"/>
      <c r="I473" s="129"/>
      <c r="J473" s="130"/>
      <c r="K473" s="105"/>
      <c r="L473" s="131"/>
      <c r="M473" s="172"/>
      <c r="O473" s="108"/>
      <c r="P473" s="108"/>
      <c r="Q473" s="181"/>
      <c r="R473" s="160"/>
      <c r="T473" s="108"/>
      <c r="U473" s="108"/>
      <c r="W473" s="108"/>
      <c r="X473" s="108"/>
      <c r="AB473" s="138"/>
      <c r="AF473" s="108"/>
      <c r="AG473" s="108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  <c r="CY473" s="111"/>
    </row>
    <row r="474" spans="1:103" s="106" customFormat="1" ht="15" customHeight="1" x14ac:dyDescent="0.25">
      <c r="A474" s="101"/>
      <c r="B474" s="101"/>
      <c r="C474" s="101"/>
      <c r="D474" s="101"/>
      <c r="E474" s="111"/>
      <c r="F474" s="139"/>
      <c r="G474" s="151"/>
      <c r="H474" s="128"/>
      <c r="I474" s="129"/>
      <c r="J474" s="130"/>
      <c r="K474" s="105"/>
      <c r="L474" s="131"/>
      <c r="M474" s="172"/>
      <c r="O474" s="108"/>
      <c r="P474" s="108"/>
      <c r="Q474" s="181"/>
      <c r="R474" s="160"/>
      <c r="T474" s="108"/>
      <c r="U474" s="108"/>
      <c r="W474" s="108"/>
      <c r="X474" s="108"/>
      <c r="AB474" s="138"/>
      <c r="AF474" s="108"/>
      <c r="AG474" s="108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  <c r="CY474" s="111"/>
    </row>
    <row r="475" spans="1:103" s="106" customFormat="1" ht="15" customHeight="1" x14ac:dyDescent="0.25">
      <c r="A475" s="101"/>
      <c r="B475" s="101"/>
      <c r="C475" s="101"/>
      <c r="D475" s="101"/>
      <c r="E475" s="111"/>
      <c r="F475" s="139"/>
      <c r="G475" s="151"/>
      <c r="H475" s="128"/>
      <c r="I475" s="129"/>
      <c r="J475" s="130"/>
      <c r="K475" s="105"/>
      <c r="L475" s="131"/>
      <c r="M475" s="172"/>
      <c r="O475" s="108"/>
      <c r="P475" s="108"/>
      <c r="Q475" s="181"/>
      <c r="R475" s="160"/>
      <c r="T475" s="108"/>
      <c r="U475" s="108"/>
      <c r="W475" s="108"/>
      <c r="X475" s="108"/>
      <c r="AB475" s="138"/>
      <c r="AF475" s="108"/>
      <c r="AG475" s="108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  <c r="CY475" s="111"/>
    </row>
    <row r="476" spans="1:103" s="106" customFormat="1" ht="15" customHeight="1" x14ac:dyDescent="0.25">
      <c r="A476" s="101"/>
      <c r="B476" s="101"/>
      <c r="C476" s="101"/>
      <c r="D476" s="101"/>
      <c r="E476" s="111"/>
      <c r="F476" s="139"/>
      <c r="G476" s="151"/>
      <c r="H476" s="128"/>
      <c r="I476" s="129"/>
      <c r="J476" s="130"/>
      <c r="K476" s="105"/>
      <c r="L476" s="131"/>
      <c r="M476" s="172"/>
      <c r="O476" s="108"/>
      <c r="P476" s="108"/>
      <c r="Q476" s="181"/>
      <c r="R476" s="160"/>
      <c r="T476" s="108"/>
      <c r="U476" s="108"/>
      <c r="W476" s="108"/>
      <c r="X476" s="108"/>
      <c r="AB476" s="138"/>
      <c r="AF476" s="108"/>
      <c r="AG476" s="108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  <c r="CY476" s="111"/>
    </row>
    <row r="477" spans="1:103" s="106" customFormat="1" ht="15" customHeight="1" x14ac:dyDescent="0.25">
      <c r="A477" s="101"/>
      <c r="B477" s="101"/>
      <c r="C477" s="101"/>
      <c r="D477" s="101"/>
      <c r="E477" s="111"/>
      <c r="F477" s="139"/>
      <c r="G477" s="151"/>
      <c r="H477" s="128"/>
      <c r="I477" s="129"/>
      <c r="J477" s="130"/>
      <c r="K477" s="105"/>
      <c r="L477" s="131"/>
      <c r="M477" s="172"/>
      <c r="O477" s="108"/>
      <c r="P477" s="108"/>
      <c r="Q477" s="181"/>
      <c r="R477" s="160"/>
      <c r="T477" s="108"/>
      <c r="U477" s="108"/>
      <c r="W477" s="108"/>
      <c r="X477" s="108"/>
      <c r="AB477" s="138"/>
      <c r="AF477" s="108"/>
      <c r="AG477" s="108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  <c r="CY477" s="111"/>
    </row>
    <row r="478" spans="1:103" s="106" customFormat="1" ht="15" customHeight="1" x14ac:dyDescent="0.25">
      <c r="A478" s="101"/>
      <c r="B478" s="101"/>
      <c r="C478" s="101"/>
      <c r="D478" s="101"/>
      <c r="E478" s="111"/>
      <c r="F478" s="139"/>
      <c r="G478" s="151"/>
      <c r="H478" s="128"/>
      <c r="I478" s="129"/>
      <c r="J478" s="130"/>
      <c r="K478" s="105"/>
      <c r="L478" s="131"/>
      <c r="M478" s="172"/>
      <c r="O478" s="108"/>
      <c r="P478" s="108"/>
      <c r="Q478" s="181"/>
      <c r="R478" s="160"/>
      <c r="T478" s="108"/>
      <c r="U478" s="108"/>
      <c r="W478" s="108"/>
      <c r="X478" s="108"/>
      <c r="AB478" s="138"/>
      <c r="AF478" s="108"/>
      <c r="AG478" s="108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  <c r="CY478" s="111"/>
    </row>
    <row r="479" spans="1:103" s="106" customFormat="1" ht="15" customHeight="1" x14ac:dyDescent="0.25">
      <c r="A479" s="101"/>
      <c r="B479" s="101"/>
      <c r="C479" s="101"/>
      <c r="D479" s="101"/>
      <c r="E479" s="111"/>
      <c r="F479" s="139"/>
      <c r="G479" s="151"/>
      <c r="H479" s="128"/>
      <c r="I479" s="129"/>
      <c r="J479" s="130"/>
      <c r="K479" s="105"/>
      <c r="L479" s="131"/>
      <c r="M479" s="172"/>
      <c r="O479" s="108"/>
      <c r="P479" s="108"/>
      <c r="Q479" s="181"/>
      <c r="R479" s="160"/>
      <c r="T479" s="108"/>
      <c r="U479" s="108"/>
      <c r="W479" s="108"/>
      <c r="X479" s="108"/>
      <c r="AB479" s="138"/>
      <c r="AF479" s="108"/>
      <c r="AG479" s="108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  <c r="CY479" s="111"/>
    </row>
    <row r="480" spans="1:103" s="106" customFormat="1" ht="15" customHeight="1" x14ac:dyDescent="0.25">
      <c r="A480" s="101"/>
      <c r="B480" s="101"/>
      <c r="C480" s="101"/>
      <c r="D480" s="101"/>
      <c r="E480" s="111"/>
      <c r="F480" s="139"/>
      <c r="G480" s="151"/>
      <c r="H480" s="128"/>
      <c r="I480" s="129"/>
      <c r="J480" s="130"/>
      <c r="K480" s="105"/>
      <c r="L480" s="131"/>
      <c r="M480" s="172"/>
      <c r="O480" s="108"/>
      <c r="P480" s="108"/>
      <c r="Q480" s="181"/>
      <c r="R480" s="160"/>
      <c r="T480" s="108"/>
      <c r="U480" s="108"/>
      <c r="W480" s="108"/>
      <c r="X480" s="108"/>
      <c r="AB480" s="138"/>
      <c r="AF480" s="108"/>
      <c r="AG480" s="108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  <c r="CY480" s="111"/>
    </row>
    <row r="481" spans="1:103" s="106" customFormat="1" ht="15" customHeight="1" x14ac:dyDescent="0.25">
      <c r="A481" s="101"/>
      <c r="B481" s="101"/>
      <c r="C481" s="101"/>
      <c r="D481" s="101"/>
      <c r="E481" s="111"/>
      <c r="F481" s="139"/>
      <c r="G481" s="151"/>
      <c r="H481" s="128"/>
      <c r="I481" s="129"/>
      <c r="J481" s="130"/>
      <c r="K481" s="105"/>
      <c r="L481" s="131"/>
      <c r="M481" s="172"/>
      <c r="O481" s="108"/>
      <c r="P481" s="108"/>
      <c r="Q481" s="181"/>
      <c r="R481" s="160"/>
      <c r="T481" s="108"/>
      <c r="U481" s="108"/>
      <c r="W481" s="108"/>
      <c r="X481" s="108"/>
      <c r="AB481" s="138"/>
      <c r="AF481" s="108"/>
      <c r="AG481" s="108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  <c r="CY481" s="111"/>
    </row>
    <row r="482" spans="1:103" s="106" customFormat="1" ht="15" customHeight="1" x14ac:dyDescent="0.25">
      <c r="A482" s="101"/>
      <c r="B482" s="101"/>
      <c r="C482" s="101"/>
      <c r="D482" s="101"/>
      <c r="E482" s="111"/>
      <c r="F482" s="139"/>
      <c r="G482" s="151"/>
      <c r="H482" s="128"/>
      <c r="I482" s="129"/>
      <c r="J482" s="130"/>
      <c r="K482" s="105"/>
      <c r="L482" s="131"/>
      <c r="M482" s="172"/>
      <c r="O482" s="108"/>
      <c r="P482" s="108"/>
      <c r="Q482" s="181"/>
      <c r="R482" s="160"/>
      <c r="T482" s="108"/>
      <c r="U482" s="108"/>
      <c r="W482" s="108"/>
      <c r="X482" s="108"/>
      <c r="AB482" s="138"/>
      <c r="AF482" s="108"/>
      <c r="AG482" s="108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  <c r="CY482" s="111"/>
    </row>
    <row r="483" spans="1:103" s="106" customFormat="1" ht="15" customHeight="1" x14ac:dyDescent="0.25">
      <c r="A483" s="101"/>
      <c r="B483" s="101"/>
      <c r="C483" s="101"/>
      <c r="D483" s="101"/>
      <c r="E483" s="111"/>
      <c r="F483" s="139"/>
      <c r="G483" s="151"/>
      <c r="H483" s="128"/>
      <c r="I483" s="129"/>
      <c r="J483" s="130"/>
      <c r="K483" s="105"/>
      <c r="L483" s="131"/>
      <c r="M483" s="172"/>
      <c r="O483" s="108"/>
      <c r="P483" s="108"/>
      <c r="Q483" s="181"/>
      <c r="R483" s="160"/>
      <c r="T483" s="108"/>
      <c r="U483" s="108"/>
      <c r="W483" s="108"/>
      <c r="X483" s="108"/>
      <c r="AB483" s="138"/>
      <c r="AF483" s="108"/>
      <c r="AG483" s="108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  <c r="CY483" s="111"/>
    </row>
    <row r="484" spans="1:103" s="106" customFormat="1" ht="15" customHeight="1" x14ac:dyDescent="0.25">
      <c r="A484" s="101"/>
      <c r="B484" s="101"/>
      <c r="C484" s="101"/>
      <c r="D484" s="101"/>
      <c r="E484" s="111"/>
      <c r="F484" s="139"/>
      <c r="G484" s="151"/>
      <c r="H484" s="128"/>
      <c r="I484" s="129"/>
      <c r="J484" s="130"/>
      <c r="K484" s="105"/>
      <c r="L484" s="131"/>
      <c r="M484" s="172"/>
      <c r="O484" s="108"/>
      <c r="P484" s="108"/>
      <c r="Q484" s="181"/>
      <c r="R484" s="160"/>
      <c r="T484" s="108"/>
      <c r="U484" s="108"/>
      <c r="W484" s="108"/>
      <c r="X484" s="108"/>
      <c r="AB484" s="138"/>
      <c r="AF484" s="108"/>
      <c r="AG484" s="108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  <c r="CY484" s="111"/>
    </row>
    <row r="485" spans="1:103" s="106" customFormat="1" ht="15" customHeight="1" x14ac:dyDescent="0.25">
      <c r="A485" s="101"/>
      <c r="B485" s="101"/>
      <c r="C485" s="101"/>
      <c r="D485" s="101"/>
      <c r="E485" s="111"/>
      <c r="F485" s="139"/>
      <c r="G485" s="151"/>
      <c r="H485" s="128"/>
      <c r="I485" s="129"/>
      <c r="J485" s="130"/>
      <c r="K485" s="105"/>
      <c r="L485" s="131"/>
      <c r="M485" s="172"/>
      <c r="O485" s="108"/>
      <c r="P485" s="108"/>
      <c r="Q485" s="181"/>
      <c r="R485" s="160"/>
      <c r="T485" s="108"/>
      <c r="U485" s="108"/>
      <c r="W485" s="108"/>
      <c r="X485" s="108"/>
      <c r="AB485" s="138"/>
      <c r="AF485" s="108"/>
      <c r="AG485" s="108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  <c r="CY485" s="111"/>
    </row>
    <row r="486" spans="1:103" s="106" customFormat="1" ht="15" customHeight="1" x14ac:dyDescent="0.25">
      <c r="A486" s="101"/>
      <c r="B486" s="101"/>
      <c r="C486" s="101"/>
      <c r="D486" s="101"/>
      <c r="E486" s="111"/>
      <c r="F486" s="139"/>
      <c r="G486" s="151"/>
      <c r="H486" s="128"/>
      <c r="I486" s="129"/>
      <c r="J486" s="130"/>
      <c r="K486" s="105"/>
      <c r="L486" s="131"/>
      <c r="M486" s="172"/>
      <c r="O486" s="108"/>
      <c r="P486" s="108"/>
      <c r="Q486" s="181"/>
      <c r="R486" s="160"/>
      <c r="T486" s="108"/>
      <c r="U486" s="108"/>
      <c r="W486" s="108"/>
      <c r="X486" s="108"/>
      <c r="AB486" s="138"/>
      <c r="AF486" s="108"/>
      <c r="AG486" s="108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  <c r="CY486" s="111"/>
    </row>
    <row r="487" spans="1:103" s="106" customFormat="1" ht="15" customHeight="1" x14ac:dyDescent="0.25">
      <c r="A487" s="101"/>
      <c r="B487" s="101"/>
      <c r="C487" s="101"/>
      <c r="D487" s="101"/>
      <c r="E487" s="111"/>
      <c r="F487" s="139"/>
      <c r="G487" s="151"/>
      <c r="H487" s="128"/>
      <c r="I487" s="129"/>
      <c r="J487" s="130"/>
      <c r="K487" s="105"/>
      <c r="L487" s="131"/>
      <c r="M487" s="172"/>
      <c r="O487" s="108"/>
      <c r="P487" s="108"/>
      <c r="Q487" s="181"/>
      <c r="R487" s="160"/>
      <c r="T487" s="108"/>
      <c r="U487" s="108"/>
      <c r="W487" s="108"/>
      <c r="X487" s="108"/>
      <c r="AB487" s="138"/>
      <c r="AF487" s="108"/>
      <c r="AG487" s="108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  <c r="CY487" s="111"/>
    </row>
    <row r="488" spans="1:103" s="106" customFormat="1" ht="15" customHeight="1" x14ac:dyDescent="0.25">
      <c r="A488" s="101"/>
      <c r="B488" s="101"/>
      <c r="C488" s="101"/>
      <c r="D488" s="101"/>
      <c r="E488" s="111"/>
      <c r="F488" s="139"/>
      <c r="G488" s="151"/>
      <c r="H488" s="128"/>
      <c r="I488" s="129"/>
      <c r="J488" s="130"/>
      <c r="K488" s="105"/>
      <c r="L488" s="131"/>
      <c r="M488" s="172"/>
      <c r="O488" s="108"/>
      <c r="P488" s="108"/>
      <c r="Q488" s="181"/>
      <c r="R488" s="160"/>
      <c r="T488" s="108"/>
      <c r="U488" s="108"/>
      <c r="W488" s="108"/>
      <c r="X488" s="108"/>
      <c r="AB488" s="138"/>
      <c r="AF488" s="108"/>
      <c r="AG488" s="108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  <c r="CY488" s="111"/>
    </row>
    <row r="489" spans="1:103" s="106" customFormat="1" ht="15" customHeight="1" x14ac:dyDescent="0.25">
      <c r="A489" s="101"/>
      <c r="B489" s="101"/>
      <c r="C489" s="101"/>
      <c r="D489" s="101"/>
      <c r="E489" s="111"/>
      <c r="F489" s="139"/>
      <c r="G489" s="151"/>
      <c r="H489" s="128"/>
      <c r="I489" s="129"/>
      <c r="J489" s="130"/>
      <c r="K489" s="105"/>
      <c r="L489" s="131"/>
      <c r="M489" s="172"/>
      <c r="O489" s="108"/>
      <c r="P489" s="108"/>
      <c r="Q489" s="181"/>
      <c r="R489" s="160"/>
      <c r="T489" s="108"/>
      <c r="U489" s="108"/>
      <c r="W489" s="108"/>
      <c r="X489" s="108"/>
      <c r="AB489" s="138"/>
      <c r="AF489" s="108"/>
      <c r="AG489" s="108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  <c r="CY489" s="111"/>
    </row>
    <row r="490" spans="1:103" s="106" customFormat="1" ht="15" customHeight="1" x14ac:dyDescent="0.25">
      <c r="A490" s="101"/>
      <c r="B490" s="101"/>
      <c r="C490" s="101"/>
      <c r="D490" s="101"/>
      <c r="E490" s="111"/>
      <c r="F490" s="139"/>
      <c r="G490" s="151"/>
      <c r="H490" s="128"/>
      <c r="I490" s="129"/>
      <c r="J490" s="130"/>
      <c r="K490" s="105"/>
      <c r="L490" s="131"/>
      <c r="M490" s="172"/>
      <c r="O490" s="108"/>
      <c r="P490" s="108"/>
      <c r="Q490" s="181"/>
      <c r="R490" s="160"/>
      <c r="T490" s="108"/>
      <c r="U490" s="108"/>
      <c r="W490" s="108"/>
      <c r="X490" s="108"/>
      <c r="AB490" s="138"/>
      <c r="AF490" s="108"/>
      <c r="AG490" s="108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  <c r="CY490" s="111"/>
    </row>
    <row r="491" spans="1:103" s="106" customFormat="1" ht="15" customHeight="1" x14ac:dyDescent="0.25">
      <c r="A491" s="101"/>
      <c r="B491" s="101"/>
      <c r="C491" s="101"/>
      <c r="D491" s="101"/>
      <c r="E491" s="111"/>
      <c r="F491" s="139"/>
      <c r="G491" s="151"/>
      <c r="H491" s="128"/>
      <c r="I491" s="129"/>
      <c r="J491" s="130"/>
      <c r="K491" s="105"/>
      <c r="L491" s="131"/>
      <c r="M491" s="172"/>
      <c r="O491" s="108"/>
      <c r="P491" s="108"/>
      <c r="Q491" s="181"/>
      <c r="R491" s="160"/>
      <c r="T491" s="108"/>
      <c r="U491" s="108"/>
      <c r="W491" s="108"/>
      <c r="X491" s="108"/>
      <c r="AB491" s="138"/>
      <c r="AF491" s="108"/>
      <c r="AG491" s="108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  <c r="CY491" s="111"/>
    </row>
    <row r="492" spans="1:103" s="106" customFormat="1" ht="15" customHeight="1" x14ac:dyDescent="0.25">
      <c r="A492" s="101"/>
      <c r="B492" s="101"/>
      <c r="C492" s="101"/>
      <c r="D492" s="101"/>
      <c r="E492" s="111"/>
      <c r="F492" s="139"/>
      <c r="G492" s="151"/>
      <c r="H492" s="128"/>
      <c r="I492" s="129"/>
      <c r="J492" s="130"/>
      <c r="K492" s="105"/>
      <c r="L492" s="131"/>
      <c r="M492" s="172"/>
      <c r="O492" s="108"/>
      <c r="P492" s="108"/>
      <c r="Q492" s="181"/>
      <c r="R492" s="160"/>
      <c r="T492" s="108"/>
      <c r="U492" s="108"/>
      <c r="W492" s="108"/>
      <c r="X492" s="108"/>
      <c r="AB492" s="138"/>
      <c r="AF492" s="108"/>
      <c r="AG492" s="108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  <c r="CY492" s="111"/>
    </row>
    <row r="493" spans="1:103" s="106" customFormat="1" ht="15" customHeight="1" x14ac:dyDescent="0.25">
      <c r="A493" s="101"/>
      <c r="B493" s="101"/>
      <c r="C493" s="101"/>
      <c r="D493" s="101"/>
      <c r="E493" s="111"/>
      <c r="F493" s="139"/>
      <c r="G493" s="151"/>
      <c r="H493" s="128"/>
      <c r="I493" s="129"/>
      <c r="J493" s="130"/>
      <c r="K493" s="105"/>
      <c r="L493" s="131"/>
      <c r="M493" s="172"/>
      <c r="O493" s="108"/>
      <c r="P493" s="108"/>
      <c r="Q493" s="181"/>
      <c r="R493" s="160"/>
      <c r="T493" s="108"/>
      <c r="U493" s="108"/>
      <c r="W493" s="108"/>
      <c r="X493" s="108"/>
      <c r="AB493" s="138"/>
      <c r="AF493" s="108"/>
      <c r="AG493" s="108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  <c r="CY493" s="111"/>
    </row>
    <row r="494" spans="1:103" s="106" customFormat="1" ht="15" customHeight="1" x14ac:dyDescent="0.25">
      <c r="A494" s="101"/>
      <c r="B494" s="101"/>
      <c r="C494" s="101"/>
      <c r="D494" s="101"/>
      <c r="E494" s="111"/>
      <c r="F494" s="139"/>
      <c r="G494" s="151"/>
      <c r="H494" s="128"/>
      <c r="I494" s="129"/>
      <c r="J494" s="130"/>
      <c r="K494" s="105"/>
      <c r="L494" s="131"/>
      <c r="M494" s="172"/>
      <c r="O494" s="108"/>
      <c r="P494" s="108"/>
      <c r="Q494" s="181"/>
      <c r="R494" s="160"/>
      <c r="T494" s="108"/>
      <c r="U494" s="108"/>
      <c r="W494" s="108"/>
      <c r="X494" s="108"/>
      <c r="AB494" s="138"/>
      <c r="AF494" s="108"/>
      <c r="AG494" s="108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  <c r="CY494" s="111"/>
    </row>
    <row r="495" spans="1:103" s="106" customFormat="1" ht="15" customHeight="1" x14ac:dyDescent="0.25">
      <c r="A495" s="101"/>
      <c r="B495" s="101"/>
      <c r="C495" s="101"/>
      <c r="D495" s="101"/>
      <c r="E495" s="111"/>
      <c r="F495" s="139"/>
      <c r="G495" s="151"/>
      <c r="H495" s="128"/>
      <c r="I495" s="129"/>
      <c r="J495" s="130"/>
      <c r="K495" s="105"/>
      <c r="L495" s="131"/>
      <c r="M495" s="172"/>
      <c r="O495" s="108"/>
      <c r="P495" s="108"/>
      <c r="Q495" s="181"/>
      <c r="R495" s="160"/>
      <c r="T495" s="108"/>
      <c r="U495" s="108"/>
      <c r="W495" s="108"/>
      <c r="X495" s="108"/>
      <c r="AB495" s="138"/>
      <c r="AF495" s="108"/>
      <c r="AG495" s="108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  <c r="CY495" s="111"/>
    </row>
    <row r="496" spans="1:103" s="106" customFormat="1" ht="15" customHeight="1" x14ac:dyDescent="0.25">
      <c r="A496" s="101"/>
      <c r="B496" s="101"/>
      <c r="C496" s="101"/>
      <c r="D496" s="101"/>
      <c r="E496" s="111"/>
      <c r="F496" s="139"/>
      <c r="G496" s="151"/>
      <c r="H496" s="128"/>
      <c r="I496" s="129"/>
      <c r="J496" s="130"/>
      <c r="K496" s="105"/>
      <c r="L496" s="131"/>
      <c r="M496" s="172"/>
      <c r="O496" s="108"/>
      <c r="P496" s="108"/>
      <c r="Q496" s="181"/>
      <c r="R496" s="160"/>
      <c r="T496" s="108"/>
      <c r="U496" s="108"/>
      <c r="W496" s="108"/>
      <c r="X496" s="108"/>
      <c r="AB496" s="138"/>
      <c r="AF496" s="108"/>
      <c r="AG496" s="108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  <c r="CY496" s="111"/>
    </row>
    <row r="497" spans="1:103" s="106" customFormat="1" ht="15" customHeight="1" x14ac:dyDescent="0.25">
      <c r="A497" s="101"/>
      <c r="B497" s="101"/>
      <c r="C497" s="101"/>
      <c r="D497" s="101"/>
      <c r="E497" s="111"/>
      <c r="F497" s="139"/>
      <c r="G497" s="151"/>
      <c r="H497" s="128"/>
      <c r="I497" s="129"/>
      <c r="J497" s="130"/>
      <c r="K497" s="105"/>
      <c r="L497" s="131"/>
      <c r="M497" s="172"/>
      <c r="O497" s="108"/>
      <c r="P497" s="108"/>
      <c r="Q497" s="181"/>
      <c r="R497" s="160"/>
      <c r="T497" s="108"/>
      <c r="U497" s="108"/>
      <c r="W497" s="108"/>
      <c r="X497" s="108"/>
      <c r="AB497" s="138"/>
      <c r="AF497" s="108"/>
      <c r="AG497" s="108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  <c r="CY497" s="111"/>
    </row>
    <row r="498" spans="1:103" s="106" customFormat="1" ht="15" customHeight="1" x14ac:dyDescent="0.25">
      <c r="A498" s="101"/>
      <c r="B498" s="101"/>
      <c r="C498" s="101"/>
      <c r="D498" s="101"/>
      <c r="E498" s="111"/>
      <c r="F498" s="139"/>
      <c r="G498" s="151"/>
      <c r="H498" s="128"/>
      <c r="I498" s="129"/>
      <c r="J498" s="130"/>
      <c r="K498" s="105"/>
      <c r="L498" s="131"/>
      <c r="M498" s="172"/>
      <c r="O498" s="108"/>
      <c r="P498" s="108"/>
      <c r="Q498" s="181"/>
      <c r="R498" s="160"/>
      <c r="T498" s="108"/>
      <c r="U498" s="108"/>
      <c r="W498" s="108"/>
      <c r="X498" s="108"/>
      <c r="AB498" s="138"/>
      <c r="AF498" s="108"/>
      <c r="AG498" s="108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  <c r="CY498" s="111"/>
    </row>
    <row r="499" spans="1:103" s="106" customFormat="1" ht="15" customHeight="1" x14ac:dyDescent="0.25">
      <c r="A499" s="101"/>
      <c r="B499" s="101"/>
      <c r="C499" s="101"/>
      <c r="D499" s="101"/>
      <c r="E499" s="111"/>
      <c r="F499" s="139"/>
      <c r="G499" s="151"/>
      <c r="H499" s="128"/>
      <c r="I499" s="129"/>
      <c r="J499" s="130"/>
      <c r="K499" s="105"/>
      <c r="L499" s="131"/>
      <c r="M499" s="172"/>
      <c r="O499" s="108"/>
      <c r="P499" s="108"/>
      <c r="Q499" s="181"/>
      <c r="R499" s="160"/>
      <c r="T499" s="108"/>
      <c r="U499" s="108"/>
      <c r="W499" s="108"/>
      <c r="X499" s="108"/>
      <c r="AB499" s="138"/>
      <c r="AF499" s="108"/>
      <c r="AG499" s="108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  <c r="CY499" s="111"/>
    </row>
    <row r="500" spans="1:103" s="106" customFormat="1" ht="15" customHeight="1" x14ac:dyDescent="0.25">
      <c r="A500" s="101"/>
      <c r="B500" s="101"/>
      <c r="C500" s="101"/>
      <c r="D500" s="101"/>
      <c r="E500" s="111"/>
      <c r="F500" s="139"/>
      <c r="G500" s="151"/>
      <c r="H500" s="128"/>
      <c r="I500" s="129"/>
      <c r="J500" s="130"/>
      <c r="K500" s="105"/>
      <c r="L500" s="131"/>
      <c r="M500" s="172"/>
      <c r="O500" s="108"/>
      <c r="P500" s="108"/>
      <c r="Q500" s="181"/>
      <c r="R500" s="160"/>
      <c r="T500" s="108"/>
      <c r="U500" s="108"/>
      <c r="W500" s="108"/>
      <c r="X500" s="108"/>
      <c r="AB500" s="138"/>
      <c r="AF500" s="108"/>
      <c r="AG500" s="108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  <c r="CY500" s="111"/>
    </row>
    <row r="501" spans="1:103" s="106" customFormat="1" ht="15" customHeight="1" x14ac:dyDescent="0.25">
      <c r="A501" s="101"/>
      <c r="B501" s="101"/>
      <c r="C501" s="101"/>
      <c r="D501" s="101"/>
      <c r="E501" s="111"/>
      <c r="F501" s="139"/>
      <c r="G501" s="151"/>
      <c r="H501" s="128"/>
      <c r="I501" s="129"/>
      <c r="J501" s="130"/>
      <c r="K501" s="105"/>
      <c r="L501" s="131"/>
      <c r="M501" s="172"/>
      <c r="O501" s="108"/>
      <c r="P501" s="108"/>
      <c r="Q501" s="181"/>
      <c r="R501" s="160"/>
      <c r="T501" s="108"/>
      <c r="U501" s="108"/>
      <c r="W501" s="108"/>
      <c r="X501" s="108"/>
      <c r="AB501" s="138"/>
      <c r="AF501" s="108"/>
      <c r="AG501" s="108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  <c r="CY501" s="111"/>
    </row>
    <row r="502" spans="1:103" s="106" customFormat="1" ht="15" customHeight="1" x14ac:dyDescent="0.25">
      <c r="A502" s="101"/>
      <c r="B502" s="101"/>
      <c r="C502" s="101"/>
      <c r="D502" s="101"/>
      <c r="E502" s="111"/>
      <c r="F502" s="139"/>
      <c r="G502" s="151"/>
      <c r="H502" s="128"/>
      <c r="I502" s="129"/>
      <c r="J502" s="130"/>
      <c r="K502" s="105"/>
      <c r="L502" s="131"/>
      <c r="M502" s="172"/>
      <c r="O502" s="108"/>
      <c r="P502" s="108"/>
      <c r="Q502" s="181"/>
      <c r="R502" s="160"/>
      <c r="T502" s="108"/>
      <c r="U502" s="108"/>
      <c r="W502" s="108"/>
      <c r="X502" s="108"/>
      <c r="AB502" s="138"/>
      <c r="AF502" s="108"/>
      <c r="AG502" s="108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  <c r="CY502" s="111"/>
    </row>
    <row r="503" spans="1:103" s="106" customFormat="1" ht="15" customHeight="1" x14ac:dyDescent="0.25">
      <c r="A503" s="101"/>
      <c r="B503" s="101"/>
      <c r="C503" s="101"/>
      <c r="D503" s="101"/>
      <c r="E503" s="111"/>
      <c r="F503" s="139"/>
      <c r="G503" s="151"/>
      <c r="H503" s="128"/>
      <c r="I503" s="129"/>
      <c r="J503" s="130"/>
      <c r="K503" s="105"/>
      <c r="L503" s="131"/>
      <c r="M503" s="172"/>
      <c r="O503" s="108"/>
      <c r="P503" s="108"/>
      <c r="Q503" s="181"/>
      <c r="R503" s="160"/>
      <c r="T503" s="108"/>
      <c r="U503" s="108"/>
      <c r="W503" s="108"/>
      <c r="X503" s="108"/>
      <c r="AB503" s="138"/>
      <c r="AF503" s="108"/>
      <c r="AG503" s="108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  <c r="CY503" s="111"/>
    </row>
    <row r="504" spans="1:103" s="106" customFormat="1" ht="15" customHeight="1" x14ac:dyDescent="0.25">
      <c r="A504" s="101"/>
      <c r="B504" s="101"/>
      <c r="C504" s="101"/>
      <c r="D504" s="101"/>
      <c r="E504" s="111"/>
      <c r="F504" s="139"/>
      <c r="G504" s="151"/>
      <c r="H504" s="128"/>
      <c r="I504" s="129"/>
      <c r="J504" s="130"/>
      <c r="K504" s="105"/>
      <c r="L504" s="131"/>
      <c r="M504" s="172"/>
      <c r="O504" s="108"/>
      <c r="P504" s="108"/>
      <c r="Q504" s="181"/>
      <c r="R504" s="160"/>
      <c r="T504" s="108"/>
      <c r="U504" s="108"/>
      <c r="W504" s="108"/>
      <c r="X504" s="108"/>
      <c r="AB504" s="138"/>
      <c r="AF504" s="108"/>
      <c r="AG504" s="108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  <c r="CY504" s="111"/>
    </row>
    <row r="505" spans="1:103" s="106" customFormat="1" ht="15" customHeight="1" x14ac:dyDescent="0.25">
      <c r="A505" s="101"/>
      <c r="B505" s="101"/>
      <c r="C505" s="101"/>
      <c r="D505" s="101"/>
      <c r="E505" s="111"/>
      <c r="F505" s="139"/>
      <c r="G505" s="151"/>
      <c r="H505" s="128"/>
      <c r="I505" s="129"/>
      <c r="J505" s="130"/>
      <c r="K505" s="105"/>
      <c r="L505" s="131"/>
      <c r="M505" s="172"/>
      <c r="O505" s="108"/>
      <c r="P505" s="108"/>
      <c r="Q505" s="181"/>
      <c r="R505" s="160"/>
      <c r="T505" s="108"/>
      <c r="U505" s="108"/>
      <c r="W505" s="108"/>
      <c r="X505" s="108"/>
      <c r="AB505" s="138"/>
      <c r="AF505" s="108"/>
      <c r="AG505" s="108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  <c r="CY505" s="111"/>
    </row>
    <row r="506" spans="1:103" s="106" customFormat="1" ht="15" customHeight="1" x14ac:dyDescent="0.25">
      <c r="A506" s="101"/>
      <c r="B506" s="101"/>
      <c r="C506" s="101"/>
      <c r="D506" s="101"/>
      <c r="E506" s="111"/>
      <c r="F506" s="139"/>
      <c r="G506" s="151"/>
      <c r="H506" s="128"/>
      <c r="I506" s="129"/>
      <c r="J506" s="130"/>
      <c r="K506" s="105"/>
      <c r="L506" s="131"/>
      <c r="M506" s="172"/>
      <c r="O506" s="108"/>
      <c r="P506" s="108"/>
      <c r="Q506" s="181"/>
      <c r="R506" s="160"/>
      <c r="T506" s="108"/>
      <c r="U506" s="108"/>
      <c r="W506" s="108"/>
      <c r="X506" s="108"/>
      <c r="AB506" s="138"/>
      <c r="AF506" s="108"/>
      <c r="AG506" s="108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  <c r="CY506" s="111"/>
    </row>
    <row r="507" spans="1:103" s="106" customFormat="1" ht="15" customHeight="1" x14ac:dyDescent="0.25">
      <c r="A507" s="101"/>
      <c r="B507" s="101"/>
      <c r="C507" s="101"/>
      <c r="D507" s="101"/>
      <c r="E507" s="111"/>
      <c r="F507" s="139"/>
      <c r="G507" s="151"/>
      <c r="H507" s="128"/>
      <c r="I507" s="129"/>
      <c r="J507" s="130"/>
      <c r="K507" s="105"/>
      <c r="L507" s="131"/>
      <c r="M507" s="172"/>
      <c r="O507" s="108"/>
      <c r="P507" s="108"/>
      <c r="Q507" s="181"/>
      <c r="R507" s="160"/>
      <c r="T507" s="108"/>
      <c r="U507" s="108"/>
      <c r="W507" s="108"/>
      <c r="X507" s="108"/>
      <c r="AB507" s="138"/>
      <c r="AF507" s="108"/>
      <c r="AG507" s="108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  <c r="CY507" s="111"/>
    </row>
    <row r="508" spans="1:103" s="106" customFormat="1" ht="15" customHeight="1" x14ac:dyDescent="0.25">
      <c r="A508" s="101"/>
      <c r="B508" s="101"/>
      <c r="C508" s="101"/>
      <c r="D508" s="101"/>
      <c r="E508" s="111"/>
      <c r="F508" s="139"/>
      <c r="G508" s="151"/>
      <c r="H508" s="128"/>
      <c r="I508" s="129"/>
      <c r="J508" s="130"/>
      <c r="K508" s="105"/>
      <c r="L508" s="131"/>
      <c r="M508" s="172"/>
      <c r="O508" s="108"/>
      <c r="P508" s="108"/>
      <c r="Q508" s="181"/>
      <c r="R508" s="160"/>
      <c r="T508" s="108"/>
      <c r="U508" s="108"/>
      <c r="W508" s="108"/>
      <c r="X508" s="108"/>
      <c r="AB508" s="138"/>
      <c r="AF508" s="108"/>
      <c r="AG508" s="108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  <c r="CY508" s="111"/>
    </row>
    <row r="509" spans="1:103" s="106" customFormat="1" ht="15" customHeight="1" x14ac:dyDescent="0.25">
      <c r="A509" s="101"/>
      <c r="B509" s="101"/>
      <c r="C509" s="101"/>
      <c r="D509" s="101"/>
      <c r="E509" s="111"/>
      <c r="F509" s="139"/>
      <c r="G509" s="151"/>
      <c r="H509" s="128"/>
      <c r="I509" s="129"/>
      <c r="J509" s="130"/>
      <c r="K509" s="105"/>
      <c r="L509" s="131"/>
      <c r="M509" s="172"/>
      <c r="O509" s="108"/>
      <c r="P509" s="108"/>
      <c r="Q509" s="181"/>
      <c r="R509" s="160"/>
      <c r="T509" s="108"/>
      <c r="U509" s="108"/>
      <c r="W509" s="108"/>
      <c r="X509" s="108"/>
      <c r="AB509" s="138"/>
      <c r="AF509" s="108"/>
      <c r="AG509" s="108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  <c r="CY509" s="111"/>
    </row>
    <row r="510" spans="1:103" s="106" customFormat="1" ht="15" customHeight="1" x14ac:dyDescent="0.25">
      <c r="A510" s="101"/>
      <c r="B510" s="101"/>
      <c r="C510" s="101"/>
      <c r="D510" s="101"/>
      <c r="E510" s="111"/>
      <c r="F510" s="139"/>
      <c r="G510" s="151"/>
      <c r="H510" s="128"/>
      <c r="I510" s="129"/>
      <c r="J510" s="130"/>
      <c r="K510" s="105"/>
      <c r="L510" s="131"/>
      <c r="M510" s="172"/>
      <c r="O510" s="108"/>
      <c r="P510" s="108"/>
      <c r="Q510" s="181"/>
      <c r="R510" s="160"/>
      <c r="T510" s="108"/>
      <c r="U510" s="108"/>
      <c r="W510" s="108"/>
      <c r="X510" s="108"/>
      <c r="AB510" s="138"/>
      <c r="AF510" s="108"/>
      <c r="AG510" s="108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  <c r="CY510" s="111"/>
    </row>
    <row r="511" spans="1:103" s="106" customFormat="1" ht="15" customHeight="1" x14ac:dyDescent="0.25">
      <c r="A511" s="101"/>
      <c r="B511" s="101"/>
      <c r="C511" s="101"/>
      <c r="D511" s="101"/>
      <c r="E511" s="111"/>
      <c r="F511" s="139"/>
      <c r="G511" s="151"/>
      <c r="H511" s="128"/>
      <c r="I511" s="129"/>
      <c r="J511" s="130"/>
      <c r="K511" s="105"/>
      <c r="L511" s="131"/>
      <c r="M511" s="172"/>
      <c r="O511" s="108"/>
      <c r="P511" s="108"/>
      <c r="Q511" s="181"/>
      <c r="R511" s="160"/>
      <c r="T511" s="108"/>
      <c r="U511" s="108"/>
      <c r="W511" s="108"/>
      <c r="X511" s="108"/>
      <c r="AB511" s="138"/>
      <c r="AF511" s="108"/>
      <c r="AG511" s="108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  <c r="CY511" s="111"/>
    </row>
    <row r="512" spans="1:103" s="106" customFormat="1" ht="15" customHeight="1" x14ac:dyDescent="0.25">
      <c r="A512" s="101"/>
      <c r="B512" s="101"/>
      <c r="C512" s="101"/>
      <c r="D512" s="101"/>
      <c r="E512" s="111"/>
      <c r="F512" s="139"/>
      <c r="G512" s="151"/>
      <c r="H512" s="128"/>
      <c r="I512" s="129"/>
      <c r="J512" s="130"/>
      <c r="K512" s="105"/>
      <c r="L512" s="131"/>
      <c r="M512" s="172"/>
      <c r="O512" s="108"/>
      <c r="P512" s="108"/>
      <c r="Q512" s="181"/>
      <c r="R512" s="160"/>
      <c r="T512" s="108"/>
      <c r="U512" s="108"/>
      <c r="W512" s="108"/>
      <c r="X512" s="108"/>
      <c r="AB512" s="138"/>
      <c r="AF512" s="108"/>
      <c r="AG512" s="108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  <c r="CY512" s="111"/>
    </row>
    <row r="513" spans="1:103" s="106" customFormat="1" ht="15" customHeight="1" x14ac:dyDescent="0.25">
      <c r="A513" s="101"/>
      <c r="B513" s="101"/>
      <c r="C513" s="101"/>
      <c r="D513" s="101"/>
      <c r="E513" s="111"/>
      <c r="F513" s="139"/>
      <c r="G513" s="151"/>
      <c r="H513" s="128"/>
      <c r="I513" s="129"/>
      <c r="J513" s="130"/>
      <c r="K513" s="105"/>
      <c r="L513" s="131"/>
      <c r="M513" s="172"/>
      <c r="O513" s="108"/>
      <c r="P513" s="108"/>
      <c r="Q513" s="181"/>
      <c r="R513" s="160"/>
      <c r="T513" s="108"/>
      <c r="U513" s="108"/>
      <c r="W513" s="108"/>
      <c r="X513" s="108"/>
      <c r="AB513" s="138"/>
      <c r="AF513" s="108"/>
      <c r="AG513" s="108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  <c r="CY513" s="111"/>
    </row>
    <row r="514" spans="1:103" s="106" customFormat="1" ht="15" customHeight="1" x14ac:dyDescent="0.25">
      <c r="A514" s="101"/>
      <c r="B514" s="101"/>
      <c r="C514" s="101"/>
      <c r="D514" s="101"/>
      <c r="E514" s="111"/>
      <c r="F514" s="139"/>
      <c r="G514" s="151"/>
      <c r="H514" s="128"/>
      <c r="I514" s="129"/>
      <c r="J514" s="130"/>
      <c r="K514" s="105"/>
      <c r="L514" s="131"/>
      <c r="M514" s="172"/>
      <c r="O514" s="108"/>
      <c r="P514" s="108"/>
      <c r="Q514" s="181"/>
      <c r="R514" s="160"/>
      <c r="T514" s="108"/>
      <c r="U514" s="108"/>
      <c r="W514" s="108"/>
      <c r="X514" s="108"/>
      <c r="AB514" s="138"/>
      <c r="AF514" s="108"/>
      <c r="AG514" s="108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  <c r="CY514" s="111"/>
    </row>
    <row r="515" spans="1:103" s="106" customFormat="1" ht="15" customHeight="1" x14ac:dyDescent="0.25">
      <c r="A515" s="101"/>
      <c r="B515" s="101"/>
      <c r="C515" s="101"/>
      <c r="D515" s="101"/>
      <c r="E515" s="111"/>
      <c r="F515" s="139"/>
      <c r="G515" s="151"/>
      <c r="H515" s="128"/>
      <c r="I515" s="129"/>
      <c r="J515" s="130"/>
      <c r="K515" s="105"/>
      <c r="L515" s="131"/>
      <c r="M515" s="172"/>
      <c r="O515" s="108"/>
      <c r="P515" s="108"/>
      <c r="Q515" s="181"/>
      <c r="R515" s="160"/>
      <c r="T515" s="108"/>
      <c r="U515" s="108"/>
      <c r="W515" s="108"/>
      <c r="X515" s="108"/>
      <c r="AB515" s="138"/>
      <c r="AF515" s="108"/>
      <c r="AG515" s="108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  <c r="CY515" s="111"/>
    </row>
    <row r="516" spans="1:103" s="106" customFormat="1" ht="15" customHeight="1" x14ac:dyDescent="0.25">
      <c r="A516" s="101"/>
      <c r="B516" s="101"/>
      <c r="C516" s="101"/>
      <c r="D516" s="101"/>
      <c r="E516" s="111"/>
      <c r="F516" s="139"/>
      <c r="G516" s="151"/>
      <c r="H516" s="128"/>
      <c r="I516" s="129"/>
      <c r="J516" s="130"/>
      <c r="K516" s="105"/>
      <c r="L516" s="131"/>
      <c r="M516" s="172"/>
      <c r="O516" s="108"/>
      <c r="P516" s="108"/>
      <c r="Q516" s="181"/>
      <c r="R516" s="160"/>
      <c r="T516" s="108"/>
      <c r="U516" s="108"/>
      <c r="W516" s="108"/>
      <c r="X516" s="108"/>
      <c r="AB516" s="138"/>
      <c r="AF516" s="108"/>
      <c r="AG516" s="108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  <c r="CY516" s="111"/>
    </row>
    <row r="517" spans="1:103" s="106" customFormat="1" ht="15" customHeight="1" x14ac:dyDescent="0.25">
      <c r="A517" s="101"/>
      <c r="B517" s="101"/>
      <c r="C517" s="101"/>
      <c r="D517" s="101"/>
      <c r="E517" s="111"/>
      <c r="F517" s="139"/>
      <c r="G517" s="151"/>
      <c r="H517" s="128"/>
      <c r="I517" s="129"/>
      <c r="J517" s="130"/>
      <c r="K517" s="105"/>
      <c r="L517" s="131"/>
      <c r="M517" s="172"/>
      <c r="O517" s="108"/>
      <c r="P517" s="108"/>
      <c r="Q517" s="181"/>
      <c r="R517" s="160"/>
      <c r="T517" s="108"/>
      <c r="U517" s="108"/>
      <c r="W517" s="108"/>
      <c r="X517" s="108"/>
      <c r="AB517" s="138"/>
      <c r="AF517" s="108"/>
      <c r="AG517" s="108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  <c r="CY517" s="111"/>
    </row>
    <row r="518" spans="1:103" s="106" customFormat="1" ht="15" customHeight="1" x14ac:dyDescent="0.25">
      <c r="A518" s="101"/>
      <c r="B518" s="101"/>
      <c r="C518" s="101"/>
      <c r="D518" s="101"/>
      <c r="E518" s="111"/>
      <c r="F518" s="139"/>
      <c r="G518" s="151"/>
      <c r="H518" s="128"/>
      <c r="I518" s="129"/>
      <c r="J518" s="130"/>
      <c r="K518" s="105"/>
      <c r="L518" s="131"/>
      <c r="M518" s="172"/>
      <c r="O518" s="108"/>
      <c r="P518" s="108"/>
      <c r="Q518" s="181"/>
      <c r="R518" s="160"/>
      <c r="T518" s="108"/>
      <c r="U518" s="108"/>
      <c r="W518" s="108"/>
      <c r="X518" s="108"/>
      <c r="AB518" s="138"/>
      <c r="AF518" s="108"/>
      <c r="AG518" s="108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  <c r="CY518" s="111"/>
    </row>
    <row r="519" spans="1:103" s="106" customFormat="1" ht="15" customHeight="1" x14ac:dyDescent="0.25">
      <c r="A519" s="101"/>
      <c r="B519" s="101"/>
      <c r="C519" s="101"/>
      <c r="D519" s="101"/>
      <c r="E519" s="111"/>
      <c r="F519" s="139"/>
      <c r="G519" s="151"/>
      <c r="H519" s="128"/>
      <c r="I519" s="129"/>
      <c r="J519" s="130"/>
      <c r="K519" s="105"/>
      <c r="L519" s="131"/>
      <c r="M519" s="172"/>
      <c r="O519" s="108"/>
      <c r="P519" s="108"/>
      <c r="Q519" s="181"/>
      <c r="R519" s="160"/>
      <c r="T519" s="108"/>
      <c r="U519" s="108"/>
      <c r="W519" s="108"/>
      <c r="X519" s="108"/>
      <c r="AB519" s="138"/>
      <c r="AF519" s="108"/>
      <c r="AG519" s="108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  <c r="CY519" s="111"/>
    </row>
    <row r="520" spans="1:103" s="106" customFormat="1" ht="15" customHeight="1" x14ac:dyDescent="0.25">
      <c r="A520" s="101"/>
      <c r="B520" s="101"/>
      <c r="C520" s="101"/>
      <c r="D520" s="101"/>
      <c r="E520" s="111"/>
      <c r="F520" s="139"/>
      <c r="G520" s="151"/>
      <c r="H520" s="128"/>
      <c r="I520" s="129"/>
      <c r="J520" s="130"/>
      <c r="K520" s="105"/>
      <c r="L520" s="131"/>
      <c r="M520" s="172"/>
      <c r="O520" s="108"/>
      <c r="P520" s="108"/>
      <c r="Q520" s="181"/>
      <c r="R520" s="160"/>
      <c r="T520" s="108"/>
      <c r="U520" s="108"/>
      <c r="W520" s="108"/>
      <c r="X520" s="108"/>
      <c r="AB520" s="138"/>
      <c r="AF520" s="108"/>
      <c r="AG520" s="108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  <c r="CY520" s="111"/>
    </row>
    <row r="521" spans="1:103" s="106" customFormat="1" ht="15" customHeight="1" x14ac:dyDescent="0.25">
      <c r="A521" s="101"/>
      <c r="B521" s="101"/>
      <c r="C521" s="101"/>
      <c r="D521" s="101"/>
      <c r="E521" s="111"/>
      <c r="F521" s="139"/>
      <c r="G521" s="151"/>
      <c r="H521" s="128"/>
      <c r="I521" s="129"/>
      <c r="J521" s="130"/>
      <c r="K521" s="105"/>
      <c r="L521" s="131"/>
      <c r="M521" s="172"/>
      <c r="O521" s="108"/>
      <c r="P521" s="108"/>
      <c r="Q521" s="181"/>
      <c r="R521" s="160"/>
      <c r="T521" s="108"/>
      <c r="U521" s="108"/>
      <c r="W521" s="108"/>
      <c r="X521" s="108"/>
      <c r="AB521" s="138"/>
      <c r="AF521" s="108"/>
      <c r="AG521" s="108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  <c r="CY521" s="111"/>
    </row>
    <row r="522" spans="1:103" s="106" customFormat="1" ht="15" customHeight="1" x14ac:dyDescent="0.25">
      <c r="A522" s="101"/>
      <c r="B522" s="101"/>
      <c r="C522" s="101"/>
      <c r="D522" s="101"/>
      <c r="E522" s="111"/>
      <c r="F522" s="139"/>
      <c r="G522" s="151"/>
      <c r="H522" s="128"/>
      <c r="I522" s="129"/>
      <c r="J522" s="130"/>
      <c r="K522" s="105"/>
      <c r="L522" s="131"/>
      <c r="M522" s="172"/>
      <c r="O522" s="108"/>
      <c r="P522" s="108"/>
      <c r="Q522" s="181"/>
      <c r="R522" s="160"/>
      <c r="T522" s="108"/>
      <c r="U522" s="108"/>
      <c r="W522" s="108"/>
      <c r="X522" s="108"/>
      <c r="AB522" s="138"/>
      <c r="AF522" s="108"/>
      <c r="AG522" s="108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  <c r="CY522" s="111"/>
    </row>
    <row r="523" spans="1:103" s="106" customFormat="1" ht="15" customHeight="1" x14ac:dyDescent="0.25">
      <c r="A523" s="101"/>
      <c r="B523" s="101"/>
      <c r="C523" s="101"/>
      <c r="D523" s="101"/>
      <c r="E523" s="111"/>
      <c r="F523" s="139"/>
      <c r="G523" s="151"/>
      <c r="H523" s="128"/>
      <c r="I523" s="129"/>
      <c r="J523" s="130"/>
      <c r="K523" s="105"/>
      <c r="L523" s="131"/>
      <c r="M523" s="172"/>
      <c r="O523" s="108"/>
      <c r="P523" s="108"/>
      <c r="Q523" s="181"/>
      <c r="R523" s="160"/>
      <c r="T523" s="108"/>
      <c r="U523" s="108"/>
      <c r="W523" s="108"/>
      <c r="X523" s="108"/>
      <c r="AB523" s="138"/>
      <c r="AF523" s="108"/>
      <c r="AG523" s="108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  <c r="CY523" s="111"/>
    </row>
    <row r="524" spans="1:103" s="106" customFormat="1" ht="15" customHeight="1" x14ac:dyDescent="0.25">
      <c r="A524" s="101"/>
      <c r="B524" s="101"/>
      <c r="C524" s="101"/>
      <c r="D524" s="101"/>
      <c r="E524" s="111"/>
      <c r="F524" s="139"/>
      <c r="G524" s="151"/>
      <c r="H524" s="128"/>
      <c r="I524" s="129"/>
      <c r="J524" s="130"/>
      <c r="K524" s="105"/>
      <c r="L524" s="131"/>
      <c r="M524" s="172"/>
      <c r="O524" s="108"/>
      <c r="P524" s="108"/>
      <c r="Q524" s="181"/>
      <c r="R524" s="160"/>
      <c r="T524" s="108"/>
      <c r="U524" s="108"/>
      <c r="W524" s="108"/>
      <c r="X524" s="108"/>
      <c r="AB524" s="138"/>
      <c r="AF524" s="108"/>
      <c r="AG524" s="108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  <c r="CY524" s="111"/>
    </row>
    <row r="525" spans="1:103" s="106" customFormat="1" ht="15" customHeight="1" x14ac:dyDescent="0.25">
      <c r="A525" s="101"/>
      <c r="B525" s="101"/>
      <c r="C525" s="101"/>
      <c r="D525" s="101"/>
      <c r="E525" s="111"/>
      <c r="F525" s="139"/>
      <c r="G525" s="151"/>
      <c r="H525" s="128"/>
      <c r="I525" s="129"/>
      <c r="J525" s="130"/>
      <c r="K525" s="105"/>
      <c r="L525" s="131"/>
      <c r="M525" s="172"/>
      <c r="O525" s="108"/>
      <c r="P525" s="108"/>
      <c r="Q525" s="181"/>
      <c r="R525" s="160"/>
      <c r="T525" s="108"/>
      <c r="U525" s="108"/>
      <c r="W525" s="108"/>
      <c r="X525" s="108"/>
      <c r="AB525" s="138"/>
      <c r="AF525" s="108"/>
      <c r="AG525" s="108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  <c r="CY525" s="111"/>
    </row>
    <row r="526" spans="1:103" s="106" customFormat="1" ht="15" customHeight="1" x14ac:dyDescent="0.25">
      <c r="A526" s="101"/>
      <c r="B526" s="101"/>
      <c r="C526" s="101"/>
      <c r="D526" s="101"/>
      <c r="E526" s="111"/>
      <c r="F526" s="139"/>
      <c r="G526" s="151"/>
      <c r="H526" s="128"/>
      <c r="I526" s="129"/>
      <c r="J526" s="130"/>
      <c r="K526" s="105"/>
      <c r="L526" s="131"/>
      <c r="M526" s="172"/>
      <c r="O526" s="108"/>
      <c r="P526" s="108"/>
      <c r="Q526" s="181"/>
      <c r="R526" s="160"/>
      <c r="T526" s="108"/>
      <c r="U526" s="108"/>
      <c r="W526" s="108"/>
      <c r="X526" s="108"/>
      <c r="AB526" s="138"/>
      <c r="AF526" s="108"/>
      <c r="AG526" s="108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  <c r="CY526" s="111"/>
    </row>
    <row r="527" spans="1:103" s="106" customFormat="1" ht="15" customHeight="1" x14ac:dyDescent="0.25">
      <c r="A527" s="101"/>
      <c r="B527" s="101"/>
      <c r="C527" s="101"/>
      <c r="D527" s="101"/>
      <c r="E527" s="111"/>
      <c r="F527" s="139"/>
      <c r="G527" s="151"/>
      <c r="H527" s="128"/>
      <c r="I527" s="129"/>
      <c r="J527" s="130"/>
      <c r="K527" s="105"/>
      <c r="L527" s="131"/>
      <c r="M527" s="172"/>
      <c r="O527" s="108"/>
      <c r="P527" s="108"/>
      <c r="Q527" s="181"/>
      <c r="R527" s="160"/>
      <c r="T527" s="108"/>
      <c r="U527" s="108"/>
      <c r="W527" s="108"/>
      <c r="X527" s="108"/>
      <c r="AB527" s="138"/>
      <c r="AF527" s="108"/>
      <c r="AG527" s="108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  <c r="CY527" s="111"/>
    </row>
    <row r="528" spans="1:103" s="106" customFormat="1" ht="15" customHeight="1" x14ac:dyDescent="0.25">
      <c r="A528" s="101"/>
      <c r="B528" s="101"/>
      <c r="C528" s="101"/>
      <c r="D528" s="101"/>
      <c r="E528" s="111"/>
      <c r="F528" s="139"/>
      <c r="G528" s="151"/>
      <c r="H528" s="128"/>
      <c r="I528" s="129"/>
      <c r="J528" s="130"/>
      <c r="K528" s="105"/>
      <c r="L528" s="131"/>
      <c r="M528" s="172"/>
      <c r="O528" s="108"/>
      <c r="P528" s="108"/>
      <c r="Q528" s="181"/>
      <c r="R528" s="160"/>
      <c r="T528" s="108"/>
      <c r="U528" s="108"/>
      <c r="W528" s="108"/>
      <c r="X528" s="108"/>
      <c r="AB528" s="138"/>
      <c r="AF528" s="108"/>
      <c r="AG528" s="108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  <c r="CY528" s="111"/>
    </row>
    <row r="529" spans="1:103" s="106" customFormat="1" ht="15" customHeight="1" x14ac:dyDescent="0.25">
      <c r="A529" s="101"/>
      <c r="B529" s="101"/>
      <c r="C529" s="101"/>
      <c r="D529" s="101"/>
      <c r="E529" s="111"/>
      <c r="F529" s="139"/>
      <c r="G529" s="151"/>
      <c r="H529" s="128"/>
      <c r="I529" s="129"/>
      <c r="J529" s="130"/>
      <c r="K529" s="105"/>
      <c r="L529" s="131"/>
      <c r="M529" s="172"/>
      <c r="O529" s="108"/>
      <c r="P529" s="108"/>
      <c r="Q529" s="181"/>
      <c r="R529" s="160"/>
      <c r="T529" s="108"/>
      <c r="U529" s="108"/>
      <c r="W529" s="108"/>
      <c r="X529" s="108"/>
      <c r="AB529" s="138"/>
      <c r="AF529" s="108"/>
      <c r="AG529" s="108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  <c r="CY529" s="111"/>
    </row>
    <row r="530" spans="1:103" s="106" customFormat="1" ht="15" customHeight="1" x14ac:dyDescent="0.25">
      <c r="A530" s="101"/>
      <c r="B530" s="101"/>
      <c r="C530" s="101"/>
      <c r="D530" s="101"/>
      <c r="E530" s="111"/>
      <c r="F530" s="139"/>
      <c r="G530" s="151"/>
      <c r="H530" s="128"/>
      <c r="I530" s="129"/>
      <c r="J530" s="130"/>
      <c r="K530" s="105"/>
      <c r="L530" s="131"/>
      <c r="M530" s="172"/>
      <c r="O530" s="108"/>
      <c r="P530" s="108"/>
      <c r="Q530" s="181"/>
      <c r="R530" s="160"/>
      <c r="T530" s="108"/>
      <c r="U530" s="108"/>
      <c r="W530" s="108"/>
      <c r="X530" s="108"/>
      <c r="AB530" s="138"/>
      <c r="AF530" s="108"/>
      <c r="AG530" s="108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  <c r="CY530" s="111"/>
    </row>
    <row r="531" spans="1:103" s="106" customFormat="1" ht="15" customHeight="1" x14ac:dyDescent="0.25">
      <c r="A531" s="101"/>
      <c r="B531" s="101"/>
      <c r="C531" s="101"/>
      <c r="D531" s="101"/>
      <c r="E531" s="111"/>
      <c r="F531" s="139"/>
      <c r="G531" s="151"/>
      <c r="H531" s="128"/>
      <c r="I531" s="129"/>
      <c r="J531" s="130"/>
      <c r="K531" s="105"/>
      <c r="L531" s="131"/>
      <c r="M531" s="172"/>
      <c r="O531" s="108"/>
      <c r="P531" s="108"/>
      <c r="Q531" s="181"/>
      <c r="R531" s="160"/>
      <c r="T531" s="108"/>
      <c r="U531" s="108"/>
      <c r="W531" s="108"/>
      <c r="X531" s="108"/>
      <c r="AB531" s="138"/>
      <c r="AF531" s="108"/>
      <c r="AG531" s="108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  <c r="CY531" s="111"/>
    </row>
    <row r="532" spans="1:103" s="106" customFormat="1" ht="15" customHeight="1" x14ac:dyDescent="0.25">
      <c r="A532" s="101"/>
      <c r="B532" s="101"/>
      <c r="C532" s="101"/>
      <c r="D532" s="101"/>
      <c r="E532" s="111"/>
      <c r="F532" s="139"/>
      <c r="G532" s="151"/>
      <c r="H532" s="128"/>
      <c r="I532" s="129"/>
      <c r="J532" s="130"/>
      <c r="K532" s="105"/>
      <c r="L532" s="131"/>
      <c r="M532" s="172"/>
      <c r="O532" s="108"/>
      <c r="P532" s="108"/>
      <c r="Q532" s="181"/>
      <c r="R532" s="160"/>
      <c r="T532" s="108"/>
      <c r="U532" s="108"/>
      <c r="W532" s="108"/>
      <c r="X532" s="108"/>
      <c r="AB532" s="138"/>
      <c r="AF532" s="108"/>
      <c r="AG532" s="108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  <c r="CY532" s="111"/>
    </row>
    <row r="533" spans="1:103" s="106" customFormat="1" ht="15" customHeight="1" x14ac:dyDescent="0.25">
      <c r="A533" s="101"/>
      <c r="B533" s="101"/>
      <c r="C533" s="101"/>
      <c r="D533" s="101"/>
      <c r="E533" s="111"/>
      <c r="F533" s="139"/>
      <c r="G533" s="151"/>
      <c r="H533" s="128"/>
      <c r="I533" s="129"/>
      <c r="J533" s="130"/>
      <c r="K533" s="105"/>
      <c r="L533" s="131"/>
      <c r="M533" s="172"/>
      <c r="O533" s="108"/>
      <c r="P533" s="108"/>
      <c r="Q533" s="181"/>
      <c r="R533" s="160"/>
      <c r="T533" s="108"/>
      <c r="U533" s="108"/>
      <c r="W533" s="108"/>
      <c r="X533" s="108"/>
      <c r="AB533" s="138"/>
      <c r="AF533" s="108"/>
      <c r="AG533" s="108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  <c r="CX533" s="111"/>
      <c r="CY533" s="111"/>
    </row>
    <row r="534" spans="1:103" s="106" customFormat="1" ht="15" customHeight="1" x14ac:dyDescent="0.25">
      <c r="A534" s="101"/>
      <c r="B534" s="101"/>
      <c r="C534" s="101"/>
      <c r="D534" s="101"/>
      <c r="E534" s="111"/>
      <c r="F534" s="139"/>
      <c r="G534" s="151"/>
      <c r="H534" s="128"/>
      <c r="I534" s="129"/>
      <c r="J534" s="130"/>
      <c r="K534" s="105"/>
      <c r="L534" s="131"/>
      <c r="M534" s="172"/>
      <c r="O534" s="108"/>
      <c r="P534" s="108"/>
      <c r="Q534" s="181"/>
      <c r="R534" s="160"/>
      <c r="T534" s="108"/>
      <c r="U534" s="108"/>
      <c r="W534" s="108"/>
      <c r="X534" s="108"/>
      <c r="AB534" s="138"/>
      <c r="AF534" s="108"/>
      <c r="AG534" s="108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  <c r="CY534" s="111"/>
    </row>
    <row r="535" spans="1:103" s="106" customFormat="1" ht="15" customHeight="1" x14ac:dyDescent="0.25">
      <c r="A535" s="101"/>
      <c r="B535" s="101"/>
      <c r="C535" s="101"/>
      <c r="D535" s="101"/>
      <c r="E535" s="111"/>
      <c r="F535" s="139"/>
      <c r="G535" s="151"/>
      <c r="H535" s="128"/>
      <c r="I535" s="129"/>
      <c r="J535" s="130"/>
      <c r="K535" s="105"/>
      <c r="L535" s="131"/>
      <c r="M535" s="172"/>
      <c r="O535" s="108"/>
      <c r="P535" s="108"/>
      <c r="Q535" s="181"/>
      <c r="R535" s="160"/>
      <c r="T535" s="108"/>
      <c r="U535" s="108"/>
      <c r="W535" s="108"/>
      <c r="X535" s="108"/>
      <c r="AB535" s="138"/>
      <c r="AF535" s="108"/>
      <c r="AG535" s="108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  <c r="CY535" s="111"/>
    </row>
    <row r="536" spans="1:103" s="106" customFormat="1" ht="15" customHeight="1" x14ac:dyDescent="0.25">
      <c r="A536" s="101"/>
      <c r="B536" s="101"/>
      <c r="C536" s="101"/>
      <c r="D536" s="101"/>
      <c r="E536" s="111"/>
      <c r="F536" s="139"/>
      <c r="G536" s="151"/>
      <c r="H536" s="128"/>
      <c r="I536" s="129"/>
      <c r="J536" s="130"/>
      <c r="K536" s="105"/>
      <c r="L536" s="131"/>
      <c r="M536" s="172"/>
      <c r="O536" s="108"/>
      <c r="P536" s="108"/>
      <c r="Q536" s="181"/>
      <c r="R536" s="160"/>
      <c r="T536" s="108"/>
      <c r="U536" s="108"/>
      <c r="W536" s="108"/>
      <c r="X536" s="108"/>
      <c r="AB536" s="138"/>
      <c r="AF536" s="108"/>
      <c r="AG536" s="108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  <c r="CX536" s="111"/>
      <c r="CY536" s="111"/>
    </row>
    <row r="537" spans="1:103" s="106" customFormat="1" ht="15" customHeight="1" x14ac:dyDescent="0.25">
      <c r="A537" s="101"/>
      <c r="B537" s="101"/>
      <c r="C537" s="101"/>
      <c r="D537" s="101"/>
      <c r="E537" s="111"/>
      <c r="F537" s="139"/>
      <c r="G537" s="151"/>
      <c r="H537" s="128"/>
      <c r="I537" s="129"/>
      <c r="J537" s="130"/>
      <c r="K537" s="105"/>
      <c r="L537" s="131"/>
      <c r="M537" s="172"/>
      <c r="O537" s="108"/>
      <c r="P537" s="108"/>
      <c r="Q537" s="181"/>
      <c r="R537" s="160"/>
      <c r="T537" s="108"/>
      <c r="U537" s="108"/>
      <c r="W537" s="108"/>
      <c r="X537" s="108"/>
      <c r="AB537" s="138"/>
      <c r="AF537" s="108"/>
      <c r="AG537" s="108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  <c r="CY537" s="111"/>
    </row>
    <row r="538" spans="1:103" s="106" customFormat="1" ht="15" customHeight="1" x14ac:dyDescent="0.25">
      <c r="A538" s="101"/>
      <c r="B538" s="101"/>
      <c r="C538" s="101"/>
      <c r="D538" s="101"/>
      <c r="E538" s="111"/>
      <c r="F538" s="139"/>
      <c r="G538" s="151"/>
      <c r="H538" s="128"/>
      <c r="I538" s="129"/>
      <c r="J538" s="130"/>
      <c r="K538" s="105"/>
      <c r="L538" s="131"/>
      <c r="M538" s="172"/>
      <c r="O538" s="108"/>
      <c r="P538" s="108"/>
      <c r="Q538" s="181"/>
      <c r="R538" s="160"/>
      <c r="T538" s="108"/>
      <c r="U538" s="108"/>
      <c r="W538" s="108"/>
      <c r="X538" s="108"/>
      <c r="AB538" s="138"/>
      <c r="AF538" s="108"/>
      <c r="AG538" s="108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  <c r="CY538" s="111"/>
    </row>
    <row r="539" spans="1:103" s="106" customFormat="1" ht="15" customHeight="1" x14ac:dyDescent="0.25">
      <c r="A539" s="101"/>
      <c r="B539" s="101"/>
      <c r="C539" s="101"/>
      <c r="D539" s="101"/>
      <c r="E539" s="111"/>
      <c r="F539" s="139"/>
      <c r="G539" s="151"/>
      <c r="H539" s="128"/>
      <c r="I539" s="129"/>
      <c r="J539" s="130"/>
      <c r="K539" s="105"/>
      <c r="L539" s="131"/>
      <c r="M539" s="172"/>
      <c r="O539" s="108"/>
      <c r="P539" s="108"/>
      <c r="Q539" s="181"/>
      <c r="R539" s="160"/>
      <c r="T539" s="108"/>
      <c r="U539" s="108"/>
      <c r="W539" s="108"/>
      <c r="X539" s="108"/>
      <c r="AB539" s="138"/>
      <c r="AF539" s="108"/>
      <c r="AG539" s="108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  <c r="CY539" s="111"/>
    </row>
    <row r="540" spans="1:103" s="106" customFormat="1" ht="15" customHeight="1" x14ac:dyDescent="0.25">
      <c r="A540" s="101"/>
      <c r="B540" s="101"/>
      <c r="C540" s="101"/>
      <c r="D540" s="101"/>
      <c r="E540" s="111"/>
      <c r="F540" s="139"/>
      <c r="G540" s="151"/>
      <c r="H540" s="128"/>
      <c r="I540" s="129"/>
      <c r="J540" s="130"/>
      <c r="K540" s="105"/>
      <c r="L540" s="131"/>
      <c r="M540" s="172"/>
      <c r="O540" s="108"/>
      <c r="P540" s="108"/>
      <c r="Q540" s="181"/>
      <c r="R540" s="160"/>
      <c r="T540" s="108"/>
      <c r="U540" s="108"/>
      <c r="W540" s="108"/>
      <c r="X540" s="108"/>
      <c r="AB540" s="138"/>
      <c r="AF540" s="108"/>
      <c r="AG540" s="108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  <c r="CX540" s="111"/>
      <c r="CY540" s="111"/>
    </row>
    <row r="541" spans="1:103" s="106" customFormat="1" ht="15" customHeight="1" x14ac:dyDescent="0.25">
      <c r="A541" s="101"/>
      <c r="B541" s="101"/>
      <c r="C541" s="101"/>
      <c r="D541" s="101"/>
      <c r="E541" s="111"/>
      <c r="F541" s="139"/>
      <c r="G541" s="151"/>
      <c r="H541" s="128"/>
      <c r="I541" s="129"/>
      <c r="J541" s="130"/>
      <c r="K541" s="105"/>
      <c r="L541" s="131"/>
      <c r="M541" s="172"/>
      <c r="O541" s="108"/>
      <c r="P541" s="108"/>
      <c r="Q541" s="181"/>
      <c r="R541" s="160"/>
      <c r="T541" s="108"/>
      <c r="U541" s="108"/>
      <c r="W541" s="108"/>
      <c r="X541" s="108"/>
      <c r="AB541" s="138"/>
      <c r="AF541" s="108"/>
      <c r="AG541" s="108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  <c r="CY541" s="111"/>
    </row>
    <row r="542" spans="1:103" s="106" customFormat="1" ht="15" customHeight="1" x14ac:dyDescent="0.25">
      <c r="A542" s="101"/>
      <c r="B542" s="101"/>
      <c r="C542" s="101"/>
      <c r="D542" s="101"/>
      <c r="E542" s="111"/>
      <c r="F542" s="139"/>
      <c r="G542" s="151"/>
      <c r="H542" s="128"/>
      <c r="I542" s="129"/>
      <c r="J542" s="130"/>
      <c r="K542" s="105"/>
      <c r="L542" s="131"/>
      <c r="M542" s="172"/>
      <c r="O542" s="108"/>
      <c r="P542" s="108"/>
      <c r="Q542" s="181"/>
      <c r="R542" s="160"/>
      <c r="T542" s="108"/>
      <c r="U542" s="108"/>
      <c r="W542" s="108"/>
      <c r="X542" s="108"/>
      <c r="AB542" s="138"/>
      <c r="AF542" s="108"/>
      <c r="AG542" s="108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  <c r="CY542" s="111"/>
    </row>
    <row r="543" spans="1:103" s="106" customFormat="1" ht="15" customHeight="1" x14ac:dyDescent="0.25">
      <c r="A543" s="101"/>
      <c r="B543" s="101"/>
      <c r="C543" s="101"/>
      <c r="D543" s="101"/>
      <c r="E543" s="111"/>
      <c r="F543" s="139"/>
      <c r="G543" s="151"/>
      <c r="H543" s="128"/>
      <c r="I543" s="129"/>
      <c r="J543" s="130"/>
      <c r="K543" s="105"/>
      <c r="L543" s="131"/>
      <c r="M543" s="172"/>
      <c r="O543" s="108"/>
      <c r="P543" s="108"/>
      <c r="Q543" s="181"/>
      <c r="R543" s="160"/>
      <c r="T543" s="108"/>
      <c r="U543" s="108"/>
      <c r="W543" s="108"/>
      <c r="X543" s="108"/>
      <c r="AB543" s="138"/>
      <c r="AF543" s="108"/>
      <c r="AG543" s="108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  <c r="CY543" s="111"/>
    </row>
    <row r="544" spans="1:103" s="106" customFormat="1" ht="15" customHeight="1" x14ac:dyDescent="0.25">
      <c r="A544" s="101"/>
      <c r="B544" s="101"/>
      <c r="C544" s="101"/>
      <c r="D544" s="101"/>
      <c r="E544" s="111"/>
      <c r="F544" s="139"/>
      <c r="G544" s="151"/>
      <c r="H544" s="128"/>
      <c r="I544" s="129"/>
      <c r="J544" s="130"/>
      <c r="K544" s="105"/>
      <c r="L544" s="131"/>
      <c r="M544" s="172"/>
      <c r="O544" s="108"/>
      <c r="P544" s="108"/>
      <c r="Q544" s="181"/>
      <c r="R544" s="160"/>
      <c r="T544" s="108"/>
      <c r="U544" s="108"/>
      <c r="W544" s="108"/>
      <c r="X544" s="108"/>
      <c r="AB544" s="138"/>
      <c r="AF544" s="108"/>
      <c r="AG544" s="108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  <c r="CY544" s="111"/>
    </row>
    <row r="545" spans="1:103" s="106" customFormat="1" ht="15" customHeight="1" x14ac:dyDescent="0.25">
      <c r="A545" s="101"/>
      <c r="B545" s="101"/>
      <c r="C545" s="101"/>
      <c r="D545" s="101"/>
      <c r="E545" s="111"/>
      <c r="F545" s="139"/>
      <c r="G545" s="151"/>
      <c r="H545" s="128"/>
      <c r="I545" s="129"/>
      <c r="J545" s="130"/>
      <c r="K545" s="105"/>
      <c r="L545" s="131"/>
      <c r="M545" s="172"/>
      <c r="O545" s="108"/>
      <c r="P545" s="108"/>
      <c r="Q545" s="181"/>
      <c r="R545" s="160"/>
      <c r="T545" s="108"/>
      <c r="U545" s="108"/>
      <c r="W545" s="108"/>
      <c r="X545" s="108"/>
      <c r="AB545" s="138"/>
      <c r="AF545" s="108"/>
      <c r="AG545" s="108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  <c r="CW545" s="111"/>
      <c r="CX545" s="111"/>
      <c r="CY545" s="111"/>
    </row>
    <row r="546" spans="1:103" s="106" customFormat="1" ht="15" customHeight="1" x14ac:dyDescent="0.25">
      <c r="A546" s="101"/>
      <c r="B546" s="101"/>
      <c r="C546" s="101"/>
      <c r="D546" s="101"/>
      <c r="E546" s="111"/>
      <c r="F546" s="139"/>
      <c r="G546" s="151"/>
      <c r="H546" s="128"/>
      <c r="I546" s="129"/>
      <c r="J546" s="130"/>
      <c r="K546" s="105"/>
      <c r="L546" s="131"/>
      <c r="M546" s="172"/>
      <c r="O546" s="108"/>
      <c r="P546" s="108"/>
      <c r="Q546" s="181"/>
      <c r="R546" s="160"/>
      <c r="T546" s="108"/>
      <c r="U546" s="108"/>
      <c r="W546" s="108"/>
      <c r="X546" s="108"/>
      <c r="AB546" s="138"/>
      <c r="AF546" s="108"/>
      <c r="AG546" s="108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  <c r="CY546" s="111"/>
    </row>
    <row r="547" spans="1:103" s="106" customFormat="1" ht="15" customHeight="1" x14ac:dyDescent="0.25">
      <c r="A547" s="101"/>
      <c r="B547" s="101"/>
      <c r="C547" s="101"/>
      <c r="D547" s="101"/>
      <c r="E547" s="111"/>
      <c r="F547" s="139"/>
      <c r="G547" s="151"/>
      <c r="H547" s="128"/>
      <c r="I547" s="129"/>
      <c r="J547" s="130"/>
      <c r="K547" s="105"/>
      <c r="L547" s="131"/>
      <c r="M547" s="172"/>
      <c r="O547" s="108"/>
      <c r="P547" s="108"/>
      <c r="Q547" s="181"/>
      <c r="R547" s="160"/>
      <c r="T547" s="108"/>
      <c r="U547" s="108"/>
      <c r="W547" s="108"/>
      <c r="X547" s="108"/>
      <c r="AB547" s="138"/>
      <c r="AF547" s="108"/>
      <c r="AG547" s="108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  <c r="CY547" s="111"/>
    </row>
    <row r="548" spans="1:103" s="106" customFormat="1" ht="15" customHeight="1" x14ac:dyDescent="0.25">
      <c r="A548" s="101"/>
      <c r="B548" s="101"/>
      <c r="C548" s="101"/>
      <c r="D548" s="101"/>
      <c r="E548" s="111"/>
      <c r="F548" s="139"/>
      <c r="G548" s="151"/>
      <c r="H548" s="128"/>
      <c r="I548" s="129"/>
      <c r="J548" s="130"/>
      <c r="K548" s="105"/>
      <c r="L548" s="131"/>
      <c r="M548" s="172"/>
      <c r="O548" s="108"/>
      <c r="P548" s="108"/>
      <c r="Q548" s="181"/>
      <c r="R548" s="160"/>
      <c r="T548" s="108"/>
      <c r="U548" s="108"/>
      <c r="W548" s="108"/>
      <c r="X548" s="108"/>
      <c r="AB548" s="138"/>
      <c r="AF548" s="108"/>
      <c r="AG548" s="108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  <c r="CY548" s="111"/>
    </row>
    <row r="549" spans="1:103" s="106" customFormat="1" ht="15" customHeight="1" x14ac:dyDescent="0.25">
      <c r="A549" s="101"/>
      <c r="B549" s="101"/>
      <c r="C549" s="101"/>
      <c r="D549" s="101"/>
      <c r="E549" s="111"/>
      <c r="F549" s="139"/>
      <c r="G549" s="151"/>
      <c r="H549" s="128"/>
      <c r="I549" s="129"/>
      <c r="J549" s="130"/>
      <c r="K549" s="105"/>
      <c r="L549" s="131"/>
      <c r="M549" s="172"/>
      <c r="O549" s="108"/>
      <c r="P549" s="108"/>
      <c r="Q549" s="181"/>
      <c r="R549" s="160"/>
      <c r="T549" s="108"/>
      <c r="U549" s="108"/>
      <c r="W549" s="108"/>
      <c r="X549" s="108"/>
      <c r="AB549" s="138"/>
      <c r="AF549" s="108"/>
      <c r="AG549" s="108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  <c r="CY549" s="111"/>
    </row>
    <row r="550" spans="1:103" s="106" customFormat="1" ht="15" customHeight="1" x14ac:dyDescent="0.25">
      <c r="A550" s="101"/>
      <c r="B550" s="101"/>
      <c r="C550" s="101"/>
      <c r="D550" s="101"/>
      <c r="E550" s="111"/>
      <c r="F550" s="139"/>
      <c r="G550" s="151"/>
      <c r="H550" s="128"/>
      <c r="I550" s="129"/>
      <c r="J550" s="130"/>
      <c r="K550" s="105"/>
      <c r="L550" s="131"/>
      <c r="M550" s="172"/>
      <c r="O550" s="108"/>
      <c r="P550" s="108"/>
      <c r="Q550" s="181"/>
      <c r="R550" s="160"/>
      <c r="T550" s="108"/>
      <c r="U550" s="108"/>
      <c r="W550" s="108"/>
      <c r="X550" s="108"/>
      <c r="AB550" s="138"/>
      <c r="AF550" s="108"/>
      <c r="AG550" s="108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  <c r="CY550" s="111"/>
    </row>
  </sheetData>
  <mergeCells count="40">
    <mergeCell ref="AB2:AD2"/>
    <mergeCell ref="AE2:AG2"/>
    <mergeCell ref="F2:I2"/>
    <mergeCell ref="K2:M2"/>
    <mergeCell ref="N2:P2"/>
    <mergeCell ref="S2:U2"/>
    <mergeCell ref="V2:X2"/>
    <mergeCell ref="Y2:AA2"/>
    <mergeCell ref="Y29:AA29"/>
    <mergeCell ref="AB29:AD29"/>
    <mergeCell ref="AE29:AG29"/>
    <mergeCell ref="F60:I60"/>
    <mergeCell ref="K60:M60"/>
    <mergeCell ref="N60:P60"/>
    <mergeCell ref="S60:U60"/>
    <mergeCell ref="V60:X60"/>
    <mergeCell ref="Y60:AA60"/>
    <mergeCell ref="AB60:AD60"/>
    <mergeCell ref="AE60:AG60"/>
    <mergeCell ref="F29:I29"/>
    <mergeCell ref="K29:M29"/>
    <mergeCell ref="N29:P29"/>
    <mergeCell ref="S29:U29"/>
    <mergeCell ref="V29:X29"/>
    <mergeCell ref="Y89:AA89"/>
    <mergeCell ref="AB89:AD89"/>
    <mergeCell ref="AE89:AG89"/>
    <mergeCell ref="F118:I118"/>
    <mergeCell ref="K118:M118"/>
    <mergeCell ref="N118:P118"/>
    <mergeCell ref="S118:U118"/>
    <mergeCell ref="V118:X118"/>
    <mergeCell ref="Y118:AA118"/>
    <mergeCell ref="AB118:AD118"/>
    <mergeCell ref="AE118:AG118"/>
    <mergeCell ref="F89:I89"/>
    <mergeCell ref="K89:M89"/>
    <mergeCell ref="N89:P89"/>
    <mergeCell ref="S89:U89"/>
    <mergeCell ref="V89:X89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E8B8-10F1-4FAB-979E-6B70608CA3AB}">
  <dimension ref="A1:CV687"/>
  <sheetViews>
    <sheetView topLeftCell="E1" zoomScale="90" zoomScaleNormal="90" workbookViewId="0">
      <pane xSplit="7" ySplit="3" topLeftCell="P4" activePane="bottomRight" state="frozen"/>
      <selection activeCell="AF262" sqref="AF262:AF299"/>
      <selection pane="topRight" activeCell="AF262" sqref="AF262:AF299"/>
      <selection pane="bottomLeft" activeCell="AF262" sqref="AF262:AF299"/>
      <selection pane="bottomRight" activeCell="V202" sqref="V202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8.85546875" style="104" customWidth="1"/>
    <col min="8" max="8" width="10" style="128" customWidth="1"/>
    <col min="9" max="9" width="10.7109375" style="129" customWidth="1"/>
    <col min="10" max="10" width="11.42578125" style="130" customWidth="1"/>
    <col min="11" max="11" width="6.42578125" style="105" customWidth="1"/>
    <col min="12" max="12" width="9.7109375" style="131" customWidth="1"/>
    <col min="13" max="13" width="16.28515625" style="105" customWidth="1"/>
    <col min="14" max="14" width="7.5703125" style="106" customWidth="1"/>
    <col min="15" max="15" width="12.85546875" style="108" customWidth="1"/>
    <col min="16" max="16" width="16.42578125" style="108" customWidth="1"/>
    <col min="17" max="17" width="10" style="108" customWidth="1"/>
    <col min="18" max="18" width="6" style="106" customWidth="1"/>
    <col min="19" max="19" width="12.140625" style="108" customWidth="1"/>
    <col min="20" max="20" width="15.85546875" style="108" customWidth="1"/>
    <col min="21" max="21" width="5.85546875" style="106" customWidth="1"/>
    <col min="22" max="22" width="11.7109375" style="108" customWidth="1"/>
    <col min="23" max="23" width="13.5703125" style="108" customWidth="1"/>
    <col min="24" max="26" width="8.5703125" style="106" customWidth="1"/>
    <col min="27" max="27" width="6.28515625" style="106" customWidth="1"/>
    <col min="28" max="28" width="5.140625" style="106" customWidth="1"/>
    <col min="29" max="29" width="6.42578125" style="106" customWidth="1"/>
    <col min="30" max="30" width="5.7109375" style="106" customWidth="1"/>
    <col min="31" max="31" width="11.7109375" style="108" customWidth="1"/>
    <col min="32" max="32" width="15.42578125" style="108" customWidth="1"/>
    <col min="33" max="16384" width="14.42578125" style="111"/>
  </cols>
  <sheetData>
    <row r="1" spans="1:100" s="14" customFormat="1" ht="13.5" x14ac:dyDescent="0.25">
      <c r="A1" s="1"/>
      <c r="B1" s="1"/>
      <c r="C1" s="1"/>
      <c r="D1" s="2"/>
      <c r="E1" s="2"/>
      <c r="F1" s="3"/>
      <c r="G1" s="4"/>
      <c r="H1" s="5"/>
      <c r="I1" s="2"/>
      <c r="J1" s="6"/>
      <c r="K1" s="7"/>
      <c r="L1" s="8"/>
      <c r="M1" s="9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12"/>
      <c r="AB1" s="7"/>
      <c r="AC1" s="7"/>
      <c r="AD1" s="7"/>
      <c r="AE1" s="8"/>
      <c r="AF1" s="8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</row>
    <row r="2" spans="1:100" s="14" customFormat="1" ht="36.950000000000003" customHeight="1" x14ac:dyDescent="0.25">
      <c r="A2" s="1"/>
      <c r="B2" s="1"/>
      <c r="C2" s="1"/>
      <c r="D2" s="15"/>
      <c r="E2" s="15"/>
      <c r="F2" s="442" t="s">
        <v>0</v>
      </c>
      <c r="G2" s="443"/>
      <c r="H2" s="443"/>
      <c r="I2" s="443"/>
      <c r="J2" s="16"/>
      <c r="K2" s="441" t="s">
        <v>1</v>
      </c>
      <c r="L2" s="442"/>
      <c r="M2" s="442"/>
      <c r="N2" s="444" t="s">
        <v>2</v>
      </c>
      <c r="O2" s="442"/>
      <c r="P2" s="442"/>
      <c r="Q2" s="17"/>
      <c r="R2" s="461" t="s">
        <v>3</v>
      </c>
      <c r="S2" s="458"/>
      <c r="T2" s="458"/>
      <c r="U2" s="462" t="s">
        <v>4</v>
      </c>
      <c r="V2" s="458"/>
      <c r="W2" s="458"/>
      <c r="X2" s="463" t="s">
        <v>5</v>
      </c>
      <c r="Y2" s="463"/>
      <c r="Z2" s="463"/>
      <c r="AA2" s="457" t="s">
        <v>6</v>
      </c>
      <c r="AB2" s="458"/>
      <c r="AC2" s="458"/>
      <c r="AD2" s="459" t="s">
        <v>573</v>
      </c>
      <c r="AE2" s="460"/>
      <c r="AF2" s="460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</row>
    <row r="3" spans="1:100" s="33" customFormat="1" ht="21" customHeight="1" x14ac:dyDescent="0.25">
      <c r="A3" s="19"/>
      <c r="B3" s="19"/>
      <c r="C3" s="19"/>
      <c r="D3" s="20"/>
      <c r="E3" s="20"/>
      <c r="F3" s="21" t="s">
        <v>7</v>
      </c>
      <c r="G3" s="22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26" t="s">
        <v>14</v>
      </c>
      <c r="N3" s="20" t="s">
        <v>12</v>
      </c>
      <c r="O3" s="25" t="s">
        <v>13</v>
      </c>
      <c r="P3" s="27" t="s">
        <v>14</v>
      </c>
      <c r="Q3" s="27"/>
      <c r="R3" s="29" t="s">
        <v>12</v>
      </c>
      <c r="S3" s="30" t="s">
        <v>13</v>
      </c>
      <c r="T3" s="30" t="s">
        <v>14</v>
      </c>
      <c r="U3" s="29" t="s">
        <v>12</v>
      </c>
      <c r="V3" s="30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32" t="s">
        <v>12</v>
      </c>
      <c r="AB3" s="31" t="s">
        <v>13</v>
      </c>
      <c r="AC3" s="31" t="s">
        <v>14</v>
      </c>
      <c r="AD3" s="29" t="s">
        <v>12</v>
      </c>
      <c r="AE3" s="30" t="s">
        <v>13</v>
      </c>
      <c r="AF3" s="30" t="s">
        <v>14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</row>
    <row r="4" spans="1:100" s="45" customFormat="1" ht="19.5" customHeight="1" x14ac:dyDescent="0.25">
      <c r="A4" s="34">
        <v>0</v>
      </c>
      <c r="B4" s="34">
        <v>10</v>
      </c>
      <c r="C4" s="35"/>
      <c r="D4" s="34">
        <v>4</v>
      </c>
      <c r="E4" s="34">
        <v>1</v>
      </c>
      <c r="F4" s="36" t="s">
        <v>15</v>
      </c>
      <c r="G4" s="37" t="s">
        <v>16</v>
      </c>
      <c r="H4" s="38" t="s">
        <v>17</v>
      </c>
      <c r="I4" s="34" t="s">
        <v>18</v>
      </c>
      <c r="J4" s="39">
        <v>46107</v>
      </c>
      <c r="K4" s="40">
        <v>122</v>
      </c>
      <c r="L4" s="41">
        <v>14.6</v>
      </c>
      <c r="M4" s="42">
        <v>1781.2</v>
      </c>
      <c r="N4" s="40"/>
      <c r="O4" s="41"/>
      <c r="P4" s="41"/>
      <c r="Q4" s="41"/>
      <c r="R4" s="40">
        <f t="shared" ref="R4:R35" si="0">K4</f>
        <v>122</v>
      </c>
      <c r="S4" s="41">
        <f t="shared" ref="S4:S35" si="1">L4</f>
        <v>14.6</v>
      </c>
      <c r="T4" s="41">
        <f>S4*R4</f>
        <v>1781.2</v>
      </c>
      <c r="U4" s="34"/>
      <c r="V4" s="41"/>
      <c r="W4" s="41"/>
      <c r="X4" s="40"/>
      <c r="Y4" s="43"/>
      <c r="Z4" s="43"/>
      <c r="AA4" s="44"/>
      <c r="AB4" s="43"/>
      <c r="AC4" s="43"/>
      <c r="AD4" s="44"/>
      <c r="AE4" s="41"/>
      <c r="AF4" s="41"/>
    </row>
    <row r="5" spans="1:100" s="45" customFormat="1" ht="19.5" customHeight="1" x14ac:dyDescent="0.25">
      <c r="A5" s="34">
        <v>0</v>
      </c>
      <c r="B5" s="34">
        <v>30</v>
      </c>
      <c r="C5" s="35"/>
      <c r="D5" s="34">
        <v>138</v>
      </c>
      <c r="E5" s="34">
        <v>2</v>
      </c>
      <c r="F5" s="36" t="s">
        <v>19</v>
      </c>
      <c r="G5" s="37" t="s">
        <v>20</v>
      </c>
      <c r="H5" s="38" t="s">
        <v>21</v>
      </c>
      <c r="I5" s="40" t="s">
        <v>22</v>
      </c>
      <c r="J5" s="39">
        <v>45839</v>
      </c>
      <c r="K5" s="40">
        <v>0</v>
      </c>
      <c r="L5" s="41">
        <v>1950</v>
      </c>
      <c r="M5" s="42">
        <v>0</v>
      </c>
      <c r="N5" s="40"/>
      <c r="O5" s="41"/>
      <c r="P5" s="41"/>
      <c r="Q5" s="41"/>
      <c r="R5" s="40">
        <f t="shared" si="0"/>
        <v>0</v>
      </c>
      <c r="S5" s="41">
        <f t="shared" si="1"/>
        <v>1950</v>
      </c>
      <c r="T5" s="41">
        <f t="shared" ref="T5:T66" si="2">S5*R5</f>
        <v>0</v>
      </c>
      <c r="U5" s="34"/>
      <c r="V5" s="41"/>
      <c r="W5" s="41"/>
      <c r="X5" s="40"/>
      <c r="Y5" s="43"/>
      <c r="Z5" s="43"/>
      <c r="AA5" s="44"/>
      <c r="AB5" s="43"/>
      <c r="AC5" s="43"/>
      <c r="AD5" s="44"/>
      <c r="AE5" s="41"/>
      <c r="AF5" s="41"/>
    </row>
    <row r="6" spans="1:100" s="45" customFormat="1" ht="19.5" customHeight="1" x14ac:dyDescent="0.25">
      <c r="A6" s="34">
        <v>0</v>
      </c>
      <c r="B6" s="34">
        <v>20</v>
      </c>
      <c r="C6" s="35"/>
      <c r="D6" s="34">
        <v>12</v>
      </c>
      <c r="E6" s="34">
        <v>3</v>
      </c>
      <c r="F6" s="36" t="s">
        <v>23</v>
      </c>
      <c r="G6" s="46" t="s">
        <v>24</v>
      </c>
      <c r="H6" s="47" t="s">
        <v>25</v>
      </c>
      <c r="I6" s="40" t="s">
        <v>26</v>
      </c>
      <c r="J6" s="39">
        <v>45870</v>
      </c>
      <c r="K6" s="40">
        <v>0</v>
      </c>
      <c r="L6" s="41">
        <v>202</v>
      </c>
      <c r="M6" s="42">
        <v>0</v>
      </c>
      <c r="N6" s="40"/>
      <c r="O6" s="41"/>
      <c r="P6" s="41"/>
      <c r="Q6" s="41"/>
      <c r="R6" s="40">
        <f t="shared" si="0"/>
        <v>0</v>
      </c>
      <c r="S6" s="41">
        <f t="shared" si="1"/>
        <v>202</v>
      </c>
      <c r="T6" s="41">
        <f t="shared" si="2"/>
        <v>0</v>
      </c>
      <c r="U6" s="34"/>
      <c r="V6" s="41"/>
      <c r="W6" s="41"/>
      <c r="X6" s="40"/>
      <c r="Y6" s="43"/>
      <c r="Z6" s="43"/>
      <c r="AA6" s="44"/>
      <c r="AB6" s="43"/>
      <c r="AC6" s="43"/>
      <c r="AD6" s="44"/>
      <c r="AE6" s="41"/>
      <c r="AF6" s="41"/>
    </row>
    <row r="7" spans="1:100" s="45" customFormat="1" ht="19.5" customHeight="1" x14ac:dyDescent="0.25">
      <c r="A7" s="34">
        <v>222</v>
      </c>
      <c r="B7" s="48">
        <v>1259</v>
      </c>
      <c r="C7" s="35"/>
      <c r="D7" s="34">
        <v>124</v>
      </c>
      <c r="E7" s="34">
        <v>4</v>
      </c>
      <c r="F7" s="36" t="s">
        <v>23</v>
      </c>
      <c r="G7" s="37" t="s">
        <v>27</v>
      </c>
      <c r="H7" s="38" t="s">
        <v>25</v>
      </c>
      <c r="I7" s="40" t="s">
        <v>28</v>
      </c>
      <c r="J7" s="39">
        <v>46048</v>
      </c>
      <c r="K7" s="40">
        <v>3</v>
      </c>
      <c r="L7" s="41">
        <v>200</v>
      </c>
      <c r="M7" s="42">
        <v>600</v>
      </c>
      <c r="N7" s="44"/>
      <c r="O7" s="41"/>
      <c r="P7" s="41"/>
      <c r="Q7" s="41"/>
      <c r="R7" s="40">
        <f t="shared" si="0"/>
        <v>3</v>
      </c>
      <c r="S7" s="41">
        <f t="shared" si="1"/>
        <v>200</v>
      </c>
      <c r="T7" s="41">
        <f t="shared" si="2"/>
        <v>600</v>
      </c>
      <c r="U7" s="34"/>
      <c r="V7" s="41"/>
      <c r="W7" s="41"/>
      <c r="X7" s="40"/>
      <c r="Y7" s="43"/>
      <c r="Z7" s="43"/>
      <c r="AA7" s="44"/>
      <c r="AB7" s="43"/>
      <c r="AC7" s="43"/>
      <c r="AD7" s="44"/>
      <c r="AE7" s="41"/>
      <c r="AF7" s="41"/>
    </row>
    <row r="8" spans="1:100" s="45" customFormat="1" ht="19.5" customHeight="1" x14ac:dyDescent="0.25">
      <c r="A8" s="34">
        <v>0</v>
      </c>
      <c r="B8" s="34">
        <v>20</v>
      </c>
      <c r="C8" s="35"/>
      <c r="D8" s="34">
        <v>23</v>
      </c>
      <c r="E8" s="34">
        <v>5</v>
      </c>
      <c r="F8" s="36" t="s">
        <v>29</v>
      </c>
      <c r="G8" s="46" t="s">
        <v>30</v>
      </c>
      <c r="H8" s="38" t="s">
        <v>31</v>
      </c>
      <c r="I8" s="40" t="s">
        <v>32</v>
      </c>
      <c r="J8" s="39">
        <v>46204</v>
      </c>
      <c r="K8" s="40">
        <v>63</v>
      </c>
      <c r="L8" s="41">
        <v>1.2</v>
      </c>
      <c r="M8" s="42">
        <v>75.599999999999994</v>
      </c>
      <c r="N8" s="40"/>
      <c r="O8" s="41"/>
      <c r="P8" s="41"/>
      <c r="Q8" s="41"/>
      <c r="R8" s="40">
        <f t="shared" si="0"/>
        <v>63</v>
      </c>
      <c r="S8" s="41">
        <f t="shared" si="1"/>
        <v>1.2</v>
      </c>
      <c r="T8" s="41">
        <f t="shared" si="2"/>
        <v>75.599999999999994</v>
      </c>
      <c r="U8" s="34">
        <v>26</v>
      </c>
      <c r="V8" s="41"/>
      <c r="W8" s="41"/>
      <c r="X8" s="40"/>
      <c r="Y8" s="43"/>
      <c r="Z8" s="43"/>
      <c r="AA8" s="44"/>
      <c r="AB8" s="43"/>
      <c r="AC8" s="43"/>
      <c r="AD8" s="44"/>
      <c r="AE8" s="41"/>
      <c r="AF8" s="41"/>
    </row>
    <row r="9" spans="1:100" s="45" customFormat="1" ht="19.5" customHeight="1" x14ac:dyDescent="0.25">
      <c r="A9" s="34">
        <v>32</v>
      </c>
      <c r="B9" s="34">
        <v>164</v>
      </c>
      <c r="C9" s="35"/>
      <c r="D9" s="34">
        <v>28</v>
      </c>
      <c r="E9" s="34">
        <v>6</v>
      </c>
      <c r="F9" s="36" t="s">
        <v>33</v>
      </c>
      <c r="G9" s="46" t="s">
        <v>34</v>
      </c>
      <c r="H9" s="47" t="s">
        <v>35</v>
      </c>
      <c r="I9" s="40" t="s">
        <v>36</v>
      </c>
      <c r="J9" s="39">
        <v>46113</v>
      </c>
      <c r="K9" s="40">
        <v>0</v>
      </c>
      <c r="L9" s="41">
        <v>19.600000000000001</v>
      </c>
      <c r="M9" s="42">
        <v>0</v>
      </c>
      <c r="N9" s="40"/>
      <c r="O9" s="41"/>
      <c r="P9" s="41"/>
      <c r="Q9" s="41"/>
      <c r="R9" s="40">
        <f t="shared" si="0"/>
        <v>0</v>
      </c>
      <c r="S9" s="41">
        <f t="shared" si="1"/>
        <v>19.600000000000001</v>
      </c>
      <c r="T9" s="41">
        <f t="shared" si="2"/>
        <v>0</v>
      </c>
      <c r="U9" s="34"/>
      <c r="V9" s="41"/>
      <c r="W9" s="41"/>
      <c r="X9" s="40"/>
      <c r="Y9" s="43"/>
      <c r="Z9" s="43"/>
      <c r="AA9" s="44"/>
      <c r="AB9" s="43"/>
      <c r="AC9" s="43"/>
      <c r="AD9" s="44"/>
      <c r="AE9" s="41"/>
      <c r="AF9" s="41"/>
    </row>
    <row r="10" spans="1:100" s="45" customFormat="1" ht="19.5" customHeight="1" x14ac:dyDescent="0.25">
      <c r="A10" s="34">
        <v>0</v>
      </c>
      <c r="B10" s="34">
        <v>83</v>
      </c>
      <c r="C10" s="35"/>
      <c r="D10" s="34">
        <v>29</v>
      </c>
      <c r="E10" s="34">
        <v>7</v>
      </c>
      <c r="F10" s="36" t="s">
        <v>37</v>
      </c>
      <c r="G10" s="49" t="s">
        <v>20</v>
      </c>
      <c r="H10" s="50" t="s">
        <v>38</v>
      </c>
      <c r="I10" s="51">
        <v>631240105</v>
      </c>
      <c r="J10" s="52">
        <v>46414</v>
      </c>
      <c r="K10" s="40">
        <v>0</v>
      </c>
      <c r="L10" s="41">
        <v>240</v>
      </c>
      <c r="M10" s="42">
        <v>0</v>
      </c>
      <c r="N10" s="53"/>
      <c r="O10" s="41"/>
      <c r="P10" s="41"/>
      <c r="Q10" s="41"/>
      <c r="R10" s="40">
        <f t="shared" si="0"/>
        <v>0</v>
      </c>
      <c r="S10" s="41">
        <f t="shared" si="1"/>
        <v>240</v>
      </c>
      <c r="T10" s="41">
        <f t="shared" si="2"/>
        <v>0</v>
      </c>
      <c r="U10" s="40"/>
      <c r="V10" s="41"/>
      <c r="W10" s="41"/>
      <c r="X10" s="43"/>
      <c r="Y10" s="43"/>
      <c r="Z10" s="44"/>
      <c r="AA10" s="53"/>
      <c r="AB10" s="42"/>
      <c r="AC10" s="42"/>
      <c r="AD10" s="40"/>
      <c r="AE10" s="41"/>
      <c r="AF10" s="41"/>
    </row>
    <row r="11" spans="1:100" s="45" customFormat="1" ht="19.5" customHeight="1" x14ac:dyDescent="0.25">
      <c r="A11" s="34">
        <v>1</v>
      </c>
      <c r="B11" s="34">
        <v>7</v>
      </c>
      <c r="C11" s="35"/>
      <c r="D11" s="34">
        <v>36</v>
      </c>
      <c r="E11" s="34">
        <v>8</v>
      </c>
      <c r="F11" s="36" t="s">
        <v>39</v>
      </c>
      <c r="G11" s="46" t="s">
        <v>20</v>
      </c>
      <c r="H11" s="38" t="s">
        <v>40</v>
      </c>
      <c r="I11" s="40" t="s">
        <v>41</v>
      </c>
      <c r="J11" s="39">
        <v>46473</v>
      </c>
      <c r="K11" s="40">
        <v>0</v>
      </c>
      <c r="L11" s="41">
        <v>32.5</v>
      </c>
      <c r="M11" s="42">
        <v>0</v>
      </c>
      <c r="N11" s="40"/>
      <c r="O11" s="41"/>
      <c r="P11" s="41"/>
      <c r="Q11" s="41"/>
      <c r="R11" s="40">
        <f t="shared" si="0"/>
        <v>0</v>
      </c>
      <c r="S11" s="41">
        <f t="shared" si="1"/>
        <v>32.5</v>
      </c>
      <c r="T11" s="41">
        <f t="shared" si="2"/>
        <v>0</v>
      </c>
      <c r="U11" s="34"/>
      <c r="V11" s="41"/>
      <c r="W11" s="41"/>
      <c r="X11" s="40"/>
      <c r="Y11" s="43"/>
      <c r="Z11" s="43"/>
      <c r="AA11" s="44"/>
      <c r="AB11" s="43"/>
      <c r="AC11" s="43"/>
      <c r="AD11" s="44"/>
      <c r="AE11" s="41"/>
      <c r="AF11" s="41"/>
    </row>
    <row r="12" spans="1:100" s="45" customFormat="1" ht="19.5" customHeight="1" x14ac:dyDescent="0.25">
      <c r="A12" s="34">
        <v>41</v>
      </c>
      <c r="B12" s="34">
        <v>460</v>
      </c>
      <c r="C12" s="35"/>
      <c r="D12" s="34">
        <v>132</v>
      </c>
      <c r="E12" s="34">
        <v>9</v>
      </c>
      <c r="F12" s="36" t="s">
        <v>42</v>
      </c>
      <c r="G12" s="37" t="s">
        <v>24</v>
      </c>
      <c r="H12" s="38" t="s">
        <v>43</v>
      </c>
      <c r="I12" s="40">
        <v>141230201</v>
      </c>
      <c r="J12" s="39">
        <v>46079</v>
      </c>
      <c r="K12" s="40">
        <v>30</v>
      </c>
      <c r="L12" s="41">
        <v>63</v>
      </c>
      <c r="M12" s="42">
        <v>1890</v>
      </c>
      <c r="N12" s="40"/>
      <c r="O12" s="41"/>
      <c r="P12" s="41"/>
      <c r="Q12" s="41"/>
      <c r="R12" s="40">
        <f t="shared" si="0"/>
        <v>30</v>
      </c>
      <c r="S12" s="41">
        <f t="shared" si="1"/>
        <v>63</v>
      </c>
      <c r="T12" s="41">
        <f t="shared" si="2"/>
        <v>1890</v>
      </c>
      <c r="U12" s="34"/>
      <c r="V12" s="41"/>
      <c r="W12" s="41"/>
      <c r="X12" s="40"/>
      <c r="Y12" s="43"/>
      <c r="Z12" s="43"/>
      <c r="AA12" s="44"/>
      <c r="AB12" s="43"/>
      <c r="AC12" s="43"/>
      <c r="AD12" s="44"/>
      <c r="AE12" s="41"/>
      <c r="AF12" s="41"/>
    </row>
    <row r="13" spans="1:100" s="45" customFormat="1" ht="19.5" customHeight="1" x14ac:dyDescent="0.25">
      <c r="A13" s="34">
        <v>1</v>
      </c>
      <c r="B13" s="34">
        <v>13</v>
      </c>
      <c r="C13" s="35"/>
      <c r="D13" s="34">
        <v>48</v>
      </c>
      <c r="E13" s="34">
        <v>10</v>
      </c>
      <c r="F13" s="36" t="s">
        <v>44</v>
      </c>
      <c r="G13" s="46" t="s">
        <v>45</v>
      </c>
      <c r="H13" s="38" t="s">
        <v>46</v>
      </c>
      <c r="I13" s="34">
        <v>240164</v>
      </c>
      <c r="J13" s="39">
        <v>46414</v>
      </c>
      <c r="K13" s="40">
        <v>0</v>
      </c>
      <c r="L13" s="41">
        <v>21.4</v>
      </c>
      <c r="M13" s="42">
        <v>0</v>
      </c>
      <c r="N13" s="40"/>
      <c r="O13" s="41"/>
      <c r="P13" s="41"/>
      <c r="Q13" s="41"/>
      <c r="R13" s="40">
        <f t="shared" si="0"/>
        <v>0</v>
      </c>
      <c r="S13" s="41">
        <f t="shared" si="1"/>
        <v>21.4</v>
      </c>
      <c r="T13" s="41">
        <f t="shared" si="2"/>
        <v>0</v>
      </c>
      <c r="U13" s="34"/>
      <c r="V13" s="41"/>
      <c r="W13" s="41"/>
      <c r="X13" s="40"/>
      <c r="Y13" s="43"/>
      <c r="Z13" s="43"/>
      <c r="AA13" s="44"/>
      <c r="AB13" s="43"/>
      <c r="AC13" s="43"/>
      <c r="AD13" s="44"/>
      <c r="AE13" s="41"/>
      <c r="AF13" s="41"/>
    </row>
    <row r="14" spans="1:100" s="45" customFormat="1" ht="19.5" customHeight="1" x14ac:dyDescent="0.25">
      <c r="A14" s="34">
        <v>28</v>
      </c>
      <c r="B14" s="34">
        <v>122</v>
      </c>
      <c r="C14" s="35"/>
      <c r="D14" s="34">
        <v>136</v>
      </c>
      <c r="E14" s="34">
        <v>11</v>
      </c>
      <c r="F14" s="36" t="s">
        <v>47</v>
      </c>
      <c r="G14" s="37" t="s">
        <v>20</v>
      </c>
      <c r="H14" s="54" t="s">
        <v>48</v>
      </c>
      <c r="I14" s="55">
        <v>2310615</v>
      </c>
      <c r="J14" s="39">
        <v>46321</v>
      </c>
      <c r="K14" s="40">
        <v>0</v>
      </c>
      <c r="L14" s="41">
        <v>39</v>
      </c>
      <c r="M14" s="42">
        <v>0</v>
      </c>
      <c r="N14" s="40"/>
      <c r="O14" s="41"/>
      <c r="P14" s="41"/>
      <c r="Q14" s="41"/>
      <c r="R14" s="40">
        <f t="shared" si="0"/>
        <v>0</v>
      </c>
      <c r="S14" s="41">
        <f t="shared" si="1"/>
        <v>39</v>
      </c>
      <c r="T14" s="41">
        <f t="shared" si="2"/>
        <v>0</v>
      </c>
      <c r="U14" s="34"/>
      <c r="V14" s="41"/>
      <c r="W14" s="41"/>
      <c r="X14" s="40"/>
      <c r="Y14" s="43"/>
      <c r="Z14" s="43"/>
      <c r="AA14" s="44"/>
      <c r="AB14" s="43"/>
      <c r="AC14" s="43"/>
      <c r="AD14" s="44"/>
      <c r="AE14" s="41"/>
      <c r="AF14" s="41"/>
    </row>
    <row r="15" spans="1:100" s="45" customFormat="1" ht="19.5" customHeight="1" x14ac:dyDescent="0.25">
      <c r="A15" s="34">
        <v>0</v>
      </c>
      <c r="B15" s="34">
        <v>520</v>
      </c>
      <c r="C15" s="35"/>
      <c r="D15" s="34">
        <v>141</v>
      </c>
      <c r="E15" s="34">
        <v>12</v>
      </c>
      <c r="F15" s="36" t="s">
        <v>49</v>
      </c>
      <c r="G15" s="37" t="s">
        <v>27</v>
      </c>
      <c r="H15" s="38" t="s">
        <v>50</v>
      </c>
      <c r="I15" s="40">
        <v>230421</v>
      </c>
      <c r="J15" s="39">
        <v>46113</v>
      </c>
      <c r="K15" s="40">
        <v>21</v>
      </c>
      <c r="L15" s="41">
        <v>119</v>
      </c>
      <c r="M15" s="42">
        <v>2499</v>
      </c>
      <c r="N15" s="40"/>
      <c r="O15" s="41"/>
      <c r="P15" s="41"/>
      <c r="Q15" s="41"/>
      <c r="R15" s="40">
        <f t="shared" si="0"/>
        <v>21</v>
      </c>
      <c r="S15" s="41">
        <f t="shared" si="1"/>
        <v>119</v>
      </c>
      <c r="T15" s="41">
        <f t="shared" si="2"/>
        <v>2499</v>
      </c>
      <c r="U15" s="34"/>
      <c r="V15" s="41"/>
      <c r="W15" s="41"/>
      <c r="X15" s="40"/>
      <c r="Y15" s="43"/>
      <c r="Z15" s="43"/>
      <c r="AA15" s="44"/>
      <c r="AB15" s="43"/>
      <c r="AC15" s="43"/>
      <c r="AD15" s="44"/>
      <c r="AE15" s="41"/>
      <c r="AF15" s="41"/>
    </row>
    <row r="16" spans="1:100" s="45" customFormat="1" ht="19.5" customHeight="1" x14ac:dyDescent="0.25">
      <c r="A16" s="34">
        <v>4</v>
      </c>
      <c r="B16" s="34">
        <v>58</v>
      </c>
      <c r="C16" s="35"/>
      <c r="D16" s="34">
        <v>61</v>
      </c>
      <c r="E16" s="34">
        <v>13</v>
      </c>
      <c r="F16" s="36" t="s">
        <v>51</v>
      </c>
      <c r="G16" s="37" t="s">
        <v>34</v>
      </c>
      <c r="H16" s="38" t="s">
        <v>52</v>
      </c>
      <c r="I16" s="40" t="s">
        <v>53</v>
      </c>
      <c r="J16" s="39">
        <v>46082</v>
      </c>
      <c r="K16" s="40">
        <v>0</v>
      </c>
      <c r="L16" s="41">
        <v>26.38</v>
      </c>
      <c r="M16" s="42">
        <v>0</v>
      </c>
      <c r="N16" s="40"/>
      <c r="O16" s="41"/>
      <c r="P16" s="41"/>
      <c r="Q16" s="41"/>
      <c r="R16" s="40">
        <f t="shared" si="0"/>
        <v>0</v>
      </c>
      <c r="S16" s="41">
        <f t="shared" si="1"/>
        <v>26.38</v>
      </c>
      <c r="T16" s="41">
        <f t="shared" si="2"/>
        <v>0</v>
      </c>
      <c r="U16" s="34"/>
      <c r="V16" s="41"/>
      <c r="W16" s="41"/>
      <c r="X16" s="40"/>
      <c r="Y16" s="43"/>
      <c r="Z16" s="43"/>
      <c r="AA16" s="44"/>
      <c r="AB16" s="43"/>
      <c r="AC16" s="43"/>
      <c r="AD16" s="44"/>
      <c r="AE16" s="41"/>
      <c r="AF16" s="41"/>
    </row>
    <row r="17" spans="1:32" s="45" customFormat="1" ht="19.5" customHeight="1" x14ac:dyDescent="0.25">
      <c r="A17" s="34">
        <v>1</v>
      </c>
      <c r="B17" s="34">
        <v>76</v>
      </c>
      <c r="C17" s="35"/>
      <c r="D17" s="34">
        <v>62</v>
      </c>
      <c r="E17" s="34">
        <v>14</v>
      </c>
      <c r="F17" s="36" t="s">
        <v>54</v>
      </c>
      <c r="G17" s="37" t="s">
        <v>20</v>
      </c>
      <c r="H17" s="38" t="s">
        <v>55</v>
      </c>
      <c r="I17" s="34" t="s">
        <v>56</v>
      </c>
      <c r="J17" s="39">
        <v>46229</v>
      </c>
      <c r="K17" s="40">
        <v>0</v>
      </c>
      <c r="L17" s="41">
        <v>55.5</v>
      </c>
      <c r="M17" s="42">
        <v>0</v>
      </c>
      <c r="N17" s="40"/>
      <c r="O17" s="41"/>
      <c r="P17" s="41"/>
      <c r="Q17" s="41"/>
      <c r="R17" s="40">
        <f t="shared" si="0"/>
        <v>0</v>
      </c>
      <c r="S17" s="41">
        <f t="shared" si="1"/>
        <v>55.5</v>
      </c>
      <c r="T17" s="41">
        <f t="shared" si="2"/>
        <v>0</v>
      </c>
      <c r="U17" s="34"/>
      <c r="V17" s="41"/>
      <c r="W17" s="41"/>
      <c r="X17" s="40"/>
      <c r="Y17" s="43"/>
      <c r="Z17" s="43"/>
      <c r="AA17" s="44"/>
      <c r="AB17" s="43"/>
      <c r="AC17" s="43"/>
      <c r="AD17" s="44"/>
      <c r="AE17" s="41"/>
      <c r="AF17" s="41"/>
    </row>
    <row r="18" spans="1:32" s="45" customFormat="1" ht="19.5" customHeight="1" x14ac:dyDescent="0.25">
      <c r="A18" s="34">
        <v>10</v>
      </c>
      <c r="B18" s="34">
        <v>112</v>
      </c>
      <c r="C18" s="35"/>
      <c r="D18" s="34">
        <v>66</v>
      </c>
      <c r="E18" s="34">
        <v>15</v>
      </c>
      <c r="F18" s="36" t="s">
        <v>54</v>
      </c>
      <c r="G18" s="37" t="s">
        <v>57</v>
      </c>
      <c r="H18" s="38" t="s">
        <v>58</v>
      </c>
      <c r="I18" s="34" t="s">
        <v>59</v>
      </c>
      <c r="J18" s="39">
        <v>46321</v>
      </c>
      <c r="K18" s="40">
        <v>0</v>
      </c>
      <c r="L18" s="41">
        <v>55</v>
      </c>
      <c r="M18" s="42">
        <v>0</v>
      </c>
      <c r="N18" s="40"/>
      <c r="O18" s="41"/>
      <c r="P18" s="41"/>
      <c r="Q18" s="41"/>
      <c r="R18" s="40">
        <f t="shared" si="0"/>
        <v>0</v>
      </c>
      <c r="S18" s="41">
        <f t="shared" si="1"/>
        <v>55</v>
      </c>
      <c r="T18" s="41">
        <f t="shared" si="2"/>
        <v>0</v>
      </c>
      <c r="U18" s="34"/>
      <c r="V18" s="41"/>
      <c r="W18" s="41"/>
      <c r="X18" s="40"/>
      <c r="Y18" s="43"/>
      <c r="Z18" s="43"/>
      <c r="AA18" s="44"/>
      <c r="AB18" s="43"/>
      <c r="AC18" s="43"/>
      <c r="AD18" s="44"/>
      <c r="AE18" s="41"/>
      <c r="AF18" s="41"/>
    </row>
    <row r="19" spans="1:32" s="45" customFormat="1" ht="19.5" customHeight="1" x14ac:dyDescent="0.25">
      <c r="A19" s="34">
        <v>0</v>
      </c>
      <c r="B19" s="34">
        <v>153</v>
      </c>
      <c r="C19" s="35"/>
      <c r="D19" s="34">
        <v>88</v>
      </c>
      <c r="E19" s="34">
        <v>16</v>
      </c>
      <c r="F19" s="36" t="s">
        <v>60</v>
      </c>
      <c r="G19" s="46" t="s">
        <v>30</v>
      </c>
      <c r="H19" s="38" t="s">
        <v>61</v>
      </c>
      <c r="I19" s="40">
        <v>223123026</v>
      </c>
      <c r="J19" s="39">
        <v>46296</v>
      </c>
      <c r="K19" s="40">
        <v>107</v>
      </c>
      <c r="L19" s="41">
        <v>1.5</v>
      </c>
      <c r="M19" s="42">
        <v>160.5</v>
      </c>
      <c r="N19" s="40"/>
      <c r="O19" s="41"/>
      <c r="P19" s="41"/>
      <c r="Q19" s="41"/>
      <c r="R19" s="40">
        <f t="shared" si="0"/>
        <v>107</v>
      </c>
      <c r="S19" s="41">
        <f t="shared" si="1"/>
        <v>1.5</v>
      </c>
      <c r="T19" s="41">
        <f t="shared" si="2"/>
        <v>160.5</v>
      </c>
      <c r="U19" s="34"/>
      <c r="V19" s="41"/>
      <c r="W19" s="41"/>
      <c r="X19" s="40"/>
      <c r="Y19" s="43"/>
      <c r="Z19" s="43"/>
      <c r="AA19" s="44"/>
      <c r="AB19" s="43"/>
      <c r="AC19" s="43"/>
      <c r="AD19" s="44"/>
      <c r="AE19" s="41"/>
      <c r="AF19" s="41"/>
    </row>
    <row r="20" spans="1:32" s="45" customFormat="1" ht="19.5" customHeight="1" x14ac:dyDescent="0.25">
      <c r="A20" s="34">
        <v>0</v>
      </c>
      <c r="B20" s="34">
        <v>4</v>
      </c>
      <c r="C20" s="35"/>
      <c r="D20" s="34">
        <v>94</v>
      </c>
      <c r="E20" s="34">
        <v>17</v>
      </c>
      <c r="F20" s="36" t="s">
        <v>62</v>
      </c>
      <c r="G20" s="46" t="s">
        <v>45</v>
      </c>
      <c r="H20" s="38" t="s">
        <v>63</v>
      </c>
      <c r="I20" s="40" t="s">
        <v>64</v>
      </c>
      <c r="J20" s="39">
        <v>45931</v>
      </c>
      <c r="K20" s="40">
        <v>0</v>
      </c>
      <c r="L20" s="41">
        <v>32</v>
      </c>
      <c r="M20" s="42">
        <v>0</v>
      </c>
      <c r="N20" s="40"/>
      <c r="O20" s="41"/>
      <c r="P20" s="41"/>
      <c r="Q20" s="41"/>
      <c r="R20" s="40">
        <f t="shared" si="0"/>
        <v>0</v>
      </c>
      <c r="S20" s="41">
        <f t="shared" si="1"/>
        <v>32</v>
      </c>
      <c r="T20" s="41">
        <f t="shared" si="2"/>
        <v>0</v>
      </c>
      <c r="U20" s="34"/>
      <c r="V20" s="41"/>
      <c r="W20" s="41"/>
      <c r="X20" s="40"/>
      <c r="Y20" s="43"/>
      <c r="Z20" s="43"/>
      <c r="AA20" s="44"/>
      <c r="AB20" s="43"/>
      <c r="AC20" s="43"/>
      <c r="AD20" s="44"/>
      <c r="AE20" s="41"/>
      <c r="AF20" s="41"/>
    </row>
    <row r="21" spans="1:32" s="45" customFormat="1" ht="19.5" customHeight="1" x14ac:dyDescent="0.25">
      <c r="A21" s="34">
        <v>0</v>
      </c>
      <c r="B21" s="34">
        <v>170</v>
      </c>
      <c r="C21" s="35"/>
      <c r="D21" s="34">
        <v>101</v>
      </c>
      <c r="E21" s="34">
        <v>18</v>
      </c>
      <c r="F21" s="36" t="s">
        <v>65</v>
      </c>
      <c r="G21" s="46" t="s">
        <v>27</v>
      </c>
      <c r="H21" s="38" t="s">
        <v>66</v>
      </c>
      <c r="I21" s="40" t="s">
        <v>67</v>
      </c>
      <c r="J21" s="39">
        <v>46445</v>
      </c>
      <c r="K21" s="40">
        <v>0</v>
      </c>
      <c r="L21" s="41">
        <v>138.47999999999999</v>
      </c>
      <c r="M21" s="42">
        <v>0</v>
      </c>
      <c r="N21" s="40"/>
      <c r="O21" s="41"/>
      <c r="P21" s="41"/>
      <c r="Q21" s="41"/>
      <c r="R21" s="40">
        <f t="shared" si="0"/>
        <v>0</v>
      </c>
      <c r="S21" s="41">
        <f t="shared" si="1"/>
        <v>138.47999999999999</v>
      </c>
      <c r="T21" s="41">
        <f t="shared" si="2"/>
        <v>0</v>
      </c>
      <c r="U21" s="34"/>
      <c r="V21" s="41"/>
      <c r="W21" s="41"/>
      <c r="X21" s="40"/>
      <c r="Y21" s="43"/>
      <c r="Z21" s="43"/>
      <c r="AA21" s="44"/>
      <c r="AB21" s="43"/>
      <c r="AC21" s="43"/>
      <c r="AD21" s="44"/>
      <c r="AE21" s="41"/>
      <c r="AF21" s="41"/>
    </row>
    <row r="22" spans="1:32" s="45" customFormat="1" ht="19.5" customHeight="1" x14ac:dyDescent="0.25">
      <c r="A22" s="34">
        <v>3</v>
      </c>
      <c r="B22" s="34">
        <v>497</v>
      </c>
      <c r="C22" s="35"/>
      <c r="D22" s="34">
        <v>148</v>
      </c>
      <c r="E22" s="34">
        <v>19</v>
      </c>
      <c r="F22" s="36" t="s">
        <v>68</v>
      </c>
      <c r="G22" s="37" t="s">
        <v>24</v>
      </c>
      <c r="H22" s="38" t="s">
        <v>69</v>
      </c>
      <c r="I22" s="40">
        <v>4542302</v>
      </c>
      <c r="J22" s="39">
        <v>46204</v>
      </c>
      <c r="K22" s="40">
        <v>6</v>
      </c>
      <c r="L22" s="41">
        <v>98</v>
      </c>
      <c r="M22" s="42">
        <v>588</v>
      </c>
      <c r="N22" s="40"/>
      <c r="O22" s="41"/>
      <c r="P22" s="41"/>
      <c r="Q22" s="41"/>
      <c r="R22" s="40">
        <f t="shared" si="0"/>
        <v>6</v>
      </c>
      <c r="S22" s="41">
        <f t="shared" si="1"/>
        <v>98</v>
      </c>
      <c r="T22" s="41">
        <f t="shared" si="2"/>
        <v>588</v>
      </c>
      <c r="U22" s="34"/>
      <c r="V22" s="41"/>
      <c r="W22" s="41"/>
      <c r="X22" s="40"/>
      <c r="Y22" s="43"/>
      <c r="Z22" s="43"/>
      <c r="AA22" s="44"/>
      <c r="AB22" s="43"/>
      <c r="AC22" s="43"/>
      <c r="AD22" s="44"/>
      <c r="AE22" s="41"/>
      <c r="AF22" s="41"/>
    </row>
    <row r="23" spans="1:32" s="45" customFormat="1" ht="19.5" customHeight="1" x14ac:dyDescent="0.25">
      <c r="A23" s="34">
        <v>0</v>
      </c>
      <c r="B23" s="34">
        <v>48</v>
      </c>
      <c r="C23" s="35"/>
      <c r="D23" s="34">
        <v>149</v>
      </c>
      <c r="E23" s="34">
        <v>20</v>
      </c>
      <c r="F23" s="36" t="s">
        <v>68</v>
      </c>
      <c r="G23" s="37" t="s">
        <v>24</v>
      </c>
      <c r="H23" s="38" t="s">
        <v>70</v>
      </c>
      <c r="I23" s="40" t="s">
        <v>71</v>
      </c>
      <c r="J23" s="39">
        <v>46321</v>
      </c>
      <c r="K23" s="40">
        <v>9</v>
      </c>
      <c r="L23" s="41">
        <v>95</v>
      </c>
      <c r="M23" s="42">
        <v>855</v>
      </c>
      <c r="N23" s="40"/>
      <c r="O23" s="41"/>
      <c r="P23" s="41"/>
      <c r="Q23" s="41"/>
      <c r="R23" s="40">
        <f t="shared" si="0"/>
        <v>9</v>
      </c>
      <c r="S23" s="41">
        <f t="shared" si="1"/>
        <v>95</v>
      </c>
      <c r="T23" s="41">
        <f t="shared" si="2"/>
        <v>855</v>
      </c>
      <c r="U23" s="34"/>
      <c r="V23" s="41"/>
      <c r="W23" s="41"/>
      <c r="X23" s="40"/>
      <c r="Y23" s="43"/>
      <c r="Z23" s="43"/>
      <c r="AA23" s="44"/>
      <c r="AB23" s="43"/>
      <c r="AC23" s="43"/>
      <c r="AD23" s="44"/>
      <c r="AE23" s="41"/>
      <c r="AF23" s="41"/>
    </row>
    <row r="24" spans="1:32" s="45" customFormat="1" ht="19.5" customHeight="1" x14ac:dyDescent="0.25">
      <c r="A24" s="34">
        <v>0</v>
      </c>
      <c r="B24" s="34">
        <v>40</v>
      </c>
      <c r="C24" s="35"/>
      <c r="D24" s="34">
        <v>154</v>
      </c>
      <c r="E24" s="34">
        <v>21</v>
      </c>
      <c r="F24" s="36" t="s">
        <v>72</v>
      </c>
      <c r="G24" s="37" t="s">
        <v>24</v>
      </c>
      <c r="H24" s="38" t="s">
        <v>73</v>
      </c>
      <c r="I24" s="40" t="s">
        <v>74</v>
      </c>
      <c r="J24" s="39">
        <v>46235</v>
      </c>
      <c r="K24" s="40">
        <v>72</v>
      </c>
      <c r="L24" s="41">
        <v>147.44999999999999</v>
      </c>
      <c r="M24" s="42">
        <v>10616.4</v>
      </c>
      <c r="N24" s="40"/>
      <c r="O24" s="41"/>
      <c r="P24" s="41"/>
      <c r="Q24" s="41"/>
      <c r="R24" s="40">
        <f t="shared" si="0"/>
        <v>72</v>
      </c>
      <c r="S24" s="41">
        <f t="shared" si="1"/>
        <v>147.44999999999999</v>
      </c>
      <c r="T24" s="41">
        <f t="shared" si="2"/>
        <v>10616.4</v>
      </c>
      <c r="U24" s="34"/>
      <c r="V24" s="41"/>
      <c r="W24" s="41"/>
      <c r="X24" s="40"/>
      <c r="Y24" s="43"/>
      <c r="Z24" s="43"/>
      <c r="AA24" s="44"/>
      <c r="AB24" s="43"/>
      <c r="AC24" s="43"/>
      <c r="AD24" s="44"/>
      <c r="AE24" s="41"/>
      <c r="AF24" s="41"/>
    </row>
    <row r="25" spans="1:32" s="45" customFormat="1" ht="19.5" customHeight="1" x14ac:dyDescent="0.25">
      <c r="A25" s="34">
        <v>0</v>
      </c>
      <c r="B25" s="34">
        <v>20</v>
      </c>
      <c r="C25" s="35"/>
      <c r="D25" s="34">
        <v>159</v>
      </c>
      <c r="E25" s="34">
        <v>22</v>
      </c>
      <c r="F25" s="36" t="s">
        <v>75</v>
      </c>
      <c r="G25" s="37" t="s">
        <v>24</v>
      </c>
      <c r="H25" s="54" t="s">
        <v>76</v>
      </c>
      <c r="I25" s="56">
        <v>24</v>
      </c>
      <c r="J25" s="39">
        <v>46199</v>
      </c>
      <c r="K25" s="40">
        <v>0</v>
      </c>
      <c r="L25" s="41">
        <v>31</v>
      </c>
      <c r="M25" s="42">
        <v>0</v>
      </c>
      <c r="N25" s="40"/>
      <c r="O25" s="41"/>
      <c r="P25" s="41"/>
      <c r="Q25" s="41"/>
      <c r="R25" s="40">
        <f t="shared" si="0"/>
        <v>0</v>
      </c>
      <c r="S25" s="41">
        <f t="shared" si="1"/>
        <v>31</v>
      </c>
      <c r="T25" s="41">
        <f t="shared" si="2"/>
        <v>0</v>
      </c>
      <c r="U25" s="34"/>
      <c r="V25" s="41"/>
      <c r="W25" s="41"/>
      <c r="X25" s="40"/>
      <c r="Y25" s="43"/>
      <c r="Z25" s="43"/>
      <c r="AA25" s="44"/>
      <c r="AB25" s="43"/>
      <c r="AC25" s="43"/>
      <c r="AD25" s="44"/>
      <c r="AE25" s="41"/>
      <c r="AF25" s="41"/>
    </row>
    <row r="26" spans="1:32" s="45" customFormat="1" ht="19.5" customHeight="1" x14ac:dyDescent="0.25">
      <c r="A26" s="34">
        <v>25</v>
      </c>
      <c r="B26" s="34">
        <v>233</v>
      </c>
      <c r="C26" s="35"/>
      <c r="D26" s="34">
        <v>160</v>
      </c>
      <c r="E26" s="34">
        <v>23</v>
      </c>
      <c r="F26" s="36" t="s">
        <v>77</v>
      </c>
      <c r="G26" s="37" t="s">
        <v>78</v>
      </c>
      <c r="H26" s="54" t="s">
        <v>78</v>
      </c>
      <c r="I26" s="55">
        <v>230511</v>
      </c>
      <c r="J26" s="39">
        <v>46168</v>
      </c>
      <c r="K26" s="40">
        <v>0</v>
      </c>
      <c r="L26" s="41">
        <v>29.5</v>
      </c>
      <c r="M26" s="42">
        <v>0</v>
      </c>
      <c r="N26" s="40"/>
      <c r="O26" s="41"/>
      <c r="P26" s="41"/>
      <c r="Q26" s="41"/>
      <c r="R26" s="40">
        <f t="shared" si="0"/>
        <v>0</v>
      </c>
      <c r="S26" s="41">
        <f t="shared" si="1"/>
        <v>29.5</v>
      </c>
      <c r="T26" s="41">
        <f t="shared" si="2"/>
        <v>0</v>
      </c>
      <c r="U26" s="34"/>
      <c r="V26" s="41"/>
      <c r="W26" s="41"/>
      <c r="X26" s="40"/>
      <c r="Y26" s="43"/>
      <c r="Z26" s="43"/>
      <c r="AA26" s="44"/>
      <c r="AB26" s="43"/>
      <c r="AC26" s="43"/>
      <c r="AD26" s="44"/>
      <c r="AE26" s="41"/>
      <c r="AF26" s="41"/>
    </row>
    <row r="27" spans="1:32" s="45" customFormat="1" ht="22.5" customHeight="1" x14ac:dyDescent="0.25">
      <c r="A27" s="34">
        <v>11200</v>
      </c>
      <c r="B27" s="34">
        <v>28800</v>
      </c>
      <c r="C27" s="35"/>
      <c r="D27" s="34">
        <v>162</v>
      </c>
      <c r="E27" s="34">
        <v>24</v>
      </c>
      <c r="F27" s="36" t="s">
        <v>79</v>
      </c>
      <c r="G27" s="37" t="s">
        <v>80</v>
      </c>
      <c r="H27" s="38" t="s">
        <v>81</v>
      </c>
      <c r="I27" s="40" t="s">
        <v>82</v>
      </c>
      <c r="J27" s="39">
        <v>46321</v>
      </c>
      <c r="K27" s="40">
        <v>0</v>
      </c>
      <c r="L27" s="41">
        <v>132</v>
      </c>
      <c r="M27" s="42">
        <v>0</v>
      </c>
      <c r="N27" s="40"/>
      <c r="O27" s="41"/>
      <c r="P27" s="41"/>
      <c r="Q27" s="41"/>
      <c r="R27" s="40">
        <f t="shared" si="0"/>
        <v>0</v>
      </c>
      <c r="S27" s="41">
        <f t="shared" si="1"/>
        <v>132</v>
      </c>
      <c r="T27" s="41">
        <f t="shared" si="2"/>
        <v>0</v>
      </c>
      <c r="U27" s="34"/>
      <c r="V27" s="41"/>
      <c r="W27" s="41"/>
      <c r="X27" s="40"/>
      <c r="Y27" s="43"/>
      <c r="Z27" s="43"/>
      <c r="AA27" s="44"/>
      <c r="AB27" s="43"/>
      <c r="AC27" s="43"/>
      <c r="AD27" s="44"/>
      <c r="AE27" s="41"/>
      <c r="AF27" s="41"/>
    </row>
    <row r="28" spans="1:32" s="45" customFormat="1" ht="22.5" customHeight="1" x14ac:dyDescent="0.25">
      <c r="A28" s="34">
        <v>28</v>
      </c>
      <c r="B28" s="34">
        <v>472</v>
      </c>
      <c r="C28" s="35"/>
      <c r="D28" s="34">
        <v>165</v>
      </c>
      <c r="E28" s="34">
        <v>25</v>
      </c>
      <c r="F28" s="36" t="s">
        <v>83</v>
      </c>
      <c r="G28" s="37" t="s">
        <v>84</v>
      </c>
      <c r="H28" s="54" t="s">
        <v>81</v>
      </c>
      <c r="I28" s="55" t="s">
        <v>85</v>
      </c>
      <c r="J28" s="57">
        <v>46236</v>
      </c>
      <c r="K28" s="40">
        <v>5</v>
      </c>
      <c r="L28" s="41">
        <v>134</v>
      </c>
      <c r="M28" s="42">
        <v>670</v>
      </c>
      <c r="N28" s="40"/>
      <c r="O28" s="41"/>
      <c r="P28" s="41"/>
      <c r="Q28" s="41"/>
      <c r="R28" s="40">
        <f t="shared" si="0"/>
        <v>5</v>
      </c>
      <c r="S28" s="41">
        <f t="shared" si="1"/>
        <v>134</v>
      </c>
      <c r="T28" s="41">
        <f t="shared" si="2"/>
        <v>670</v>
      </c>
      <c r="U28" s="34"/>
      <c r="V28" s="41"/>
      <c r="W28" s="41"/>
      <c r="X28" s="40"/>
      <c r="Y28" s="43"/>
      <c r="Z28" s="43"/>
      <c r="AA28" s="44"/>
      <c r="AB28" s="43"/>
      <c r="AC28" s="43"/>
      <c r="AD28" s="44"/>
      <c r="AE28" s="41"/>
      <c r="AF28" s="41"/>
    </row>
    <row r="29" spans="1:32" s="45" customFormat="1" ht="22.5" customHeight="1" x14ac:dyDescent="0.25">
      <c r="A29" s="34">
        <v>0</v>
      </c>
      <c r="B29" s="34">
        <v>25</v>
      </c>
      <c r="C29" s="35"/>
      <c r="D29" s="34">
        <v>167</v>
      </c>
      <c r="E29" s="34">
        <v>26</v>
      </c>
      <c r="F29" s="36" t="s">
        <v>86</v>
      </c>
      <c r="G29" s="37" t="s">
        <v>87</v>
      </c>
      <c r="H29" s="54" t="s">
        <v>88</v>
      </c>
      <c r="I29" s="55" t="s">
        <v>89</v>
      </c>
      <c r="J29" s="57">
        <v>46016</v>
      </c>
      <c r="K29" s="40">
        <v>0</v>
      </c>
      <c r="L29" s="41">
        <v>328</v>
      </c>
      <c r="M29" s="42">
        <v>0</v>
      </c>
      <c r="N29" s="40"/>
      <c r="O29" s="41"/>
      <c r="P29" s="41"/>
      <c r="Q29" s="41"/>
      <c r="R29" s="40">
        <f t="shared" si="0"/>
        <v>0</v>
      </c>
      <c r="S29" s="41">
        <f t="shared" si="1"/>
        <v>328</v>
      </c>
      <c r="T29" s="41">
        <f t="shared" si="2"/>
        <v>0</v>
      </c>
      <c r="U29" s="34"/>
      <c r="V29" s="41"/>
      <c r="W29" s="41"/>
      <c r="X29" s="40"/>
      <c r="Y29" s="43"/>
      <c r="Z29" s="43"/>
      <c r="AA29" s="44"/>
      <c r="AB29" s="43"/>
      <c r="AC29" s="43"/>
      <c r="AD29" s="44"/>
      <c r="AE29" s="41"/>
      <c r="AF29" s="41"/>
    </row>
    <row r="30" spans="1:32" s="45" customFormat="1" ht="22.5" customHeight="1" x14ac:dyDescent="0.25">
      <c r="A30" s="34"/>
      <c r="B30" s="34"/>
      <c r="C30" s="35"/>
      <c r="D30" s="34"/>
      <c r="E30" s="34">
        <v>27</v>
      </c>
      <c r="F30" s="58" t="s">
        <v>90</v>
      </c>
      <c r="G30" s="59" t="s">
        <v>24</v>
      </c>
      <c r="H30" s="54" t="s">
        <v>91</v>
      </c>
      <c r="I30" s="55" t="s">
        <v>92</v>
      </c>
      <c r="J30" s="57">
        <v>45870</v>
      </c>
      <c r="K30" s="40">
        <v>0</v>
      </c>
      <c r="L30" s="41">
        <v>54</v>
      </c>
      <c r="M30" s="42">
        <v>0</v>
      </c>
      <c r="N30" s="40"/>
      <c r="O30" s="41"/>
      <c r="P30" s="41"/>
      <c r="Q30" s="41"/>
      <c r="R30" s="40">
        <f t="shared" si="0"/>
        <v>0</v>
      </c>
      <c r="S30" s="41">
        <f t="shared" si="1"/>
        <v>54</v>
      </c>
      <c r="T30" s="41">
        <f t="shared" si="2"/>
        <v>0</v>
      </c>
      <c r="U30" s="34"/>
      <c r="V30" s="41"/>
      <c r="W30" s="41"/>
      <c r="X30" s="40"/>
      <c r="Y30" s="43"/>
      <c r="Z30" s="43"/>
      <c r="AA30" s="44"/>
      <c r="AB30" s="43"/>
      <c r="AC30" s="43"/>
      <c r="AD30" s="44"/>
      <c r="AE30" s="41"/>
      <c r="AF30" s="41"/>
    </row>
    <row r="31" spans="1:32" s="45" customFormat="1" ht="22.5" customHeight="1" x14ac:dyDescent="0.25">
      <c r="A31" s="34"/>
      <c r="B31" s="34"/>
      <c r="C31" s="35"/>
      <c r="D31" s="34"/>
      <c r="E31" s="34">
        <v>28</v>
      </c>
      <c r="F31" s="58" t="s">
        <v>90</v>
      </c>
      <c r="G31" s="59" t="s">
        <v>24</v>
      </c>
      <c r="H31" s="54" t="s">
        <v>93</v>
      </c>
      <c r="I31" s="55" t="s">
        <v>94</v>
      </c>
      <c r="J31" s="57">
        <v>46534</v>
      </c>
      <c r="K31" s="40">
        <v>30</v>
      </c>
      <c r="L31" s="41">
        <v>51</v>
      </c>
      <c r="M31" s="42">
        <v>1530</v>
      </c>
      <c r="N31" s="40"/>
      <c r="O31" s="41"/>
      <c r="P31" s="41"/>
      <c r="Q31" s="41"/>
      <c r="R31" s="40">
        <f t="shared" si="0"/>
        <v>30</v>
      </c>
      <c r="S31" s="41">
        <f t="shared" si="1"/>
        <v>51</v>
      </c>
      <c r="T31" s="41">
        <f t="shared" si="2"/>
        <v>1530</v>
      </c>
      <c r="U31" s="34"/>
      <c r="V31" s="41"/>
      <c r="W31" s="41"/>
      <c r="X31" s="40"/>
      <c r="Y31" s="43"/>
      <c r="Z31" s="43"/>
      <c r="AA31" s="44"/>
      <c r="AB31" s="43"/>
      <c r="AC31" s="43"/>
      <c r="AD31" s="44"/>
      <c r="AE31" s="41"/>
      <c r="AF31" s="41"/>
    </row>
    <row r="32" spans="1:32" s="45" customFormat="1" ht="22.5" customHeight="1" x14ac:dyDescent="0.25">
      <c r="A32" s="34"/>
      <c r="B32" s="34"/>
      <c r="C32" s="35"/>
      <c r="D32" s="34"/>
      <c r="E32" s="34">
        <v>29</v>
      </c>
      <c r="F32" s="58" t="s">
        <v>95</v>
      </c>
      <c r="G32" s="59" t="s">
        <v>20</v>
      </c>
      <c r="H32" s="54" t="s">
        <v>96</v>
      </c>
      <c r="I32" s="55">
        <v>7100123</v>
      </c>
      <c r="J32" s="57">
        <v>46174</v>
      </c>
      <c r="K32" s="40"/>
      <c r="L32" s="41">
        <v>155.15</v>
      </c>
      <c r="M32" s="42">
        <v>0</v>
      </c>
      <c r="N32" s="34"/>
      <c r="O32" s="41"/>
      <c r="P32" s="41"/>
      <c r="Q32" s="41"/>
      <c r="R32" s="40">
        <f t="shared" si="0"/>
        <v>0</v>
      </c>
      <c r="S32" s="41">
        <f t="shared" si="1"/>
        <v>155.15</v>
      </c>
      <c r="T32" s="41">
        <f t="shared" si="2"/>
        <v>0</v>
      </c>
      <c r="U32" s="34"/>
      <c r="V32" s="41"/>
      <c r="W32" s="41"/>
      <c r="X32" s="40"/>
      <c r="Y32" s="43"/>
      <c r="Z32" s="43"/>
      <c r="AA32" s="44"/>
      <c r="AB32" s="43"/>
      <c r="AC32" s="43"/>
      <c r="AD32" s="44"/>
      <c r="AE32" s="41"/>
      <c r="AF32" s="41"/>
    </row>
    <row r="33" spans="1:32" s="45" customFormat="1" ht="22.5" customHeight="1" x14ac:dyDescent="0.25">
      <c r="A33" s="34"/>
      <c r="B33" s="34"/>
      <c r="C33" s="35"/>
      <c r="D33" s="34"/>
      <c r="E33" s="34">
        <v>30</v>
      </c>
      <c r="F33" s="58" t="s">
        <v>97</v>
      </c>
      <c r="G33" s="59" t="s">
        <v>24</v>
      </c>
      <c r="H33" s="38" t="s">
        <v>98</v>
      </c>
      <c r="I33" s="34">
        <v>230402</v>
      </c>
      <c r="J33" s="57">
        <v>46137</v>
      </c>
      <c r="K33" s="40">
        <v>2</v>
      </c>
      <c r="L33" s="41">
        <v>57</v>
      </c>
      <c r="M33" s="42">
        <v>114</v>
      </c>
      <c r="N33" s="34"/>
      <c r="O33" s="41"/>
      <c r="P33" s="41"/>
      <c r="Q33" s="41"/>
      <c r="R33" s="40">
        <f t="shared" si="0"/>
        <v>2</v>
      </c>
      <c r="S33" s="41">
        <f t="shared" si="1"/>
        <v>57</v>
      </c>
      <c r="T33" s="41">
        <f t="shared" si="2"/>
        <v>114</v>
      </c>
      <c r="U33" s="34"/>
      <c r="V33" s="41"/>
      <c r="W33" s="41"/>
      <c r="X33" s="40"/>
      <c r="Y33" s="43"/>
      <c r="Z33" s="43"/>
      <c r="AA33" s="44"/>
      <c r="AB33" s="43"/>
      <c r="AC33" s="43"/>
      <c r="AD33" s="44"/>
      <c r="AE33" s="41"/>
      <c r="AF33" s="41"/>
    </row>
    <row r="34" spans="1:32" s="45" customFormat="1" ht="22.5" customHeight="1" x14ac:dyDescent="0.25">
      <c r="A34" s="34"/>
      <c r="B34" s="34"/>
      <c r="C34" s="35"/>
      <c r="D34" s="34"/>
      <c r="E34" s="34">
        <v>31</v>
      </c>
      <c r="F34" s="58" t="s">
        <v>97</v>
      </c>
      <c r="G34" s="59" t="s">
        <v>24</v>
      </c>
      <c r="H34" s="38" t="s">
        <v>99</v>
      </c>
      <c r="I34" s="34" t="s">
        <v>100</v>
      </c>
      <c r="J34" s="57">
        <v>46503</v>
      </c>
      <c r="K34" s="40">
        <v>0</v>
      </c>
      <c r="L34" s="41">
        <v>55</v>
      </c>
      <c r="M34" s="42">
        <v>0</v>
      </c>
      <c r="N34" s="34"/>
      <c r="O34" s="41"/>
      <c r="P34" s="41"/>
      <c r="Q34" s="41"/>
      <c r="R34" s="40">
        <f t="shared" si="0"/>
        <v>0</v>
      </c>
      <c r="S34" s="41">
        <f t="shared" si="1"/>
        <v>55</v>
      </c>
      <c r="T34" s="41">
        <f t="shared" si="2"/>
        <v>0</v>
      </c>
      <c r="U34" s="34"/>
      <c r="V34" s="41"/>
      <c r="W34" s="41"/>
      <c r="X34" s="40"/>
      <c r="Y34" s="43"/>
      <c r="Z34" s="43"/>
      <c r="AA34" s="44"/>
      <c r="AB34" s="43"/>
      <c r="AC34" s="43"/>
      <c r="AD34" s="44"/>
      <c r="AE34" s="41"/>
      <c r="AF34" s="41"/>
    </row>
    <row r="35" spans="1:32" s="45" customFormat="1" ht="17.25" customHeight="1" x14ac:dyDescent="0.25">
      <c r="A35" s="34"/>
      <c r="B35" s="34"/>
      <c r="C35" s="35"/>
      <c r="D35" s="34"/>
      <c r="E35" s="34">
        <v>32</v>
      </c>
      <c r="F35" s="58" t="s">
        <v>101</v>
      </c>
      <c r="G35" s="59" t="s">
        <v>20</v>
      </c>
      <c r="H35" s="38" t="s">
        <v>102</v>
      </c>
      <c r="I35" s="34" t="s">
        <v>103</v>
      </c>
      <c r="J35" s="60">
        <v>45561</v>
      </c>
      <c r="K35" s="40">
        <v>0</v>
      </c>
      <c r="L35" s="41">
        <v>2300</v>
      </c>
      <c r="M35" s="42">
        <v>0</v>
      </c>
      <c r="N35" s="34"/>
      <c r="O35" s="41"/>
      <c r="P35" s="41"/>
      <c r="Q35" s="41"/>
      <c r="R35" s="40">
        <f t="shared" si="0"/>
        <v>0</v>
      </c>
      <c r="S35" s="41">
        <f t="shared" si="1"/>
        <v>2300</v>
      </c>
      <c r="T35" s="41">
        <f t="shared" si="2"/>
        <v>0</v>
      </c>
      <c r="U35" s="34"/>
      <c r="V35" s="41"/>
      <c r="W35" s="41"/>
      <c r="X35" s="40"/>
      <c r="Y35" s="43"/>
      <c r="Z35" s="43"/>
      <c r="AA35" s="44"/>
      <c r="AB35" s="43"/>
      <c r="AC35" s="43"/>
      <c r="AD35" s="44"/>
      <c r="AE35" s="41"/>
      <c r="AF35" s="41"/>
    </row>
    <row r="36" spans="1:32" s="45" customFormat="1" ht="17.25" customHeight="1" x14ac:dyDescent="0.25">
      <c r="A36" s="34"/>
      <c r="B36" s="34"/>
      <c r="C36" s="35"/>
      <c r="D36" s="34"/>
      <c r="E36" s="34">
        <v>33</v>
      </c>
      <c r="F36" s="58" t="s">
        <v>104</v>
      </c>
      <c r="G36" s="59" t="s">
        <v>27</v>
      </c>
      <c r="H36" s="38" t="s">
        <v>105</v>
      </c>
      <c r="I36" s="34" t="s">
        <v>106</v>
      </c>
      <c r="J36" s="60">
        <v>45439</v>
      </c>
      <c r="K36" s="40">
        <v>3</v>
      </c>
      <c r="L36" s="41">
        <v>40.5</v>
      </c>
      <c r="M36" s="42">
        <v>121.5</v>
      </c>
      <c r="N36" s="34"/>
      <c r="O36" s="41"/>
      <c r="P36" s="41"/>
      <c r="Q36" s="41"/>
      <c r="R36" s="40">
        <f t="shared" ref="R36:R67" si="3">K36</f>
        <v>3</v>
      </c>
      <c r="S36" s="41">
        <f t="shared" ref="S36:S67" si="4">L36</f>
        <v>40.5</v>
      </c>
      <c r="T36" s="41">
        <f t="shared" si="2"/>
        <v>121.5</v>
      </c>
      <c r="U36" s="34"/>
      <c r="V36" s="41"/>
      <c r="W36" s="41"/>
      <c r="X36" s="40"/>
      <c r="Y36" s="43"/>
      <c r="Z36" s="43"/>
      <c r="AA36" s="44"/>
      <c r="AB36" s="43"/>
      <c r="AC36" s="43"/>
      <c r="AD36" s="44"/>
      <c r="AE36" s="41"/>
      <c r="AF36" s="41"/>
    </row>
    <row r="37" spans="1:32" s="45" customFormat="1" ht="17.25" customHeight="1" x14ac:dyDescent="0.25">
      <c r="A37" s="34"/>
      <c r="B37" s="34"/>
      <c r="C37" s="35"/>
      <c r="D37" s="34"/>
      <c r="E37" s="34">
        <v>34</v>
      </c>
      <c r="F37" s="58" t="s">
        <v>107</v>
      </c>
      <c r="G37" s="59" t="s">
        <v>108</v>
      </c>
      <c r="H37" s="38" t="s">
        <v>109</v>
      </c>
      <c r="I37" s="34" t="s">
        <v>110</v>
      </c>
      <c r="J37" s="60">
        <v>46017</v>
      </c>
      <c r="K37" s="40">
        <v>13</v>
      </c>
      <c r="L37" s="41">
        <v>209.5</v>
      </c>
      <c r="M37" s="42">
        <v>2723.5</v>
      </c>
      <c r="N37" s="34"/>
      <c r="O37" s="41"/>
      <c r="P37" s="41"/>
      <c r="Q37" s="41"/>
      <c r="R37" s="40">
        <f t="shared" si="3"/>
        <v>13</v>
      </c>
      <c r="S37" s="41">
        <f t="shared" si="4"/>
        <v>209.5</v>
      </c>
      <c r="T37" s="41">
        <f t="shared" si="2"/>
        <v>2723.5</v>
      </c>
      <c r="U37" s="34"/>
      <c r="V37" s="41"/>
      <c r="W37" s="41"/>
      <c r="X37" s="40"/>
      <c r="Y37" s="43"/>
      <c r="Z37" s="43"/>
      <c r="AA37" s="44"/>
      <c r="AB37" s="43"/>
      <c r="AC37" s="43"/>
      <c r="AD37" s="44"/>
      <c r="AE37" s="41"/>
      <c r="AF37" s="41"/>
    </row>
    <row r="38" spans="1:32" s="45" customFormat="1" ht="17.25" customHeight="1" x14ac:dyDescent="0.25">
      <c r="A38" s="34"/>
      <c r="B38" s="34"/>
      <c r="C38" s="35"/>
      <c r="D38" s="34"/>
      <c r="E38" s="34">
        <v>35</v>
      </c>
      <c r="F38" s="58" t="s">
        <v>111</v>
      </c>
      <c r="G38" s="59" t="s">
        <v>20</v>
      </c>
      <c r="H38" s="38" t="s">
        <v>112</v>
      </c>
      <c r="I38" s="34">
        <v>230420</v>
      </c>
      <c r="J38" s="60">
        <v>46138</v>
      </c>
      <c r="K38" s="40">
        <v>0</v>
      </c>
      <c r="L38" s="41">
        <v>21</v>
      </c>
      <c r="M38" s="42">
        <v>0</v>
      </c>
      <c r="N38" s="34"/>
      <c r="O38" s="41"/>
      <c r="P38" s="41"/>
      <c r="Q38" s="41"/>
      <c r="R38" s="40">
        <f t="shared" si="3"/>
        <v>0</v>
      </c>
      <c r="S38" s="41">
        <f t="shared" si="4"/>
        <v>21</v>
      </c>
      <c r="T38" s="41">
        <f t="shared" si="2"/>
        <v>0</v>
      </c>
      <c r="U38" s="34"/>
      <c r="V38" s="41"/>
      <c r="W38" s="41"/>
      <c r="X38" s="40"/>
      <c r="Y38" s="43"/>
      <c r="Z38" s="43"/>
      <c r="AA38" s="44"/>
      <c r="AB38" s="43"/>
      <c r="AC38" s="43"/>
      <c r="AD38" s="44"/>
      <c r="AE38" s="41"/>
      <c r="AF38" s="41"/>
    </row>
    <row r="39" spans="1:32" s="45" customFormat="1" ht="17.25" customHeight="1" x14ac:dyDescent="0.25">
      <c r="A39" s="34"/>
      <c r="B39" s="34"/>
      <c r="C39" s="35"/>
      <c r="D39" s="34"/>
      <c r="E39" s="34">
        <v>36</v>
      </c>
      <c r="F39" s="58" t="s">
        <v>113</v>
      </c>
      <c r="G39" s="59" t="s">
        <v>20</v>
      </c>
      <c r="H39" s="38" t="s">
        <v>114</v>
      </c>
      <c r="I39" s="34">
        <v>338183</v>
      </c>
      <c r="J39" s="60">
        <v>46780</v>
      </c>
      <c r="K39" s="40">
        <v>390</v>
      </c>
      <c r="L39" s="41">
        <v>50</v>
      </c>
      <c r="M39" s="42">
        <v>19500</v>
      </c>
      <c r="N39" s="34"/>
      <c r="O39" s="41"/>
      <c r="P39" s="41"/>
      <c r="Q39" s="41"/>
      <c r="R39" s="40">
        <f t="shared" si="3"/>
        <v>390</v>
      </c>
      <c r="S39" s="41">
        <f t="shared" si="4"/>
        <v>50</v>
      </c>
      <c r="T39" s="41">
        <f t="shared" si="2"/>
        <v>19500</v>
      </c>
      <c r="U39" s="34"/>
      <c r="V39" s="41"/>
      <c r="W39" s="41"/>
      <c r="X39" s="40"/>
      <c r="Y39" s="43"/>
      <c r="Z39" s="43"/>
      <c r="AA39" s="44"/>
      <c r="AB39" s="43"/>
      <c r="AC39" s="43"/>
      <c r="AD39" s="44"/>
      <c r="AE39" s="41"/>
      <c r="AF39" s="41"/>
    </row>
    <row r="40" spans="1:32" s="45" customFormat="1" ht="17.25" customHeight="1" x14ac:dyDescent="0.25">
      <c r="A40" s="34"/>
      <c r="B40" s="34"/>
      <c r="C40" s="35"/>
      <c r="D40" s="34"/>
      <c r="E40" s="34">
        <v>37</v>
      </c>
      <c r="F40" s="58" t="s">
        <v>115</v>
      </c>
      <c r="G40" s="59" t="s">
        <v>34</v>
      </c>
      <c r="H40" s="38" t="s">
        <v>50</v>
      </c>
      <c r="I40" s="34">
        <v>2305281902</v>
      </c>
      <c r="J40" s="60">
        <v>45802</v>
      </c>
      <c r="K40" s="40">
        <v>0</v>
      </c>
      <c r="L40" s="41">
        <v>315</v>
      </c>
      <c r="M40" s="42">
        <v>0</v>
      </c>
      <c r="N40" s="34"/>
      <c r="O40" s="41"/>
      <c r="P40" s="41"/>
      <c r="Q40" s="41"/>
      <c r="R40" s="40">
        <f t="shared" si="3"/>
        <v>0</v>
      </c>
      <c r="S40" s="41">
        <f t="shared" si="4"/>
        <v>315</v>
      </c>
      <c r="T40" s="41">
        <f t="shared" si="2"/>
        <v>0</v>
      </c>
      <c r="U40" s="34"/>
      <c r="V40" s="41"/>
      <c r="W40" s="41"/>
      <c r="X40" s="40"/>
      <c r="Y40" s="43"/>
      <c r="Z40" s="43"/>
      <c r="AA40" s="44"/>
      <c r="AB40" s="43"/>
      <c r="AC40" s="43"/>
      <c r="AD40" s="44"/>
      <c r="AE40" s="41"/>
      <c r="AF40" s="41"/>
    </row>
    <row r="41" spans="1:32" s="45" customFormat="1" ht="17.25" customHeight="1" x14ac:dyDescent="0.25">
      <c r="A41" s="34"/>
      <c r="B41" s="34"/>
      <c r="C41" s="35"/>
      <c r="D41" s="34"/>
      <c r="E41" s="34">
        <v>38</v>
      </c>
      <c r="F41" s="58" t="s">
        <v>116</v>
      </c>
      <c r="G41" s="59" t="s">
        <v>34</v>
      </c>
      <c r="H41" s="38" t="s">
        <v>50</v>
      </c>
      <c r="I41" s="34">
        <v>182124</v>
      </c>
      <c r="J41" s="60">
        <v>45350</v>
      </c>
      <c r="K41" s="40">
        <v>0</v>
      </c>
      <c r="L41" s="41">
        <v>311</v>
      </c>
      <c r="M41" s="42">
        <v>0</v>
      </c>
      <c r="N41" s="34"/>
      <c r="O41" s="41"/>
      <c r="P41" s="41"/>
      <c r="Q41" s="41"/>
      <c r="R41" s="40">
        <f t="shared" si="3"/>
        <v>0</v>
      </c>
      <c r="S41" s="41">
        <f t="shared" si="4"/>
        <v>311</v>
      </c>
      <c r="T41" s="41">
        <f t="shared" si="2"/>
        <v>0</v>
      </c>
      <c r="U41" s="34"/>
      <c r="V41" s="41"/>
      <c r="W41" s="41"/>
      <c r="X41" s="40"/>
      <c r="Y41" s="43"/>
      <c r="Z41" s="43"/>
      <c r="AA41" s="44"/>
      <c r="AB41" s="43"/>
      <c r="AC41" s="43"/>
      <c r="AD41" s="44"/>
      <c r="AE41" s="41"/>
      <c r="AF41" s="41"/>
    </row>
    <row r="42" spans="1:32" s="45" customFormat="1" ht="17.25" customHeight="1" x14ac:dyDescent="0.25">
      <c r="A42" s="34"/>
      <c r="B42" s="34"/>
      <c r="C42" s="35"/>
      <c r="D42" s="34"/>
      <c r="E42" s="34">
        <v>39</v>
      </c>
      <c r="F42" s="58" t="s">
        <v>117</v>
      </c>
      <c r="G42" s="59" t="s">
        <v>30</v>
      </c>
      <c r="H42" s="38" t="s">
        <v>118</v>
      </c>
      <c r="I42" s="34" t="s">
        <v>119</v>
      </c>
      <c r="J42" s="60">
        <v>45802</v>
      </c>
      <c r="K42" s="40">
        <v>0</v>
      </c>
      <c r="L42" s="41">
        <v>0.95</v>
      </c>
      <c r="M42" s="42">
        <v>0</v>
      </c>
      <c r="N42" s="34"/>
      <c r="O42" s="41"/>
      <c r="P42" s="41"/>
      <c r="Q42" s="41"/>
      <c r="R42" s="40">
        <f t="shared" si="3"/>
        <v>0</v>
      </c>
      <c r="S42" s="41">
        <f t="shared" si="4"/>
        <v>0.95</v>
      </c>
      <c r="T42" s="41">
        <f t="shared" si="2"/>
        <v>0</v>
      </c>
      <c r="U42" s="34"/>
      <c r="V42" s="41"/>
      <c r="W42" s="41"/>
      <c r="X42" s="40"/>
      <c r="Y42" s="43"/>
      <c r="Z42" s="43"/>
      <c r="AA42" s="44"/>
      <c r="AB42" s="43"/>
      <c r="AC42" s="43"/>
      <c r="AD42" s="44"/>
      <c r="AE42" s="41"/>
      <c r="AF42" s="41"/>
    </row>
    <row r="43" spans="1:32" s="45" customFormat="1" ht="17.25" customHeight="1" x14ac:dyDescent="0.25">
      <c r="A43" s="34"/>
      <c r="B43" s="34"/>
      <c r="C43" s="35"/>
      <c r="D43" s="34"/>
      <c r="E43" s="34">
        <v>40</v>
      </c>
      <c r="F43" s="58" t="s">
        <v>120</v>
      </c>
      <c r="G43" s="59" t="s">
        <v>24</v>
      </c>
      <c r="H43" s="38" t="s">
        <v>121</v>
      </c>
      <c r="I43" s="34" t="s">
        <v>122</v>
      </c>
      <c r="J43" s="60">
        <v>45863</v>
      </c>
      <c r="K43" s="40">
        <v>0</v>
      </c>
      <c r="L43" s="41">
        <v>210</v>
      </c>
      <c r="M43" s="42">
        <v>0</v>
      </c>
      <c r="N43" s="34"/>
      <c r="O43" s="41"/>
      <c r="P43" s="41"/>
      <c r="Q43" s="41"/>
      <c r="R43" s="40">
        <f t="shared" si="3"/>
        <v>0</v>
      </c>
      <c r="S43" s="41">
        <f t="shared" si="4"/>
        <v>210</v>
      </c>
      <c r="T43" s="41">
        <f t="shared" si="2"/>
        <v>0</v>
      </c>
      <c r="U43" s="34"/>
      <c r="V43" s="41"/>
      <c r="W43" s="41"/>
      <c r="X43" s="40"/>
      <c r="Y43" s="43"/>
      <c r="Z43" s="43"/>
      <c r="AA43" s="44"/>
      <c r="AB43" s="43"/>
      <c r="AC43" s="43"/>
      <c r="AD43" s="44"/>
      <c r="AE43" s="41"/>
      <c r="AF43" s="41"/>
    </row>
    <row r="44" spans="1:32" s="45" customFormat="1" ht="22.5" customHeight="1" x14ac:dyDescent="0.25">
      <c r="A44" s="34"/>
      <c r="B44" s="34"/>
      <c r="C44" s="35"/>
      <c r="D44" s="34"/>
      <c r="E44" s="34">
        <v>41</v>
      </c>
      <c r="F44" s="58" t="s">
        <v>123</v>
      </c>
      <c r="G44" s="59" t="s">
        <v>27</v>
      </c>
      <c r="H44" s="38" t="s">
        <v>124</v>
      </c>
      <c r="I44" s="34">
        <v>240386</v>
      </c>
      <c r="J44" s="60">
        <v>45378</v>
      </c>
      <c r="K44" s="40">
        <v>0</v>
      </c>
      <c r="L44" s="41">
        <v>10.98</v>
      </c>
      <c r="M44" s="42">
        <v>0</v>
      </c>
      <c r="N44" s="34"/>
      <c r="O44" s="41"/>
      <c r="P44" s="41"/>
      <c r="Q44" s="41"/>
      <c r="R44" s="40">
        <f t="shared" si="3"/>
        <v>0</v>
      </c>
      <c r="S44" s="41">
        <f t="shared" si="4"/>
        <v>10.98</v>
      </c>
      <c r="T44" s="41">
        <f t="shared" si="2"/>
        <v>0</v>
      </c>
      <c r="U44" s="34"/>
      <c r="V44" s="41"/>
      <c r="W44" s="41"/>
      <c r="X44" s="40"/>
      <c r="Y44" s="43"/>
      <c r="Z44" s="43"/>
      <c r="AA44" s="44"/>
      <c r="AB44" s="43"/>
      <c r="AC44" s="43"/>
      <c r="AD44" s="44"/>
      <c r="AE44" s="41"/>
      <c r="AF44" s="41"/>
    </row>
    <row r="45" spans="1:32" s="45" customFormat="1" ht="22.5" customHeight="1" x14ac:dyDescent="0.25">
      <c r="A45" s="34"/>
      <c r="B45" s="34"/>
      <c r="C45" s="35"/>
      <c r="D45" s="34"/>
      <c r="E45" s="34">
        <v>42</v>
      </c>
      <c r="F45" s="58" t="s">
        <v>125</v>
      </c>
      <c r="G45" s="59" t="s">
        <v>24</v>
      </c>
      <c r="H45" s="38" t="s">
        <v>126</v>
      </c>
      <c r="I45" s="34">
        <v>23004</v>
      </c>
      <c r="J45" s="60">
        <v>46016</v>
      </c>
      <c r="K45" s="40">
        <v>0</v>
      </c>
      <c r="L45" s="41">
        <v>595</v>
      </c>
      <c r="M45" s="42">
        <v>0</v>
      </c>
      <c r="N45" s="34"/>
      <c r="O45" s="41"/>
      <c r="P45" s="41"/>
      <c r="Q45" s="41"/>
      <c r="R45" s="40">
        <f t="shared" si="3"/>
        <v>0</v>
      </c>
      <c r="S45" s="41">
        <f t="shared" si="4"/>
        <v>595</v>
      </c>
      <c r="T45" s="41">
        <f t="shared" si="2"/>
        <v>0</v>
      </c>
      <c r="U45" s="34"/>
      <c r="V45" s="41"/>
      <c r="W45" s="41"/>
      <c r="X45" s="40"/>
      <c r="Y45" s="43"/>
      <c r="Z45" s="43"/>
      <c r="AA45" s="44"/>
      <c r="AB45" s="43"/>
      <c r="AC45" s="43"/>
      <c r="AD45" s="44"/>
      <c r="AE45" s="41"/>
      <c r="AF45" s="41"/>
    </row>
    <row r="46" spans="1:32" s="45" customFormat="1" ht="22.5" customHeight="1" x14ac:dyDescent="0.25">
      <c r="A46" s="34"/>
      <c r="B46" s="34"/>
      <c r="C46" s="35"/>
      <c r="D46" s="34"/>
      <c r="E46" s="34">
        <v>43</v>
      </c>
      <c r="F46" s="58" t="s">
        <v>127</v>
      </c>
      <c r="G46" s="59" t="s">
        <v>20</v>
      </c>
      <c r="H46" s="38" t="s">
        <v>128</v>
      </c>
      <c r="I46" s="34" t="s">
        <v>129</v>
      </c>
      <c r="J46" s="60">
        <v>46382</v>
      </c>
      <c r="K46" s="40">
        <v>0</v>
      </c>
      <c r="L46" s="41">
        <v>342.4</v>
      </c>
      <c r="M46" s="42">
        <v>0</v>
      </c>
      <c r="N46" s="34"/>
      <c r="O46" s="41"/>
      <c r="P46" s="41"/>
      <c r="Q46" s="41"/>
      <c r="R46" s="40">
        <f t="shared" si="3"/>
        <v>0</v>
      </c>
      <c r="S46" s="41">
        <f t="shared" si="4"/>
        <v>342.4</v>
      </c>
      <c r="T46" s="41">
        <f t="shared" si="2"/>
        <v>0</v>
      </c>
      <c r="U46" s="34"/>
      <c r="V46" s="41"/>
      <c r="W46" s="41"/>
      <c r="X46" s="40"/>
      <c r="Y46" s="43"/>
      <c r="Z46" s="43"/>
      <c r="AA46" s="44"/>
      <c r="AB46" s="43"/>
      <c r="AC46" s="43"/>
      <c r="AD46" s="44"/>
      <c r="AE46" s="41"/>
      <c r="AF46" s="41"/>
    </row>
    <row r="47" spans="1:32" s="45" customFormat="1" ht="19.5" customHeight="1" x14ac:dyDescent="0.25">
      <c r="A47" s="34"/>
      <c r="B47" s="34"/>
      <c r="C47" s="35"/>
      <c r="D47" s="34"/>
      <c r="E47" s="34">
        <v>44</v>
      </c>
      <c r="F47" s="58" t="s">
        <v>130</v>
      </c>
      <c r="G47" s="59" t="s">
        <v>20</v>
      </c>
      <c r="H47" s="38" t="s">
        <v>50</v>
      </c>
      <c r="I47" s="34">
        <v>230629</v>
      </c>
      <c r="J47" s="60">
        <v>45469</v>
      </c>
      <c r="K47" s="40">
        <v>0</v>
      </c>
      <c r="L47" s="41">
        <v>58</v>
      </c>
      <c r="M47" s="42">
        <v>0</v>
      </c>
      <c r="N47" s="34"/>
      <c r="O47" s="41"/>
      <c r="P47" s="41"/>
      <c r="Q47" s="41"/>
      <c r="R47" s="40">
        <f t="shared" si="3"/>
        <v>0</v>
      </c>
      <c r="S47" s="41">
        <f t="shared" si="4"/>
        <v>58</v>
      </c>
      <c r="T47" s="41">
        <f t="shared" si="2"/>
        <v>0</v>
      </c>
      <c r="U47" s="34"/>
      <c r="V47" s="41"/>
      <c r="W47" s="41"/>
      <c r="X47" s="40"/>
      <c r="Y47" s="43"/>
      <c r="Z47" s="43"/>
      <c r="AA47" s="44"/>
      <c r="AB47" s="43"/>
      <c r="AC47" s="43"/>
      <c r="AD47" s="44"/>
      <c r="AE47" s="41"/>
      <c r="AF47" s="41"/>
    </row>
    <row r="48" spans="1:32" s="45" customFormat="1" ht="19.5" customHeight="1" x14ac:dyDescent="0.25">
      <c r="A48" s="34"/>
      <c r="B48" s="34"/>
      <c r="C48" s="35"/>
      <c r="D48" s="34"/>
      <c r="E48" s="34">
        <v>45</v>
      </c>
      <c r="F48" s="58" t="s">
        <v>131</v>
      </c>
      <c r="G48" s="59" t="s">
        <v>24</v>
      </c>
      <c r="H48" s="38" t="s">
        <v>132</v>
      </c>
      <c r="I48" s="34">
        <v>221262</v>
      </c>
      <c r="J48" s="60">
        <v>46016</v>
      </c>
      <c r="K48" s="40">
        <v>0</v>
      </c>
      <c r="L48" s="41">
        <v>50</v>
      </c>
      <c r="M48" s="42">
        <v>0</v>
      </c>
      <c r="N48" s="34"/>
      <c r="O48" s="41"/>
      <c r="P48" s="41"/>
      <c r="Q48" s="41"/>
      <c r="R48" s="40">
        <f t="shared" si="3"/>
        <v>0</v>
      </c>
      <c r="S48" s="41">
        <f t="shared" si="4"/>
        <v>50</v>
      </c>
      <c r="T48" s="41">
        <f t="shared" si="2"/>
        <v>0</v>
      </c>
      <c r="U48" s="34"/>
      <c r="V48" s="41"/>
      <c r="W48" s="41"/>
      <c r="X48" s="40"/>
      <c r="Y48" s="43"/>
      <c r="Z48" s="43"/>
      <c r="AA48" s="44"/>
      <c r="AB48" s="43"/>
      <c r="AC48" s="43"/>
      <c r="AD48" s="44"/>
      <c r="AE48" s="41"/>
      <c r="AF48" s="41"/>
    </row>
    <row r="49" spans="1:32" s="45" customFormat="1" ht="19.5" customHeight="1" x14ac:dyDescent="0.25">
      <c r="A49" s="34"/>
      <c r="B49" s="34"/>
      <c r="C49" s="35"/>
      <c r="D49" s="34"/>
      <c r="E49" s="34">
        <v>46</v>
      </c>
      <c r="F49" s="58" t="s">
        <v>133</v>
      </c>
      <c r="G49" s="59" t="s">
        <v>30</v>
      </c>
      <c r="H49" s="38" t="s">
        <v>134</v>
      </c>
      <c r="I49" s="34" t="s">
        <v>135</v>
      </c>
      <c r="J49" s="60">
        <v>45317</v>
      </c>
      <c r="K49" s="40">
        <v>0</v>
      </c>
      <c r="L49" s="41">
        <v>24.6</v>
      </c>
      <c r="M49" s="42">
        <v>0</v>
      </c>
      <c r="N49" s="34"/>
      <c r="O49" s="41"/>
      <c r="P49" s="41"/>
      <c r="Q49" s="41"/>
      <c r="R49" s="40">
        <f t="shared" si="3"/>
        <v>0</v>
      </c>
      <c r="S49" s="41">
        <f t="shared" si="4"/>
        <v>24.6</v>
      </c>
      <c r="T49" s="41">
        <f t="shared" si="2"/>
        <v>0</v>
      </c>
      <c r="U49" s="34"/>
      <c r="V49" s="41"/>
      <c r="W49" s="41"/>
      <c r="X49" s="40"/>
      <c r="Y49" s="43"/>
      <c r="Z49" s="43"/>
      <c r="AA49" s="44"/>
      <c r="AB49" s="43"/>
      <c r="AC49" s="43"/>
      <c r="AD49" s="44"/>
      <c r="AE49" s="41"/>
      <c r="AF49" s="41"/>
    </row>
    <row r="50" spans="1:32" s="45" customFormat="1" ht="19.5" customHeight="1" x14ac:dyDescent="0.25">
      <c r="A50" s="34"/>
      <c r="B50" s="34"/>
      <c r="C50" s="35"/>
      <c r="D50" s="34"/>
      <c r="E50" s="34">
        <v>47</v>
      </c>
      <c r="F50" s="58" t="s">
        <v>136</v>
      </c>
      <c r="G50" s="59" t="s">
        <v>137</v>
      </c>
      <c r="H50" s="38" t="s">
        <v>138</v>
      </c>
      <c r="I50" s="34" t="s">
        <v>139</v>
      </c>
      <c r="J50" s="60">
        <v>45833</v>
      </c>
      <c r="K50" s="40">
        <v>0</v>
      </c>
      <c r="L50" s="41">
        <v>960</v>
      </c>
      <c r="M50" s="42">
        <v>0</v>
      </c>
      <c r="N50" s="34"/>
      <c r="O50" s="41"/>
      <c r="P50" s="41"/>
      <c r="Q50" s="41"/>
      <c r="R50" s="40">
        <f t="shared" si="3"/>
        <v>0</v>
      </c>
      <c r="S50" s="41">
        <f t="shared" si="4"/>
        <v>960</v>
      </c>
      <c r="T50" s="41">
        <f t="shared" si="2"/>
        <v>0</v>
      </c>
      <c r="U50" s="34"/>
      <c r="V50" s="41"/>
      <c r="W50" s="41"/>
      <c r="X50" s="40"/>
      <c r="Y50" s="43"/>
      <c r="Z50" s="43"/>
      <c r="AA50" s="44"/>
      <c r="AB50" s="43"/>
      <c r="AC50" s="43"/>
      <c r="AD50" s="44"/>
      <c r="AE50" s="41"/>
      <c r="AF50" s="41"/>
    </row>
    <row r="51" spans="1:32" s="45" customFormat="1" ht="19.5" customHeight="1" x14ac:dyDescent="0.25">
      <c r="A51" s="34"/>
      <c r="B51" s="34"/>
      <c r="C51" s="35"/>
      <c r="D51" s="34"/>
      <c r="E51" s="34">
        <v>48</v>
      </c>
      <c r="F51" s="58" t="s">
        <v>140</v>
      </c>
      <c r="G51" s="59" t="s">
        <v>27</v>
      </c>
      <c r="H51" s="38" t="s">
        <v>141</v>
      </c>
      <c r="I51" s="34" t="s">
        <v>142</v>
      </c>
      <c r="J51" s="60">
        <v>46352</v>
      </c>
      <c r="K51" s="40">
        <v>0</v>
      </c>
      <c r="L51" s="41">
        <v>200</v>
      </c>
      <c r="M51" s="42">
        <v>0</v>
      </c>
      <c r="N51" s="34"/>
      <c r="O51" s="41"/>
      <c r="P51" s="41"/>
      <c r="Q51" s="41"/>
      <c r="R51" s="40">
        <f t="shared" si="3"/>
        <v>0</v>
      </c>
      <c r="S51" s="41">
        <f t="shared" si="4"/>
        <v>200</v>
      </c>
      <c r="T51" s="41">
        <f t="shared" si="2"/>
        <v>0</v>
      </c>
      <c r="U51" s="34"/>
      <c r="V51" s="41"/>
      <c r="W51" s="41"/>
      <c r="X51" s="40"/>
      <c r="Y51" s="43"/>
      <c r="Z51" s="43"/>
      <c r="AA51" s="44"/>
      <c r="AB51" s="43"/>
      <c r="AC51" s="43"/>
      <c r="AD51" s="44"/>
      <c r="AE51" s="41"/>
      <c r="AF51" s="41"/>
    </row>
    <row r="52" spans="1:32" s="45" customFormat="1" ht="19.5" customHeight="1" x14ac:dyDescent="0.25">
      <c r="A52" s="34"/>
      <c r="B52" s="34"/>
      <c r="C52" s="35"/>
      <c r="D52" s="34"/>
      <c r="E52" s="34">
        <v>49</v>
      </c>
      <c r="F52" s="58" t="s">
        <v>143</v>
      </c>
      <c r="G52" s="59" t="s">
        <v>45</v>
      </c>
      <c r="H52" s="38" t="s">
        <v>144</v>
      </c>
      <c r="I52" s="34" t="s">
        <v>145</v>
      </c>
      <c r="J52" s="60">
        <v>46079</v>
      </c>
      <c r="K52" s="40">
        <v>0</v>
      </c>
      <c r="L52" s="41">
        <v>23.8</v>
      </c>
      <c r="M52" s="42">
        <v>0</v>
      </c>
      <c r="N52" s="34"/>
      <c r="O52" s="41"/>
      <c r="P52" s="41"/>
      <c r="Q52" s="41"/>
      <c r="R52" s="40">
        <f t="shared" si="3"/>
        <v>0</v>
      </c>
      <c r="S52" s="41">
        <f t="shared" si="4"/>
        <v>23.8</v>
      </c>
      <c r="T52" s="41">
        <f t="shared" si="2"/>
        <v>0</v>
      </c>
      <c r="U52" s="34"/>
      <c r="V52" s="41"/>
      <c r="W52" s="41"/>
      <c r="X52" s="40"/>
      <c r="Y52" s="43"/>
      <c r="Z52" s="43"/>
      <c r="AA52" s="44"/>
      <c r="AB52" s="43"/>
      <c r="AC52" s="43"/>
      <c r="AD52" s="44"/>
      <c r="AE52" s="41"/>
      <c r="AF52" s="41"/>
    </row>
    <row r="53" spans="1:32" s="45" customFormat="1" ht="19.5" customHeight="1" x14ac:dyDescent="0.25">
      <c r="A53" s="34"/>
      <c r="B53" s="34"/>
      <c r="C53" s="35"/>
      <c r="D53" s="34"/>
      <c r="E53" s="34">
        <v>50</v>
      </c>
      <c r="F53" s="58" t="s">
        <v>146</v>
      </c>
      <c r="G53" s="59" t="s">
        <v>45</v>
      </c>
      <c r="H53" s="38" t="s">
        <v>147</v>
      </c>
      <c r="I53" s="34" t="s">
        <v>148</v>
      </c>
      <c r="J53" s="60">
        <v>45986</v>
      </c>
      <c r="K53" s="40">
        <v>0</v>
      </c>
      <c r="L53" s="41">
        <v>45</v>
      </c>
      <c r="M53" s="42">
        <v>0</v>
      </c>
      <c r="N53" s="34"/>
      <c r="O53" s="41"/>
      <c r="P53" s="41"/>
      <c r="Q53" s="41"/>
      <c r="R53" s="40">
        <f t="shared" si="3"/>
        <v>0</v>
      </c>
      <c r="S53" s="41">
        <f t="shared" si="4"/>
        <v>45</v>
      </c>
      <c r="T53" s="41">
        <f t="shared" si="2"/>
        <v>0</v>
      </c>
      <c r="U53" s="34"/>
      <c r="V53" s="41"/>
      <c r="W53" s="41"/>
      <c r="X53" s="40"/>
      <c r="Y53" s="43"/>
      <c r="Z53" s="43"/>
      <c r="AA53" s="44"/>
      <c r="AB53" s="43"/>
      <c r="AC53" s="43"/>
      <c r="AD53" s="44"/>
      <c r="AE53" s="41"/>
      <c r="AF53" s="41"/>
    </row>
    <row r="54" spans="1:32" s="45" customFormat="1" ht="19.5" customHeight="1" x14ac:dyDescent="0.25">
      <c r="A54" s="34"/>
      <c r="B54" s="34"/>
      <c r="C54" s="35"/>
      <c r="D54" s="34"/>
      <c r="E54" s="34">
        <v>51</v>
      </c>
      <c r="F54" s="58" t="s">
        <v>149</v>
      </c>
      <c r="G54" s="59" t="s">
        <v>24</v>
      </c>
      <c r="H54" s="38" t="s">
        <v>150</v>
      </c>
      <c r="I54" s="34">
        <v>602230905</v>
      </c>
      <c r="J54" s="60">
        <v>46687</v>
      </c>
      <c r="K54" s="40">
        <v>0</v>
      </c>
      <c r="L54" s="41">
        <v>60</v>
      </c>
      <c r="M54" s="42">
        <v>0</v>
      </c>
      <c r="N54" s="34"/>
      <c r="O54" s="41"/>
      <c r="P54" s="41"/>
      <c r="Q54" s="41"/>
      <c r="R54" s="40">
        <f t="shared" si="3"/>
        <v>0</v>
      </c>
      <c r="S54" s="41">
        <f t="shared" si="4"/>
        <v>60</v>
      </c>
      <c r="T54" s="41">
        <f t="shared" si="2"/>
        <v>0</v>
      </c>
      <c r="U54" s="34"/>
      <c r="V54" s="41"/>
      <c r="W54" s="41"/>
      <c r="X54" s="40"/>
      <c r="Y54" s="43"/>
      <c r="Z54" s="43"/>
      <c r="AA54" s="44"/>
      <c r="AB54" s="43"/>
      <c r="AC54" s="43"/>
      <c r="AD54" s="44"/>
      <c r="AE54" s="41"/>
      <c r="AF54" s="41"/>
    </row>
    <row r="55" spans="1:32" s="45" customFormat="1" ht="19.5" customHeight="1" x14ac:dyDescent="0.25">
      <c r="A55" s="34"/>
      <c r="B55" s="34"/>
      <c r="C55" s="35"/>
      <c r="D55" s="34"/>
      <c r="E55" s="34">
        <v>52</v>
      </c>
      <c r="F55" s="58" t="s">
        <v>149</v>
      </c>
      <c r="G55" s="59" t="s">
        <v>24</v>
      </c>
      <c r="H55" s="38" t="s">
        <v>151</v>
      </c>
      <c r="I55" s="34" t="s">
        <v>152</v>
      </c>
      <c r="J55" s="60">
        <v>45378</v>
      </c>
      <c r="K55" s="40">
        <v>0</v>
      </c>
      <c r="L55" s="41">
        <v>56.5</v>
      </c>
      <c r="M55" s="42">
        <v>0</v>
      </c>
      <c r="N55" s="34"/>
      <c r="O55" s="41"/>
      <c r="P55" s="41"/>
      <c r="Q55" s="41"/>
      <c r="R55" s="40">
        <f t="shared" si="3"/>
        <v>0</v>
      </c>
      <c r="S55" s="41">
        <f t="shared" si="4"/>
        <v>56.5</v>
      </c>
      <c r="T55" s="41">
        <f t="shared" si="2"/>
        <v>0</v>
      </c>
      <c r="U55" s="34"/>
      <c r="V55" s="41"/>
      <c r="W55" s="41"/>
      <c r="X55" s="40"/>
      <c r="Y55" s="43"/>
      <c r="Z55" s="43"/>
      <c r="AA55" s="44"/>
      <c r="AB55" s="43"/>
      <c r="AC55" s="43"/>
      <c r="AD55" s="44"/>
      <c r="AE55" s="41"/>
      <c r="AF55" s="41"/>
    </row>
    <row r="56" spans="1:32" s="45" customFormat="1" ht="19.5" customHeight="1" x14ac:dyDescent="0.25">
      <c r="A56" s="34"/>
      <c r="B56" s="34"/>
      <c r="C56" s="35"/>
      <c r="D56" s="34"/>
      <c r="E56" s="34">
        <v>53</v>
      </c>
      <c r="F56" s="58" t="s">
        <v>153</v>
      </c>
      <c r="G56" s="59" t="s">
        <v>24</v>
      </c>
      <c r="H56" s="38" t="s">
        <v>154</v>
      </c>
      <c r="I56" s="34" t="s">
        <v>155</v>
      </c>
      <c r="J56" s="60">
        <v>45833</v>
      </c>
      <c r="K56" s="40">
        <v>0</v>
      </c>
      <c r="L56" s="41">
        <v>99.9</v>
      </c>
      <c r="M56" s="42">
        <v>0</v>
      </c>
      <c r="N56" s="34"/>
      <c r="O56" s="41"/>
      <c r="P56" s="41"/>
      <c r="Q56" s="41"/>
      <c r="R56" s="40">
        <f t="shared" si="3"/>
        <v>0</v>
      </c>
      <c r="S56" s="41">
        <f t="shared" si="4"/>
        <v>99.9</v>
      </c>
      <c r="T56" s="41">
        <f t="shared" si="2"/>
        <v>0</v>
      </c>
      <c r="U56" s="34"/>
      <c r="V56" s="41"/>
      <c r="W56" s="41"/>
      <c r="X56" s="40"/>
      <c r="Y56" s="43"/>
      <c r="Z56" s="43"/>
      <c r="AA56" s="44"/>
      <c r="AB56" s="43"/>
      <c r="AC56" s="43"/>
      <c r="AD56" s="44"/>
      <c r="AE56" s="41"/>
      <c r="AF56" s="41"/>
    </row>
    <row r="57" spans="1:32" s="45" customFormat="1" ht="18.75" customHeight="1" x14ac:dyDescent="0.25">
      <c r="A57" s="34"/>
      <c r="B57" s="34"/>
      <c r="C57" s="35"/>
      <c r="D57" s="34"/>
      <c r="E57" s="34">
        <v>54</v>
      </c>
      <c r="F57" s="58" t="s">
        <v>156</v>
      </c>
      <c r="G57" s="59" t="s">
        <v>30</v>
      </c>
      <c r="H57" s="38" t="s">
        <v>157</v>
      </c>
      <c r="I57" s="34" t="s">
        <v>158</v>
      </c>
      <c r="J57" s="60">
        <v>45955</v>
      </c>
      <c r="K57" s="40">
        <v>0</v>
      </c>
      <c r="L57" s="41">
        <v>18.75</v>
      </c>
      <c r="M57" s="42">
        <v>0</v>
      </c>
      <c r="N57" s="34"/>
      <c r="O57" s="41"/>
      <c r="P57" s="41"/>
      <c r="Q57" s="41"/>
      <c r="R57" s="40">
        <f t="shared" si="3"/>
        <v>0</v>
      </c>
      <c r="S57" s="41">
        <f t="shared" si="4"/>
        <v>18.75</v>
      </c>
      <c r="T57" s="41">
        <f t="shared" si="2"/>
        <v>0</v>
      </c>
      <c r="U57" s="34"/>
      <c r="V57" s="41"/>
      <c r="W57" s="41"/>
      <c r="X57" s="40"/>
      <c r="Y57" s="43"/>
      <c r="Z57" s="43"/>
      <c r="AA57" s="44"/>
      <c r="AB57" s="43"/>
      <c r="AC57" s="43"/>
      <c r="AD57" s="44"/>
      <c r="AE57" s="41"/>
      <c r="AF57" s="41"/>
    </row>
    <row r="58" spans="1:32" s="45" customFormat="1" ht="18.75" customHeight="1" x14ac:dyDescent="0.25">
      <c r="A58" s="34"/>
      <c r="B58" s="34"/>
      <c r="C58" s="35"/>
      <c r="D58" s="34"/>
      <c r="E58" s="34">
        <v>55</v>
      </c>
      <c r="F58" s="58" t="s">
        <v>159</v>
      </c>
      <c r="G58" s="59" t="s">
        <v>24</v>
      </c>
      <c r="H58" s="38" t="s">
        <v>160</v>
      </c>
      <c r="I58" s="34">
        <v>230918</v>
      </c>
      <c r="J58" s="60">
        <v>46291</v>
      </c>
      <c r="K58" s="40">
        <v>11</v>
      </c>
      <c r="L58" s="41">
        <v>42.8</v>
      </c>
      <c r="M58" s="42">
        <v>470.79999999999995</v>
      </c>
      <c r="N58" s="34"/>
      <c r="O58" s="41"/>
      <c r="P58" s="41"/>
      <c r="Q58" s="41"/>
      <c r="R58" s="40">
        <f t="shared" si="3"/>
        <v>11</v>
      </c>
      <c r="S58" s="41">
        <f t="shared" si="4"/>
        <v>42.8</v>
      </c>
      <c r="T58" s="41">
        <f t="shared" si="2"/>
        <v>470.79999999999995</v>
      </c>
      <c r="U58" s="34"/>
      <c r="V58" s="41"/>
      <c r="W58" s="41"/>
      <c r="X58" s="40"/>
      <c r="Y58" s="43"/>
      <c r="Z58" s="43"/>
      <c r="AA58" s="44"/>
      <c r="AB58" s="43"/>
      <c r="AC58" s="43"/>
      <c r="AD58" s="44"/>
      <c r="AE58" s="41"/>
      <c r="AF58" s="41"/>
    </row>
    <row r="59" spans="1:32" s="45" customFormat="1" ht="18.75" customHeight="1" x14ac:dyDescent="0.25">
      <c r="A59" s="34"/>
      <c r="B59" s="34"/>
      <c r="C59" s="35"/>
      <c r="D59" s="34"/>
      <c r="E59" s="34">
        <v>56</v>
      </c>
      <c r="F59" s="58" t="s">
        <v>161</v>
      </c>
      <c r="G59" s="59" t="s">
        <v>30</v>
      </c>
      <c r="H59" s="38" t="s">
        <v>162</v>
      </c>
      <c r="I59" s="34">
        <v>2304070</v>
      </c>
      <c r="J59" s="60">
        <v>45772</v>
      </c>
      <c r="K59" s="40">
        <v>0</v>
      </c>
      <c r="L59" s="41">
        <v>1.2</v>
      </c>
      <c r="M59" s="42">
        <v>0</v>
      </c>
      <c r="N59" s="34"/>
      <c r="O59" s="41"/>
      <c r="P59" s="41"/>
      <c r="Q59" s="41"/>
      <c r="R59" s="40">
        <f t="shared" si="3"/>
        <v>0</v>
      </c>
      <c r="S59" s="41">
        <f t="shared" si="4"/>
        <v>1.2</v>
      </c>
      <c r="T59" s="41">
        <f t="shared" si="2"/>
        <v>0</v>
      </c>
      <c r="U59" s="34"/>
      <c r="V59" s="41"/>
      <c r="W59" s="41"/>
      <c r="X59" s="40"/>
      <c r="Y59" s="43"/>
      <c r="Z59" s="43"/>
      <c r="AA59" s="44"/>
      <c r="AB59" s="43"/>
      <c r="AC59" s="43"/>
      <c r="AD59" s="44"/>
      <c r="AE59" s="41"/>
      <c r="AF59" s="41"/>
    </row>
    <row r="60" spans="1:32" s="45" customFormat="1" ht="18.75" customHeight="1" x14ac:dyDescent="0.25">
      <c r="A60" s="34"/>
      <c r="B60" s="34"/>
      <c r="C60" s="35"/>
      <c r="D60" s="34"/>
      <c r="E60" s="34">
        <v>57</v>
      </c>
      <c r="F60" s="58" t="s">
        <v>163</v>
      </c>
      <c r="G60" s="59" t="s">
        <v>30</v>
      </c>
      <c r="H60" s="38" t="s">
        <v>164</v>
      </c>
      <c r="I60" s="34" t="s">
        <v>165</v>
      </c>
      <c r="J60" s="60">
        <v>45802</v>
      </c>
      <c r="K60" s="40">
        <v>0</v>
      </c>
      <c r="L60" s="41">
        <v>17.760000000000002</v>
      </c>
      <c r="M60" s="42">
        <v>0</v>
      </c>
      <c r="N60" s="34"/>
      <c r="O60" s="41"/>
      <c r="P60" s="41"/>
      <c r="Q60" s="41"/>
      <c r="R60" s="40">
        <f t="shared" si="3"/>
        <v>0</v>
      </c>
      <c r="S60" s="41">
        <f t="shared" si="4"/>
        <v>17.760000000000002</v>
      </c>
      <c r="T60" s="41">
        <f t="shared" si="2"/>
        <v>0</v>
      </c>
      <c r="U60" s="34"/>
      <c r="V60" s="41"/>
      <c r="W60" s="41"/>
      <c r="X60" s="40"/>
      <c r="Y60" s="43"/>
      <c r="Z60" s="43"/>
      <c r="AA60" s="44"/>
      <c r="AB60" s="43"/>
      <c r="AC60" s="43"/>
      <c r="AD60" s="44"/>
      <c r="AE60" s="41"/>
      <c r="AF60" s="41"/>
    </row>
    <row r="61" spans="1:32" s="71" customFormat="1" ht="18" customHeight="1" x14ac:dyDescent="0.25">
      <c r="A61" s="61"/>
      <c r="B61" s="61"/>
      <c r="C61" s="62"/>
      <c r="D61" s="61"/>
      <c r="E61" s="34"/>
      <c r="F61" s="63" t="s">
        <v>166</v>
      </c>
      <c r="G61" s="64"/>
      <c r="H61" s="65"/>
      <c r="I61" s="61"/>
      <c r="J61" s="66"/>
      <c r="K61" s="67"/>
      <c r="L61" s="68">
        <v>0</v>
      </c>
      <c r="M61" s="42">
        <v>0</v>
      </c>
      <c r="N61" s="61"/>
      <c r="O61" s="68"/>
      <c r="P61" s="68"/>
      <c r="Q61" s="68"/>
      <c r="R61" s="40">
        <f t="shared" si="3"/>
        <v>0</v>
      </c>
      <c r="S61" s="41">
        <f t="shared" si="4"/>
        <v>0</v>
      </c>
      <c r="T61" s="41">
        <f t="shared" si="2"/>
        <v>0</v>
      </c>
      <c r="U61" s="34"/>
      <c r="V61" s="41"/>
      <c r="W61" s="41"/>
      <c r="X61" s="67"/>
      <c r="Y61" s="69"/>
      <c r="Z61" s="69"/>
      <c r="AA61" s="70"/>
      <c r="AB61" s="69"/>
      <c r="AC61" s="69"/>
      <c r="AD61" s="44"/>
      <c r="AE61" s="41"/>
      <c r="AF61" s="41"/>
    </row>
    <row r="62" spans="1:32" s="45" customFormat="1" ht="22.5" customHeight="1" x14ac:dyDescent="0.25">
      <c r="A62" s="34"/>
      <c r="B62" s="34"/>
      <c r="C62" s="35"/>
      <c r="D62" s="34"/>
      <c r="E62" s="34">
        <v>58</v>
      </c>
      <c r="F62" s="72" t="s">
        <v>167</v>
      </c>
      <c r="G62" s="59" t="s">
        <v>20</v>
      </c>
      <c r="H62" s="38" t="s">
        <v>168</v>
      </c>
      <c r="I62" s="34">
        <v>673240902</v>
      </c>
      <c r="J62" s="60">
        <v>45927</v>
      </c>
      <c r="K62" s="40">
        <v>0</v>
      </c>
      <c r="L62" s="41">
        <v>54</v>
      </c>
      <c r="M62" s="42">
        <v>0</v>
      </c>
      <c r="N62" s="34"/>
      <c r="O62" s="41"/>
      <c r="P62" s="41"/>
      <c r="Q62" s="41"/>
      <c r="R62" s="40">
        <f t="shared" si="3"/>
        <v>0</v>
      </c>
      <c r="S62" s="41">
        <f t="shared" si="4"/>
        <v>54</v>
      </c>
      <c r="T62" s="41">
        <f t="shared" si="2"/>
        <v>0</v>
      </c>
      <c r="U62" s="34"/>
      <c r="V62" s="41"/>
      <c r="W62" s="41"/>
      <c r="X62" s="40"/>
      <c r="Y62" s="43"/>
      <c r="Z62" s="43"/>
      <c r="AA62" s="44"/>
      <c r="AB62" s="43"/>
      <c r="AC62" s="43"/>
      <c r="AD62" s="44"/>
      <c r="AE62" s="41"/>
      <c r="AF62" s="41"/>
    </row>
    <row r="63" spans="1:32" s="45" customFormat="1" ht="22.5" customHeight="1" x14ac:dyDescent="0.25">
      <c r="A63" s="34"/>
      <c r="B63" s="34"/>
      <c r="C63" s="35"/>
      <c r="D63" s="34"/>
      <c r="E63" s="34">
        <v>59</v>
      </c>
      <c r="F63" s="72" t="s">
        <v>169</v>
      </c>
      <c r="G63" s="59" t="s">
        <v>20</v>
      </c>
      <c r="H63" s="38" t="s">
        <v>170</v>
      </c>
      <c r="I63" s="34" t="s">
        <v>171</v>
      </c>
      <c r="J63" s="60">
        <v>45684</v>
      </c>
      <c r="K63" s="40">
        <v>418</v>
      </c>
      <c r="L63" s="41">
        <v>51.46</v>
      </c>
      <c r="M63" s="42">
        <v>21510.28</v>
      </c>
      <c r="N63" s="34"/>
      <c r="O63" s="41"/>
      <c r="P63" s="41"/>
      <c r="Q63" s="41"/>
      <c r="R63" s="40">
        <f t="shared" si="3"/>
        <v>418</v>
      </c>
      <c r="S63" s="41">
        <f t="shared" si="4"/>
        <v>51.46</v>
      </c>
      <c r="T63" s="41">
        <f t="shared" si="2"/>
        <v>21510.28</v>
      </c>
      <c r="U63" s="34"/>
      <c r="V63" s="41"/>
      <c r="W63" s="41"/>
      <c r="X63" s="40"/>
      <c r="Y63" s="43"/>
      <c r="Z63" s="43"/>
      <c r="AA63" s="44"/>
      <c r="AB63" s="43"/>
      <c r="AC63" s="43"/>
      <c r="AD63" s="44"/>
      <c r="AE63" s="41"/>
      <c r="AF63" s="41"/>
    </row>
    <row r="64" spans="1:32" s="45" customFormat="1" ht="22.5" customHeight="1" x14ac:dyDescent="0.25">
      <c r="A64" s="34"/>
      <c r="B64" s="34"/>
      <c r="C64" s="35"/>
      <c r="D64" s="34"/>
      <c r="E64" s="34">
        <v>61</v>
      </c>
      <c r="F64" s="72" t="s">
        <v>174</v>
      </c>
      <c r="G64" s="59" t="s">
        <v>20</v>
      </c>
      <c r="H64" s="38" t="s">
        <v>175</v>
      </c>
      <c r="I64" s="34">
        <v>240831</v>
      </c>
      <c r="J64" s="60">
        <v>45896</v>
      </c>
      <c r="K64" s="40">
        <v>0</v>
      </c>
      <c r="L64" s="41">
        <v>79.86</v>
      </c>
      <c r="M64" s="42">
        <v>0</v>
      </c>
      <c r="N64" s="34"/>
      <c r="O64" s="41"/>
      <c r="P64" s="41"/>
      <c r="Q64" s="41"/>
      <c r="R64" s="40">
        <f t="shared" si="3"/>
        <v>0</v>
      </c>
      <c r="S64" s="41">
        <f t="shared" si="4"/>
        <v>79.86</v>
      </c>
      <c r="T64" s="41">
        <f t="shared" si="2"/>
        <v>0</v>
      </c>
      <c r="U64" s="34"/>
      <c r="V64" s="41"/>
      <c r="W64" s="41"/>
      <c r="X64" s="40"/>
      <c r="Y64" s="43"/>
      <c r="Z64" s="43"/>
      <c r="AA64" s="44"/>
      <c r="AB64" s="43"/>
      <c r="AC64" s="43"/>
      <c r="AD64" s="44"/>
      <c r="AE64" s="41"/>
      <c r="AF64" s="41"/>
    </row>
    <row r="65" spans="1:32" s="45" customFormat="1" ht="22.5" customHeight="1" x14ac:dyDescent="0.25">
      <c r="A65" s="34"/>
      <c r="B65" s="34"/>
      <c r="C65" s="35"/>
      <c r="D65" s="34"/>
      <c r="E65" s="34">
        <v>63</v>
      </c>
      <c r="F65" s="72" t="s">
        <v>178</v>
      </c>
      <c r="G65" s="59" t="s">
        <v>27</v>
      </c>
      <c r="H65" s="38" t="s">
        <v>179</v>
      </c>
      <c r="I65" s="34" t="s">
        <v>180</v>
      </c>
      <c r="J65" s="60">
        <v>45926</v>
      </c>
      <c r="K65" s="40">
        <v>0</v>
      </c>
      <c r="L65" s="41">
        <v>198</v>
      </c>
      <c r="M65" s="42">
        <v>0</v>
      </c>
      <c r="N65" s="34"/>
      <c r="O65" s="41"/>
      <c r="P65" s="41"/>
      <c r="Q65" s="41"/>
      <c r="R65" s="40">
        <f t="shared" si="3"/>
        <v>0</v>
      </c>
      <c r="S65" s="41">
        <f t="shared" si="4"/>
        <v>198</v>
      </c>
      <c r="T65" s="41">
        <f t="shared" si="2"/>
        <v>0</v>
      </c>
      <c r="U65" s="34"/>
      <c r="V65" s="41"/>
      <c r="W65" s="41"/>
      <c r="X65" s="40"/>
      <c r="Y65" s="43"/>
      <c r="Z65" s="43"/>
      <c r="AA65" s="44"/>
      <c r="AB65" s="43"/>
      <c r="AC65" s="43"/>
      <c r="AD65" s="44"/>
      <c r="AE65" s="41"/>
      <c r="AF65" s="41"/>
    </row>
    <row r="66" spans="1:32" s="45" customFormat="1" ht="22.5" customHeight="1" x14ac:dyDescent="0.25">
      <c r="A66" s="34"/>
      <c r="B66" s="34"/>
      <c r="C66" s="35"/>
      <c r="D66" s="34"/>
      <c r="E66" s="34">
        <v>64</v>
      </c>
      <c r="F66" s="72" t="s">
        <v>181</v>
      </c>
      <c r="G66" s="59" t="s">
        <v>20</v>
      </c>
      <c r="H66" s="38" t="s">
        <v>182</v>
      </c>
      <c r="I66" s="34">
        <v>2408601</v>
      </c>
      <c r="J66" s="60">
        <v>45896</v>
      </c>
      <c r="K66" s="40">
        <v>26</v>
      </c>
      <c r="L66" s="41">
        <v>40</v>
      </c>
      <c r="M66" s="42">
        <v>1040</v>
      </c>
      <c r="N66" s="34"/>
      <c r="O66" s="41"/>
      <c r="P66" s="41"/>
      <c r="Q66" s="41"/>
      <c r="R66" s="40">
        <f t="shared" si="3"/>
        <v>26</v>
      </c>
      <c r="S66" s="41">
        <f t="shared" si="4"/>
        <v>40</v>
      </c>
      <c r="T66" s="41">
        <f t="shared" si="2"/>
        <v>1040</v>
      </c>
      <c r="U66" s="34"/>
      <c r="V66" s="41"/>
      <c r="W66" s="41"/>
      <c r="X66" s="40"/>
      <c r="Y66" s="43"/>
      <c r="Z66" s="43"/>
      <c r="AA66" s="44"/>
      <c r="AB66" s="43"/>
      <c r="AC66" s="43"/>
      <c r="AD66" s="44"/>
      <c r="AE66" s="41"/>
      <c r="AF66" s="41"/>
    </row>
    <row r="67" spans="1:32" s="45" customFormat="1" ht="22.5" customHeight="1" x14ac:dyDescent="0.25">
      <c r="A67" s="34"/>
      <c r="B67" s="34"/>
      <c r="C67" s="35"/>
      <c r="D67" s="34"/>
      <c r="E67" s="34">
        <v>65</v>
      </c>
      <c r="F67" s="72" t="s">
        <v>183</v>
      </c>
      <c r="G67" s="59" t="s">
        <v>27</v>
      </c>
      <c r="H67" s="38" t="s">
        <v>76</v>
      </c>
      <c r="I67" s="34" t="s">
        <v>184</v>
      </c>
      <c r="J67" s="60">
        <v>45803</v>
      </c>
      <c r="K67" s="40">
        <v>9</v>
      </c>
      <c r="L67" s="41">
        <v>32</v>
      </c>
      <c r="M67" s="42">
        <v>288</v>
      </c>
      <c r="N67" s="34"/>
      <c r="O67" s="41"/>
      <c r="P67" s="41"/>
      <c r="Q67" s="73"/>
      <c r="R67" s="40">
        <f t="shared" si="3"/>
        <v>9</v>
      </c>
      <c r="S67" s="41">
        <f t="shared" si="4"/>
        <v>32</v>
      </c>
      <c r="T67" s="41">
        <f t="shared" ref="T67:T129" si="5">S67*R67</f>
        <v>288</v>
      </c>
      <c r="U67" s="34"/>
      <c r="V67" s="41"/>
      <c r="W67" s="41"/>
      <c r="X67" s="40"/>
      <c r="Y67" s="43"/>
      <c r="Z67" s="43"/>
      <c r="AA67" s="44"/>
      <c r="AB67" s="43"/>
      <c r="AC67" s="43"/>
      <c r="AD67" s="44"/>
      <c r="AE67" s="41"/>
      <c r="AF67" s="41"/>
    </row>
    <row r="68" spans="1:32" s="45" customFormat="1" ht="22.5" customHeight="1" x14ac:dyDescent="0.25">
      <c r="A68" s="34"/>
      <c r="B68" s="34"/>
      <c r="C68" s="35"/>
      <c r="D68" s="34"/>
      <c r="E68" s="34">
        <v>66</v>
      </c>
      <c r="F68" s="72" t="s">
        <v>185</v>
      </c>
      <c r="G68" s="59" t="s">
        <v>27</v>
      </c>
      <c r="H68" s="38" t="s">
        <v>186</v>
      </c>
      <c r="I68" s="34" t="s">
        <v>187</v>
      </c>
      <c r="J68" s="60">
        <v>45774</v>
      </c>
      <c r="K68" s="40">
        <v>0</v>
      </c>
      <c r="L68" s="41">
        <v>26</v>
      </c>
      <c r="M68" s="42">
        <v>0</v>
      </c>
      <c r="N68" s="34"/>
      <c r="O68" s="41"/>
      <c r="P68" s="41"/>
      <c r="Q68" s="41"/>
      <c r="R68" s="40">
        <f t="shared" ref="R68:R99" si="6">K68</f>
        <v>0</v>
      </c>
      <c r="S68" s="41">
        <f t="shared" ref="S68:S99" si="7">L68</f>
        <v>26</v>
      </c>
      <c r="T68" s="41">
        <f t="shared" si="5"/>
        <v>0</v>
      </c>
      <c r="U68" s="34"/>
      <c r="V68" s="41"/>
      <c r="W68" s="41"/>
      <c r="X68" s="40"/>
      <c r="Y68" s="43"/>
      <c r="Z68" s="43"/>
      <c r="AA68" s="44"/>
      <c r="AB68" s="43"/>
      <c r="AC68" s="43"/>
      <c r="AD68" s="44"/>
      <c r="AE68" s="41"/>
      <c r="AF68" s="41"/>
    </row>
    <row r="69" spans="1:32" s="45" customFormat="1" ht="22.5" customHeight="1" x14ac:dyDescent="0.25">
      <c r="A69" s="34"/>
      <c r="B69" s="34"/>
      <c r="C69" s="35"/>
      <c r="D69" s="34"/>
      <c r="E69" s="34">
        <v>67</v>
      </c>
      <c r="F69" s="72" t="s">
        <v>188</v>
      </c>
      <c r="G69" s="59" t="s">
        <v>27</v>
      </c>
      <c r="H69" s="38" t="s">
        <v>99</v>
      </c>
      <c r="I69" s="34" t="s">
        <v>189</v>
      </c>
      <c r="J69" s="60">
        <v>45774</v>
      </c>
      <c r="K69" s="40">
        <v>0</v>
      </c>
      <c r="L69" s="41">
        <v>57.98</v>
      </c>
      <c r="M69" s="42">
        <v>0</v>
      </c>
      <c r="N69" s="34"/>
      <c r="O69" s="41"/>
      <c r="P69" s="41"/>
      <c r="Q69" s="41"/>
      <c r="R69" s="40">
        <f t="shared" si="6"/>
        <v>0</v>
      </c>
      <c r="S69" s="41">
        <f t="shared" si="7"/>
        <v>57.98</v>
      </c>
      <c r="T69" s="41">
        <f t="shared" si="5"/>
        <v>0</v>
      </c>
      <c r="U69" s="34"/>
      <c r="V69" s="41"/>
      <c r="W69" s="41"/>
      <c r="X69" s="40"/>
      <c r="Y69" s="43"/>
      <c r="Z69" s="43"/>
      <c r="AA69" s="44"/>
      <c r="AB69" s="43"/>
      <c r="AC69" s="43"/>
      <c r="AD69" s="44"/>
      <c r="AE69" s="41"/>
      <c r="AF69" s="41"/>
    </row>
    <row r="70" spans="1:32" s="45" customFormat="1" ht="22.5" customHeight="1" x14ac:dyDescent="0.25">
      <c r="A70" s="34"/>
      <c r="B70" s="34"/>
      <c r="C70" s="35"/>
      <c r="D70" s="34"/>
      <c r="E70" s="34">
        <v>68</v>
      </c>
      <c r="F70" s="72" t="s">
        <v>190</v>
      </c>
      <c r="G70" s="59" t="s">
        <v>27</v>
      </c>
      <c r="H70" s="38" t="s">
        <v>191</v>
      </c>
      <c r="I70" s="34">
        <v>498240806</v>
      </c>
      <c r="J70" s="60">
        <v>45896</v>
      </c>
      <c r="K70" s="40">
        <v>0</v>
      </c>
      <c r="L70" s="41">
        <v>26</v>
      </c>
      <c r="M70" s="42">
        <v>0</v>
      </c>
      <c r="N70" s="34"/>
      <c r="O70" s="41"/>
      <c r="P70" s="41"/>
      <c r="Q70" s="41"/>
      <c r="R70" s="40">
        <f t="shared" si="6"/>
        <v>0</v>
      </c>
      <c r="S70" s="41">
        <f t="shared" si="7"/>
        <v>26</v>
      </c>
      <c r="T70" s="41">
        <f t="shared" si="5"/>
        <v>0</v>
      </c>
      <c r="U70" s="34"/>
      <c r="V70" s="41"/>
      <c r="W70" s="41"/>
      <c r="X70" s="40"/>
      <c r="Y70" s="43"/>
      <c r="Z70" s="43"/>
      <c r="AA70" s="44"/>
      <c r="AB70" s="43"/>
      <c r="AC70" s="43"/>
      <c r="AD70" s="44"/>
      <c r="AE70" s="41"/>
      <c r="AF70" s="41"/>
    </row>
    <row r="71" spans="1:32" s="45" customFormat="1" ht="22.5" customHeight="1" x14ac:dyDescent="0.25">
      <c r="A71" s="34"/>
      <c r="B71" s="34"/>
      <c r="C71" s="35"/>
      <c r="D71" s="34"/>
      <c r="E71" s="34">
        <v>69</v>
      </c>
      <c r="F71" s="72" t="s">
        <v>192</v>
      </c>
      <c r="G71" s="59" t="s">
        <v>27</v>
      </c>
      <c r="H71" s="38" t="s">
        <v>193</v>
      </c>
      <c r="I71" s="34" t="s">
        <v>194</v>
      </c>
      <c r="J71" s="60">
        <v>45803</v>
      </c>
      <c r="K71" s="40">
        <v>28</v>
      </c>
      <c r="L71" s="41">
        <v>44</v>
      </c>
      <c r="M71" s="42">
        <v>1232</v>
      </c>
      <c r="N71" s="34"/>
      <c r="O71" s="41"/>
      <c r="P71" s="41"/>
      <c r="Q71" s="41"/>
      <c r="R71" s="40">
        <f t="shared" si="6"/>
        <v>28</v>
      </c>
      <c r="S71" s="41">
        <f t="shared" si="7"/>
        <v>44</v>
      </c>
      <c r="T71" s="41">
        <f t="shared" si="5"/>
        <v>1232</v>
      </c>
      <c r="U71" s="34"/>
      <c r="V71" s="41"/>
      <c r="W71" s="41"/>
      <c r="X71" s="40"/>
      <c r="Y71" s="43"/>
      <c r="Z71" s="43"/>
      <c r="AA71" s="44"/>
      <c r="AB71" s="43"/>
      <c r="AC71" s="43"/>
      <c r="AD71" s="44"/>
      <c r="AE71" s="41"/>
      <c r="AF71" s="41"/>
    </row>
    <row r="72" spans="1:32" s="45" customFormat="1" ht="22.5" customHeight="1" x14ac:dyDescent="0.25">
      <c r="A72" s="34"/>
      <c r="B72" s="34"/>
      <c r="C72" s="35"/>
      <c r="D72" s="34"/>
      <c r="E72" s="34">
        <v>70</v>
      </c>
      <c r="F72" s="72" t="s">
        <v>195</v>
      </c>
      <c r="G72" s="59" t="s">
        <v>27</v>
      </c>
      <c r="H72" s="38" t="s">
        <v>196</v>
      </c>
      <c r="I72" s="34">
        <v>240440</v>
      </c>
      <c r="J72" s="60">
        <v>45774</v>
      </c>
      <c r="K72" s="40">
        <v>0</v>
      </c>
      <c r="L72" s="41">
        <v>68</v>
      </c>
      <c r="M72" s="42">
        <v>0</v>
      </c>
      <c r="N72" s="34"/>
      <c r="O72" s="41"/>
      <c r="P72" s="41"/>
      <c r="Q72" s="41"/>
      <c r="R72" s="40">
        <f t="shared" si="6"/>
        <v>0</v>
      </c>
      <c r="S72" s="41">
        <f t="shared" si="7"/>
        <v>68</v>
      </c>
      <c r="T72" s="41">
        <f t="shared" si="5"/>
        <v>0</v>
      </c>
      <c r="U72" s="34"/>
      <c r="V72" s="41"/>
      <c r="W72" s="41"/>
      <c r="X72" s="40"/>
      <c r="Y72" s="43"/>
      <c r="Z72" s="43"/>
      <c r="AA72" s="44"/>
      <c r="AB72" s="43"/>
      <c r="AC72" s="43"/>
      <c r="AD72" s="44"/>
      <c r="AE72" s="41"/>
      <c r="AF72" s="41"/>
    </row>
    <row r="73" spans="1:32" s="45" customFormat="1" ht="22.5" customHeight="1" x14ac:dyDescent="0.25">
      <c r="A73" s="34"/>
      <c r="B73" s="34"/>
      <c r="C73" s="35"/>
      <c r="D73" s="34"/>
      <c r="E73" s="34">
        <v>71</v>
      </c>
      <c r="F73" s="72" t="s">
        <v>104</v>
      </c>
      <c r="G73" s="59" t="s">
        <v>27</v>
      </c>
      <c r="H73" s="38" t="s">
        <v>197</v>
      </c>
      <c r="I73" s="34" t="s">
        <v>198</v>
      </c>
      <c r="J73" s="60">
        <v>45774</v>
      </c>
      <c r="K73" s="40">
        <v>0</v>
      </c>
      <c r="L73" s="41">
        <v>27</v>
      </c>
      <c r="M73" s="42">
        <v>0</v>
      </c>
      <c r="N73" s="34"/>
      <c r="O73" s="41"/>
      <c r="P73" s="41"/>
      <c r="Q73" s="41"/>
      <c r="R73" s="40">
        <f t="shared" si="6"/>
        <v>0</v>
      </c>
      <c r="S73" s="41">
        <f t="shared" si="7"/>
        <v>27</v>
      </c>
      <c r="T73" s="41">
        <f t="shared" si="5"/>
        <v>0</v>
      </c>
      <c r="U73" s="34"/>
      <c r="V73" s="41"/>
      <c r="W73" s="41"/>
      <c r="X73" s="40"/>
      <c r="Y73" s="43"/>
      <c r="Z73" s="43"/>
      <c r="AA73" s="44"/>
      <c r="AB73" s="43"/>
      <c r="AC73" s="43"/>
      <c r="AD73" s="44"/>
      <c r="AE73" s="41"/>
      <c r="AF73" s="41"/>
    </row>
    <row r="74" spans="1:32" s="45" customFormat="1" ht="22.5" customHeight="1" x14ac:dyDescent="0.25">
      <c r="A74" s="34"/>
      <c r="B74" s="34"/>
      <c r="C74" s="35"/>
      <c r="D74" s="34"/>
      <c r="E74" s="34">
        <v>72</v>
      </c>
      <c r="F74" s="72" t="s">
        <v>116</v>
      </c>
      <c r="G74" s="59" t="s">
        <v>34</v>
      </c>
      <c r="H74" s="38" t="s">
        <v>50</v>
      </c>
      <c r="I74" s="34">
        <v>182123</v>
      </c>
      <c r="J74" s="60">
        <v>45988</v>
      </c>
      <c r="K74" s="40">
        <v>0</v>
      </c>
      <c r="L74" s="41">
        <v>315</v>
      </c>
      <c r="M74" s="42">
        <v>0</v>
      </c>
      <c r="N74" s="34"/>
      <c r="O74" s="41"/>
      <c r="P74" s="41"/>
      <c r="Q74" s="41"/>
      <c r="R74" s="40">
        <f t="shared" si="6"/>
        <v>0</v>
      </c>
      <c r="S74" s="41">
        <f t="shared" si="7"/>
        <v>315</v>
      </c>
      <c r="T74" s="41">
        <f t="shared" si="5"/>
        <v>0</v>
      </c>
      <c r="U74" s="34"/>
      <c r="V74" s="41"/>
      <c r="W74" s="41"/>
      <c r="X74" s="40"/>
      <c r="Y74" s="43"/>
      <c r="Z74" s="43"/>
      <c r="AA74" s="44"/>
      <c r="AB74" s="43"/>
      <c r="AC74" s="43"/>
      <c r="AD74" s="44"/>
      <c r="AE74" s="41"/>
      <c r="AF74" s="41"/>
    </row>
    <row r="75" spans="1:32" s="45" customFormat="1" ht="16.5" customHeight="1" x14ac:dyDescent="0.25">
      <c r="A75" s="34"/>
      <c r="B75" s="34"/>
      <c r="C75" s="35"/>
      <c r="D75" s="34"/>
      <c r="E75" s="34"/>
      <c r="F75" s="74" t="s">
        <v>199</v>
      </c>
      <c r="G75" s="59"/>
      <c r="H75" s="38"/>
      <c r="I75" s="34"/>
      <c r="J75" s="60"/>
      <c r="K75" s="40"/>
      <c r="L75" s="41">
        <v>0</v>
      </c>
      <c r="M75" s="42">
        <v>0</v>
      </c>
      <c r="N75" s="34"/>
      <c r="O75" s="41"/>
      <c r="P75" s="41"/>
      <c r="Q75" s="41"/>
      <c r="R75" s="40">
        <f t="shared" si="6"/>
        <v>0</v>
      </c>
      <c r="S75" s="41">
        <f t="shared" si="7"/>
        <v>0</v>
      </c>
      <c r="T75" s="41">
        <f t="shared" si="5"/>
        <v>0</v>
      </c>
      <c r="U75" s="34"/>
      <c r="V75" s="41"/>
      <c r="W75" s="41"/>
      <c r="X75" s="40"/>
      <c r="Y75" s="43"/>
      <c r="Z75" s="43"/>
      <c r="AA75" s="44"/>
      <c r="AB75" s="43"/>
      <c r="AC75" s="43"/>
      <c r="AD75" s="44"/>
      <c r="AE75" s="41"/>
      <c r="AF75" s="41"/>
    </row>
    <row r="76" spans="1:32" s="45" customFormat="1" ht="22.5" customHeight="1" x14ac:dyDescent="0.25">
      <c r="A76" s="34"/>
      <c r="B76" s="34"/>
      <c r="C76" s="35"/>
      <c r="D76" s="34"/>
      <c r="E76" s="34">
        <v>73</v>
      </c>
      <c r="F76" s="72" t="s">
        <v>167</v>
      </c>
      <c r="G76" s="59" t="s">
        <v>20</v>
      </c>
      <c r="H76" s="38" t="s">
        <v>200</v>
      </c>
      <c r="I76" s="34">
        <v>673240901</v>
      </c>
      <c r="J76" s="60">
        <v>45927</v>
      </c>
      <c r="K76" s="40">
        <v>0</v>
      </c>
      <c r="L76" s="41">
        <v>54</v>
      </c>
      <c r="M76" s="42">
        <v>0</v>
      </c>
      <c r="N76" s="34"/>
      <c r="O76" s="41"/>
      <c r="P76" s="41"/>
      <c r="Q76" s="41"/>
      <c r="R76" s="40">
        <f t="shared" si="6"/>
        <v>0</v>
      </c>
      <c r="S76" s="41">
        <f t="shared" si="7"/>
        <v>54</v>
      </c>
      <c r="T76" s="41">
        <f t="shared" si="5"/>
        <v>0</v>
      </c>
      <c r="U76" s="34"/>
      <c r="V76" s="41"/>
      <c r="W76" s="41"/>
      <c r="X76" s="40"/>
      <c r="Y76" s="43"/>
      <c r="Z76" s="43"/>
      <c r="AA76" s="44"/>
      <c r="AB76" s="43"/>
      <c r="AC76" s="43"/>
      <c r="AD76" s="44"/>
      <c r="AE76" s="41"/>
      <c r="AF76" s="41"/>
    </row>
    <row r="77" spans="1:32" s="45" customFormat="1" ht="22.5" customHeight="1" x14ac:dyDescent="0.25">
      <c r="A77" s="34"/>
      <c r="B77" s="34"/>
      <c r="C77" s="35"/>
      <c r="D77" s="34"/>
      <c r="E77" s="34">
        <v>74</v>
      </c>
      <c r="F77" s="72" t="s">
        <v>201</v>
      </c>
      <c r="G77" s="59" t="s">
        <v>20</v>
      </c>
      <c r="H77" s="38" t="s">
        <v>202</v>
      </c>
      <c r="I77" s="34" t="s">
        <v>203</v>
      </c>
      <c r="J77" s="60">
        <v>46168</v>
      </c>
      <c r="K77" s="40">
        <v>0</v>
      </c>
      <c r="L77" s="41">
        <v>51.45</v>
      </c>
      <c r="M77" s="42">
        <v>0</v>
      </c>
      <c r="N77" s="34"/>
      <c r="O77" s="41"/>
      <c r="P77" s="41"/>
      <c r="Q77" s="41"/>
      <c r="R77" s="40">
        <f t="shared" si="6"/>
        <v>0</v>
      </c>
      <c r="S77" s="41">
        <f t="shared" si="7"/>
        <v>51.45</v>
      </c>
      <c r="T77" s="41">
        <f t="shared" si="5"/>
        <v>0</v>
      </c>
      <c r="U77" s="34"/>
      <c r="V77" s="41"/>
      <c r="W77" s="41"/>
      <c r="X77" s="40"/>
      <c r="Y77" s="43"/>
      <c r="Z77" s="43"/>
      <c r="AA77" s="44"/>
      <c r="AB77" s="43"/>
      <c r="AC77" s="43"/>
      <c r="AD77" s="44"/>
      <c r="AE77" s="41"/>
      <c r="AF77" s="41"/>
    </row>
    <row r="78" spans="1:32" s="45" customFormat="1" ht="22.5" customHeight="1" x14ac:dyDescent="0.25">
      <c r="A78" s="34"/>
      <c r="B78" s="34"/>
      <c r="C78" s="35"/>
      <c r="D78" s="34"/>
      <c r="E78" s="34">
        <v>75</v>
      </c>
      <c r="F78" s="72" t="s">
        <v>54</v>
      </c>
      <c r="G78" s="59" t="s">
        <v>20</v>
      </c>
      <c r="H78" s="38" t="s">
        <v>204</v>
      </c>
      <c r="I78" s="34">
        <v>659240103</v>
      </c>
      <c r="J78" s="60">
        <v>45684</v>
      </c>
      <c r="K78" s="40">
        <v>0</v>
      </c>
      <c r="L78" s="41">
        <v>47.84</v>
      </c>
      <c r="M78" s="42">
        <v>0</v>
      </c>
      <c r="N78" s="34"/>
      <c r="O78" s="41"/>
      <c r="P78" s="41"/>
      <c r="Q78" s="41"/>
      <c r="R78" s="40">
        <f t="shared" si="6"/>
        <v>0</v>
      </c>
      <c r="S78" s="41">
        <f t="shared" si="7"/>
        <v>47.84</v>
      </c>
      <c r="T78" s="41">
        <f t="shared" si="5"/>
        <v>0</v>
      </c>
      <c r="U78" s="34"/>
      <c r="V78" s="41"/>
      <c r="W78" s="41"/>
      <c r="X78" s="40"/>
      <c r="Y78" s="43"/>
      <c r="Z78" s="43"/>
      <c r="AA78" s="44"/>
      <c r="AB78" s="43"/>
      <c r="AC78" s="43"/>
      <c r="AD78" s="44"/>
      <c r="AE78" s="41"/>
      <c r="AF78" s="41"/>
    </row>
    <row r="79" spans="1:32" s="45" customFormat="1" ht="22.5" customHeight="1" x14ac:dyDescent="0.25">
      <c r="A79" s="34"/>
      <c r="B79" s="34"/>
      <c r="C79" s="35"/>
      <c r="D79" s="34"/>
      <c r="E79" s="34">
        <v>76</v>
      </c>
      <c r="F79" s="72" t="s">
        <v>205</v>
      </c>
      <c r="G79" s="59" t="s">
        <v>20</v>
      </c>
      <c r="H79" s="38" t="s">
        <v>206</v>
      </c>
      <c r="I79" s="34">
        <v>756241002</v>
      </c>
      <c r="J79" s="60">
        <v>45957</v>
      </c>
      <c r="K79" s="40">
        <v>0</v>
      </c>
      <c r="L79" s="41">
        <v>47.99</v>
      </c>
      <c r="M79" s="42">
        <v>0</v>
      </c>
      <c r="N79" s="34"/>
      <c r="O79" s="41"/>
      <c r="P79" s="41"/>
      <c r="Q79" s="41"/>
      <c r="R79" s="40">
        <f t="shared" si="6"/>
        <v>0</v>
      </c>
      <c r="S79" s="41">
        <f t="shared" si="7"/>
        <v>47.99</v>
      </c>
      <c r="T79" s="41">
        <f t="shared" si="5"/>
        <v>0</v>
      </c>
      <c r="U79" s="34"/>
      <c r="V79" s="41"/>
      <c r="W79" s="41"/>
      <c r="X79" s="40"/>
      <c r="Y79" s="43"/>
      <c r="Z79" s="43"/>
      <c r="AA79" s="44"/>
      <c r="AB79" s="43"/>
      <c r="AC79" s="43"/>
      <c r="AD79" s="44"/>
      <c r="AE79" s="41"/>
      <c r="AF79" s="41"/>
    </row>
    <row r="80" spans="1:32" s="45" customFormat="1" ht="22.5" customHeight="1" x14ac:dyDescent="0.25">
      <c r="A80" s="34"/>
      <c r="B80" s="34"/>
      <c r="C80" s="35"/>
      <c r="D80" s="34"/>
      <c r="E80" s="34">
        <v>77</v>
      </c>
      <c r="F80" s="72" t="s">
        <v>207</v>
      </c>
      <c r="G80" s="59" t="s">
        <v>20</v>
      </c>
      <c r="H80" s="38" t="s">
        <v>208</v>
      </c>
      <c r="I80" s="34" t="s">
        <v>209</v>
      </c>
      <c r="J80" s="60">
        <v>46321</v>
      </c>
      <c r="K80" s="40">
        <v>0</v>
      </c>
      <c r="L80" s="41">
        <v>280</v>
      </c>
      <c r="M80" s="42">
        <v>0</v>
      </c>
      <c r="N80" s="34"/>
      <c r="O80" s="41"/>
      <c r="P80" s="41"/>
      <c r="Q80" s="41"/>
      <c r="R80" s="40">
        <f t="shared" si="6"/>
        <v>0</v>
      </c>
      <c r="S80" s="41">
        <f t="shared" si="7"/>
        <v>280</v>
      </c>
      <c r="T80" s="41">
        <f t="shared" si="5"/>
        <v>0</v>
      </c>
      <c r="U80" s="34"/>
      <c r="V80" s="41"/>
      <c r="W80" s="41"/>
      <c r="X80" s="40"/>
      <c r="Y80" s="43"/>
      <c r="Z80" s="43"/>
      <c r="AA80" s="44"/>
      <c r="AB80" s="43"/>
      <c r="AC80" s="43"/>
      <c r="AD80" s="44"/>
      <c r="AE80" s="41"/>
      <c r="AF80" s="41"/>
    </row>
    <row r="81" spans="1:32" s="45" customFormat="1" ht="22.5" customHeight="1" x14ac:dyDescent="0.25">
      <c r="A81" s="34"/>
      <c r="B81" s="34"/>
      <c r="C81" s="35"/>
      <c r="D81" s="34"/>
      <c r="E81" s="34">
        <v>78</v>
      </c>
      <c r="F81" s="72" t="s">
        <v>210</v>
      </c>
      <c r="G81" s="59" t="s">
        <v>30</v>
      </c>
      <c r="H81" s="38" t="s">
        <v>211</v>
      </c>
      <c r="I81" s="34">
        <v>240602</v>
      </c>
      <c r="J81" s="60">
        <v>46565</v>
      </c>
      <c r="K81" s="40">
        <v>100</v>
      </c>
      <c r="L81" s="41">
        <v>22.78</v>
      </c>
      <c r="M81" s="42">
        <v>2278</v>
      </c>
      <c r="N81" s="34"/>
      <c r="O81" s="41"/>
      <c r="P81" s="41"/>
      <c r="Q81" s="41"/>
      <c r="R81" s="40">
        <f t="shared" si="6"/>
        <v>100</v>
      </c>
      <c r="S81" s="41">
        <f t="shared" si="7"/>
        <v>22.78</v>
      </c>
      <c r="T81" s="41">
        <f t="shared" si="5"/>
        <v>2278</v>
      </c>
      <c r="U81" s="34"/>
      <c r="V81" s="41"/>
      <c r="W81" s="41"/>
      <c r="X81" s="40"/>
      <c r="Y81" s="43"/>
      <c r="Z81" s="43"/>
      <c r="AA81" s="44"/>
      <c r="AB81" s="43"/>
      <c r="AC81" s="43"/>
      <c r="AD81" s="44"/>
      <c r="AE81" s="41"/>
      <c r="AF81" s="41"/>
    </row>
    <row r="82" spans="1:32" s="45" customFormat="1" ht="22.5" customHeight="1" x14ac:dyDescent="0.25">
      <c r="A82" s="34"/>
      <c r="B82" s="34"/>
      <c r="C82" s="35"/>
      <c r="D82" s="34"/>
      <c r="E82" s="34">
        <v>79</v>
      </c>
      <c r="F82" s="72" t="s">
        <v>174</v>
      </c>
      <c r="G82" s="59" t="s">
        <v>20</v>
      </c>
      <c r="H82" s="38" t="s">
        <v>212</v>
      </c>
      <c r="I82" s="34">
        <v>241015</v>
      </c>
      <c r="J82" s="60">
        <v>45957</v>
      </c>
      <c r="K82" s="40">
        <v>0</v>
      </c>
      <c r="L82" s="41">
        <v>79.849999999999994</v>
      </c>
      <c r="M82" s="42">
        <v>0</v>
      </c>
      <c r="N82" s="34"/>
      <c r="O82" s="41"/>
      <c r="P82" s="41"/>
      <c r="Q82" s="41"/>
      <c r="R82" s="40">
        <f t="shared" si="6"/>
        <v>0</v>
      </c>
      <c r="S82" s="41">
        <f t="shared" si="7"/>
        <v>79.849999999999994</v>
      </c>
      <c r="T82" s="41">
        <f t="shared" si="5"/>
        <v>0</v>
      </c>
      <c r="U82" s="34"/>
      <c r="V82" s="41"/>
      <c r="W82" s="41"/>
      <c r="X82" s="40"/>
      <c r="Y82" s="43"/>
      <c r="Z82" s="43"/>
      <c r="AA82" s="44"/>
      <c r="AB82" s="43"/>
      <c r="AC82" s="43"/>
      <c r="AD82" s="44"/>
      <c r="AE82" s="41"/>
      <c r="AF82" s="41"/>
    </row>
    <row r="83" spans="1:32" s="45" customFormat="1" ht="22.5" customHeight="1" x14ac:dyDescent="0.25">
      <c r="A83" s="34"/>
      <c r="B83" s="34"/>
      <c r="C83" s="35"/>
      <c r="D83" s="34"/>
      <c r="E83" s="34">
        <v>80</v>
      </c>
      <c r="F83" s="72" t="s">
        <v>213</v>
      </c>
      <c r="G83" s="59" t="s">
        <v>24</v>
      </c>
      <c r="H83" s="38" t="s">
        <v>173</v>
      </c>
      <c r="I83" s="34">
        <v>679230901</v>
      </c>
      <c r="J83" s="60">
        <v>45926</v>
      </c>
      <c r="K83" s="40">
        <v>190</v>
      </c>
      <c r="L83" s="41">
        <v>29.74</v>
      </c>
      <c r="M83" s="42">
        <v>5650.5999999999995</v>
      </c>
      <c r="N83" s="34"/>
      <c r="O83" s="41"/>
      <c r="P83" s="41"/>
      <c r="Q83" s="41"/>
      <c r="R83" s="40">
        <f t="shared" si="6"/>
        <v>190</v>
      </c>
      <c r="S83" s="41">
        <f t="shared" si="7"/>
        <v>29.74</v>
      </c>
      <c r="T83" s="41">
        <f t="shared" si="5"/>
        <v>5650.5999999999995</v>
      </c>
      <c r="U83" s="34">
        <v>22</v>
      </c>
      <c r="V83" s="41"/>
      <c r="W83" s="41"/>
      <c r="X83" s="40"/>
      <c r="Y83" s="43"/>
      <c r="Z83" s="43"/>
      <c r="AA83" s="44"/>
      <c r="AB83" s="43"/>
      <c r="AC83" s="43"/>
      <c r="AD83" s="44"/>
      <c r="AE83" s="41"/>
      <c r="AF83" s="41"/>
    </row>
    <row r="84" spans="1:32" s="45" customFormat="1" ht="22.5" customHeight="1" x14ac:dyDescent="0.25">
      <c r="A84" s="34"/>
      <c r="B84" s="34"/>
      <c r="C84" s="35"/>
      <c r="D84" s="34"/>
      <c r="E84" s="34">
        <v>82</v>
      </c>
      <c r="F84" s="72" t="s">
        <v>214</v>
      </c>
      <c r="G84" s="59" t="s">
        <v>20</v>
      </c>
      <c r="H84" s="38" t="s">
        <v>215</v>
      </c>
      <c r="I84" s="34" t="s">
        <v>216</v>
      </c>
      <c r="J84" s="60">
        <v>46353</v>
      </c>
      <c r="K84" s="40">
        <v>0</v>
      </c>
      <c r="L84" s="41">
        <v>326.8</v>
      </c>
      <c r="M84" s="42">
        <v>0</v>
      </c>
      <c r="N84" s="34"/>
      <c r="O84" s="41"/>
      <c r="P84" s="41"/>
      <c r="Q84" s="41"/>
      <c r="R84" s="40">
        <f t="shared" si="6"/>
        <v>0</v>
      </c>
      <c r="S84" s="41">
        <f t="shared" si="7"/>
        <v>326.8</v>
      </c>
      <c r="T84" s="41">
        <f t="shared" si="5"/>
        <v>0</v>
      </c>
      <c r="U84" s="34"/>
      <c r="V84" s="41"/>
      <c r="W84" s="41"/>
      <c r="X84" s="40"/>
      <c r="Y84" s="43"/>
      <c r="Z84" s="43"/>
      <c r="AA84" s="44"/>
      <c r="AB84" s="43"/>
      <c r="AC84" s="43"/>
      <c r="AD84" s="44"/>
      <c r="AE84" s="41"/>
      <c r="AF84" s="41"/>
    </row>
    <row r="85" spans="1:32" s="45" customFormat="1" ht="22.5" customHeight="1" x14ac:dyDescent="0.25">
      <c r="A85" s="34"/>
      <c r="B85" s="34"/>
      <c r="C85" s="35"/>
      <c r="D85" s="34"/>
      <c r="E85" s="34">
        <v>83</v>
      </c>
      <c r="F85" s="72" t="s">
        <v>217</v>
      </c>
      <c r="G85" s="59" t="s">
        <v>24</v>
      </c>
      <c r="H85" s="38" t="s">
        <v>218</v>
      </c>
      <c r="I85" s="34">
        <v>2403139</v>
      </c>
      <c r="J85" s="60">
        <v>45743</v>
      </c>
      <c r="K85" s="40">
        <v>0</v>
      </c>
      <c r="L85" s="41">
        <v>29.99</v>
      </c>
      <c r="M85" s="42">
        <v>0</v>
      </c>
      <c r="N85" s="34"/>
      <c r="O85" s="41"/>
      <c r="P85" s="41"/>
      <c r="Q85" s="41"/>
      <c r="R85" s="40">
        <f t="shared" si="6"/>
        <v>0</v>
      </c>
      <c r="S85" s="41">
        <f t="shared" si="7"/>
        <v>29.99</v>
      </c>
      <c r="T85" s="41">
        <f t="shared" si="5"/>
        <v>0</v>
      </c>
      <c r="U85" s="34"/>
      <c r="V85" s="41"/>
      <c r="W85" s="41"/>
      <c r="X85" s="40"/>
      <c r="Y85" s="43"/>
      <c r="Z85" s="43"/>
      <c r="AA85" s="44"/>
      <c r="AB85" s="43"/>
      <c r="AC85" s="43"/>
      <c r="AD85" s="44"/>
      <c r="AE85" s="41"/>
      <c r="AF85" s="41"/>
    </row>
    <row r="86" spans="1:32" s="45" customFormat="1" ht="22.5" customHeight="1" x14ac:dyDescent="0.25">
      <c r="A86" s="34"/>
      <c r="B86" s="34"/>
      <c r="C86" s="35"/>
      <c r="D86" s="34"/>
      <c r="E86" s="34">
        <v>84</v>
      </c>
      <c r="F86" s="72" t="s">
        <v>219</v>
      </c>
      <c r="G86" s="59" t="s">
        <v>20</v>
      </c>
      <c r="H86" s="38" t="s">
        <v>220</v>
      </c>
      <c r="I86" s="34">
        <v>242063011</v>
      </c>
      <c r="J86" s="60">
        <v>45896</v>
      </c>
      <c r="K86" s="40">
        <v>0</v>
      </c>
      <c r="L86" s="41">
        <v>54.99</v>
      </c>
      <c r="M86" s="42">
        <v>0</v>
      </c>
      <c r="N86" s="34"/>
      <c r="O86" s="41"/>
      <c r="P86" s="41"/>
      <c r="Q86" s="41"/>
      <c r="R86" s="40">
        <f t="shared" si="6"/>
        <v>0</v>
      </c>
      <c r="S86" s="41">
        <f t="shared" si="7"/>
        <v>54.99</v>
      </c>
      <c r="T86" s="41">
        <f t="shared" si="5"/>
        <v>0</v>
      </c>
      <c r="U86" s="34"/>
      <c r="V86" s="41"/>
      <c r="W86" s="41"/>
      <c r="X86" s="40"/>
      <c r="Y86" s="43"/>
      <c r="Z86" s="43"/>
      <c r="AA86" s="44"/>
      <c r="AB86" s="43"/>
      <c r="AC86" s="43"/>
      <c r="AD86" s="44"/>
      <c r="AE86" s="41"/>
      <c r="AF86" s="41"/>
    </row>
    <row r="87" spans="1:32" s="45" customFormat="1" ht="22.5" customHeight="1" x14ac:dyDescent="0.25">
      <c r="A87" s="34"/>
      <c r="B87" s="34"/>
      <c r="C87" s="35"/>
      <c r="D87" s="34"/>
      <c r="E87" s="34">
        <v>85</v>
      </c>
      <c r="F87" s="72" t="s">
        <v>221</v>
      </c>
      <c r="G87" s="59" t="s">
        <v>24</v>
      </c>
      <c r="H87" s="38" t="s">
        <v>186</v>
      </c>
      <c r="I87" s="34" t="s">
        <v>187</v>
      </c>
      <c r="J87" s="60">
        <v>45774</v>
      </c>
      <c r="K87" s="40">
        <v>0</v>
      </c>
      <c r="L87" s="41">
        <v>25.99</v>
      </c>
      <c r="M87" s="42">
        <v>0</v>
      </c>
      <c r="N87" s="34"/>
      <c r="O87" s="41"/>
      <c r="P87" s="41"/>
      <c r="Q87" s="41"/>
      <c r="R87" s="40">
        <f t="shared" si="6"/>
        <v>0</v>
      </c>
      <c r="S87" s="41">
        <f t="shared" si="7"/>
        <v>25.99</v>
      </c>
      <c r="T87" s="41">
        <f t="shared" si="5"/>
        <v>0</v>
      </c>
      <c r="U87" s="34"/>
      <c r="V87" s="41"/>
      <c r="W87" s="41"/>
      <c r="X87" s="40"/>
      <c r="Y87" s="43"/>
      <c r="Z87" s="43"/>
      <c r="AA87" s="44"/>
      <c r="AB87" s="43"/>
      <c r="AC87" s="43"/>
      <c r="AD87" s="44"/>
      <c r="AE87" s="41"/>
      <c r="AF87" s="41"/>
    </row>
    <row r="88" spans="1:32" s="45" customFormat="1" ht="22.5" customHeight="1" x14ac:dyDescent="0.25">
      <c r="A88" s="34"/>
      <c r="B88" s="34"/>
      <c r="C88" s="35"/>
      <c r="D88" s="34"/>
      <c r="E88" s="34">
        <v>86</v>
      </c>
      <c r="F88" s="72" t="s">
        <v>222</v>
      </c>
      <c r="G88" s="59" t="s">
        <v>24</v>
      </c>
      <c r="H88" s="38" t="s">
        <v>223</v>
      </c>
      <c r="I88" s="34">
        <v>240320</v>
      </c>
      <c r="J88" s="60">
        <v>45743</v>
      </c>
      <c r="K88" s="40"/>
      <c r="L88" s="41">
        <v>224.98</v>
      </c>
      <c r="M88" s="42">
        <v>0</v>
      </c>
      <c r="N88" s="34"/>
      <c r="O88" s="41"/>
      <c r="P88" s="41"/>
      <c r="Q88" s="41"/>
      <c r="R88" s="40">
        <f t="shared" si="6"/>
        <v>0</v>
      </c>
      <c r="S88" s="41">
        <f t="shared" si="7"/>
        <v>224.98</v>
      </c>
      <c r="T88" s="41">
        <f t="shared" si="5"/>
        <v>0</v>
      </c>
      <c r="U88" s="34"/>
      <c r="V88" s="41"/>
      <c r="W88" s="41"/>
      <c r="X88" s="40"/>
      <c r="Y88" s="43"/>
      <c r="Z88" s="43"/>
      <c r="AA88" s="44"/>
      <c r="AB88" s="43"/>
      <c r="AC88" s="43"/>
      <c r="AD88" s="44"/>
      <c r="AE88" s="41"/>
      <c r="AF88" s="41"/>
    </row>
    <row r="89" spans="1:32" s="45" customFormat="1" ht="22.5" customHeight="1" x14ac:dyDescent="0.25">
      <c r="A89" s="34"/>
      <c r="B89" s="34"/>
      <c r="C89" s="35"/>
      <c r="D89" s="34"/>
      <c r="E89" s="34">
        <v>87</v>
      </c>
      <c r="F89" s="72" t="s">
        <v>123</v>
      </c>
      <c r="G89" s="59" t="s">
        <v>24</v>
      </c>
      <c r="H89" s="38" t="s">
        <v>191</v>
      </c>
      <c r="I89" s="34">
        <v>498240504</v>
      </c>
      <c r="J89" s="60">
        <v>45804</v>
      </c>
      <c r="K89" s="40"/>
      <c r="L89" s="41">
        <v>26</v>
      </c>
      <c r="M89" s="42">
        <v>0</v>
      </c>
      <c r="N89" s="34"/>
      <c r="O89" s="41"/>
      <c r="P89" s="41"/>
      <c r="Q89" s="41"/>
      <c r="R89" s="40">
        <f t="shared" si="6"/>
        <v>0</v>
      </c>
      <c r="S89" s="41">
        <f t="shared" si="7"/>
        <v>26</v>
      </c>
      <c r="T89" s="41">
        <f t="shared" si="5"/>
        <v>0</v>
      </c>
      <c r="U89" s="34"/>
      <c r="V89" s="41"/>
      <c r="W89" s="41"/>
      <c r="X89" s="40"/>
      <c r="Y89" s="43"/>
      <c r="Z89" s="43"/>
      <c r="AA89" s="44"/>
      <c r="AB89" s="43"/>
      <c r="AC89" s="43"/>
      <c r="AD89" s="44"/>
      <c r="AE89" s="41"/>
      <c r="AF89" s="41"/>
    </row>
    <row r="90" spans="1:32" s="45" customFormat="1" ht="22.5" customHeight="1" x14ac:dyDescent="0.25">
      <c r="A90" s="34"/>
      <c r="B90" s="34"/>
      <c r="C90" s="35"/>
      <c r="D90" s="34"/>
      <c r="E90" s="34">
        <v>88</v>
      </c>
      <c r="F90" s="72" t="s">
        <v>224</v>
      </c>
      <c r="G90" s="59" t="s">
        <v>24</v>
      </c>
      <c r="H90" s="38" t="s">
        <v>225</v>
      </c>
      <c r="I90" s="34" t="s">
        <v>226</v>
      </c>
      <c r="J90" s="60">
        <v>45865</v>
      </c>
      <c r="K90" s="40"/>
      <c r="L90" s="41">
        <v>27</v>
      </c>
      <c r="M90" s="42">
        <v>0</v>
      </c>
      <c r="N90" s="34"/>
      <c r="O90" s="41"/>
      <c r="P90" s="41"/>
      <c r="Q90" s="41"/>
      <c r="R90" s="40">
        <f t="shared" si="6"/>
        <v>0</v>
      </c>
      <c r="S90" s="41">
        <f t="shared" si="7"/>
        <v>27</v>
      </c>
      <c r="T90" s="41">
        <f t="shared" si="5"/>
        <v>0</v>
      </c>
      <c r="U90" s="34"/>
      <c r="V90" s="41"/>
      <c r="W90" s="41"/>
      <c r="X90" s="40"/>
      <c r="Y90" s="43"/>
      <c r="Z90" s="43"/>
      <c r="AA90" s="44"/>
      <c r="AB90" s="43"/>
      <c r="AC90" s="43"/>
      <c r="AD90" s="44"/>
      <c r="AE90" s="41"/>
      <c r="AF90" s="41"/>
    </row>
    <row r="91" spans="1:32" s="45" customFormat="1" ht="22.5" customHeight="1" x14ac:dyDescent="0.25">
      <c r="A91" s="34"/>
      <c r="B91" s="34"/>
      <c r="C91" s="35"/>
      <c r="D91" s="34"/>
      <c r="E91" s="34">
        <v>89</v>
      </c>
      <c r="F91" s="72" t="s">
        <v>149</v>
      </c>
      <c r="G91" s="59" t="s">
        <v>24</v>
      </c>
      <c r="H91" s="38" t="s">
        <v>151</v>
      </c>
      <c r="I91" s="34" t="s">
        <v>227</v>
      </c>
      <c r="J91" s="60">
        <v>45743</v>
      </c>
      <c r="K91" s="40">
        <v>70</v>
      </c>
      <c r="L91" s="41">
        <v>24.9</v>
      </c>
      <c r="M91" s="42">
        <v>1743</v>
      </c>
      <c r="N91" s="34"/>
      <c r="O91" s="41"/>
      <c r="P91" s="41"/>
      <c r="Q91" s="41"/>
      <c r="R91" s="40">
        <f t="shared" si="6"/>
        <v>70</v>
      </c>
      <c r="S91" s="41">
        <f t="shared" si="7"/>
        <v>24.9</v>
      </c>
      <c r="T91" s="41">
        <f t="shared" si="5"/>
        <v>1743</v>
      </c>
      <c r="U91" s="34"/>
      <c r="V91" s="41"/>
      <c r="W91" s="41"/>
      <c r="X91" s="40"/>
      <c r="Y91" s="43"/>
      <c r="Z91" s="43"/>
      <c r="AA91" s="44"/>
      <c r="AB91" s="43"/>
      <c r="AC91" s="43"/>
      <c r="AD91" s="44"/>
      <c r="AE91" s="41"/>
      <c r="AF91" s="41"/>
    </row>
    <row r="92" spans="1:32" s="45" customFormat="1" ht="22.5" customHeight="1" x14ac:dyDescent="0.25">
      <c r="A92" s="34"/>
      <c r="B92" s="34"/>
      <c r="C92" s="35"/>
      <c r="D92" s="34"/>
      <c r="E92" s="34">
        <v>90</v>
      </c>
      <c r="F92" s="72" t="s">
        <v>68</v>
      </c>
      <c r="G92" s="59" t="s">
        <v>24</v>
      </c>
      <c r="H92" s="38" t="s">
        <v>70</v>
      </c>
      <c r="I92" s="34" t="s">
        <v>228</v>
      </c>
      <c r="J92" s="60">
        <v>45956</v>
      </c>
      <c r="K92" s="40">
        <v>32</v>
      </c>
      <c r="L92" s="41">
        <v>98</v>
      </c>
      <c r="M92" s="42">
        <v>3136</v>
      </c>
      <c r="N92" s="34"/>
      <c r="O92" s="41"/>
      <c r="P92" s="41"/>
      <c r="Q92" s="41"/>
      <c r="R92" s="40">
        <f t="shared" si="6"/>
        <v>32</v>
      </c>
      <c r="S92" s="41">
        <f t="shared" si="7"/>
        <v>98</v>
      </c>
      <c r="T92" s="41">
        <f t="shared" si="5"/>
        <v>3136</v>
      </c>
      <c r="U92" s="34"/>
      <c r="V92" s="41"/>
      <c r="W92" s="41"/>
      <c r="X92" s="40"/>
      <c r="Y92" s="43"/>
      <c r="Z92" s="43"/>
      <c r="AA92" s="44"/>
      <c r="AB92" s="43"/>
      <c r="AC92" s="43"/>
      <c r="AD92" s="44"/>
      <c r="AE92" s="41"/>
      <c r="AF92" s="41"/>
    </row>
    <row r="93" spans="1:32" s="45" customFormat="1" ht="22.5" customHeight="1" x14ac:dyDescent="0.25">
      <c r="A93" s="34"/>
      <c r="B93" s="34"/>
      <c r="C93" s="35"/>
      <c r="D93" s="34"/>
      <c r="E93" s="34">
        <v>91</v>
      </c>
      <c r="F93" s="72" t="s">
        <v>229</v>
      </c>
      <c r="G93" s="59" t="s">
        <v>230</v>
      </c>
      <c r="H93" s="38" t="s">
        <v>231</v>
      </c>
      <c r="I93" s="34">
        <v>505643</v>
      </c>
      <c r="J93" s="60">
        <v>46687</v>
      </c>
      <c r="K93" s="40"/>
      <c r="L93" s="41">
        <v>9.25</v>
      </c>
      <c r="M93" s="42">
        <v>0</v>
      </c>
      <c r="N93" s="34"/>
      <c r="O93" s="41"/>
      <c r="P93" s="41"/>
      <c r="Q93" s="41"/>
      <c r="R93" s="40">
        <f t="shared" si="6"/>
        <v>0</v>
      </c>
      <c r="S93" s="41">
        <f t="shared" si="7"/>
        <v>9.25</v>
      </c>
      <c r="T93" s="41">
        <f t="shared" si="5"/>
        <v>0</v>
      </c>
      <c r="U93" s="34"/>
      <c r="V93" s="41"/>
      <c r="W93" s="41"/>
      <c r="X93" s="40"/>
      <c r="Y93" s="43"/>
      <c r="Z93" s="43"/>
      <c r="AA93" s="44"/>
      <c r="AB93" s="43"/>
      <c r="AC93" s="43"/>
      <c r="AD93" s="44"/>
      <c r="AE93" s="41"/>
      <c r="AF93" s="41"/>
    </row>
    <row r="94" spans="1:32" s="45" customFormat="1" ht="27.75" customHeight="1" x14ac:dyDescent="0.25">
      <c r="A94" s="34"/>
      <c r="B94" s="34"/>
      <c r="C94" s="35"/>
      <c r="D94" s="34"/>
      <c r="E94" s="34">
        <v>92</v>
      </c>
      <c r="F94" s="72" t="s">
        <v>232</v>
      </c>
      <c r="G94" s="59" t="s">
        <v>233</v>
      </c>
      <c r="H94" s="38" t="s">
        <v>234</v>
      </c>
      <c r="I94" s="34" t="s">
        <v>235</v>
      </c>
      <c r="J94" s="60">
        <v>46473</v>
      </c>
      <c r="K94" s="40"/>
      <c r="L94" s="41">
        <v>23</v>
      </c>
      <c r="M94" s="42">
        <v>0</v>
      </c>
      <c r="N94" s="34"/>
      <c r="O94" s="41"/>
      <c r="P94" s="41"/>
      <c r="Q94" s="41"/>
      <c r="R94" s="40">
        <f t="shared" si="6"/>
        <v>0</v>
      </c>
      <c r="S94" s="41">
        <f t="shared" si="7"/>
        <v>23</v>
      </c>
      <c r="T94" s="41">
        <f t="shared" si="5"/>
        <v>0</v>
      </c>
      <c r="U94" s="34"/>
      <c r="V94" s="41"/>
      <c r="W94" s="41"/>
      <c r="X94" s="40"/>
      <c r="Y94" s="43"/>
      <c r="Z94" s="43"/>
      <c r="AA94" s="44"/>
      <c r="AB94" s="43"/>
      <c r="AC94" s="43"/>
      <c r="AD94" s="44"/>
      <c r="AE94" s="41"/>
      <c r="AF94" s="41"/>
    </row>
    <row r="95" spans="1:32" s="45" customFormat="1" ht="16.5" customHeight="1" x14ac:dyDescent="0.25">
      <c r="A95" s="34"/>
      <c r="B95" s="34"/>
      <c r="C95" s="35"/>
      <c r="D95" s="34"/>
      <c r="E95" s="34">
        <v>93</v>
      </c>
      <c r="F95" s="72" t="s">
        <v>236</v>
      </c>
      <c r="G95" s="59" t="s">
        <v>230</v>
      </c>
      <c r="H95" s="38" t="s">
        <v>237</v>
      </c>
      <c r="I95" s="34" t="s">
        <v>238</v>
      </c>
      <c r="J95" s="60">
        <v>46445</v>
      </c>
      <c r="K95" s="40"/>
      <c r="L95" s="41">
        <v>63.74</v>
      </c>
      <c r="M95" s="42">
        <v>0</v>
      </c>
      <c r="N95" s="34"/>
      <c r="O95" s="41"/>
      <c r="P95" s="41"/>
      <c r="Q95" s="41"/>
      <c r="R95" s="40">
        <f t="shared" si="6"/>
        <v>0</v>
      </c>
      <c r="S95" s="41">
        <f t="shared" si="7"/>
        <v>63.74</v>
      </c>
      <c r="T95" s="41">
        <f t="shared" si="5"/>
        <v>0</v>
      </c>
      <c r="U95" s="34"/>
      <c r="V95" s="41"/>
      <c r="W95" s="41"/>
      <c r="X95" s="40"/>
      <c r="Y95" s="43"/>
      <c r="Z95" s="43"/>
      <c r="AA95" s="44"/>
      <c r="AB95" s="43"/>
      <c r="AC95" s="43"/>
      <c r="AD95" s="44"/>
      <c r="AE95" s="41"/>
      <c r="AF95" s="41"/>
    </row>
    <row r="96" spans="1:32" s="45" customFormat="1" ht="16.5" customHeight="1" x14ac:dyDescent="0.25">
      <c r="A96" s="34"/>
      <c r="B96" s="34"/>
      <c r="C96" s="35"/>
      <c r="D96" s="34"/>
      <c r="E96" s="34">
        <v>94</v>
      </c>
      <c r="F96" s="72" t="s">
        <v>239</v>
      </c>
      <c r="G96" s="59" t="s">
        <v>240</v>
      </c>
      <c r="H96" s="38" t="s">
        <v>241</v>
      </c>
      <c r="I96" s="34" t="s">
        <v>242</v>
      </c>
      <c r="J96" s="60">
        <v>46508</v>
      </c>
      <c r="K96" s="40"/>
      <c r="L96" s="41">
        <v>27</v>
      </c>
      <c r="M96" s="42">
        <v>0</v>
      </c>
      <c r="N96" s="34"/>
      <c r="O96" s="41"/>
      <c r="P96" s="41"/>
      <c r="Q96" s="41"/>
      <c r="R96" s="40">
        <f t="shared" si="6"/>
        <v>0</v>
      </c>
      <c r="S96" s="41">
        <f t="shared" si="7"/>
        <v>27</v>
      </c>
      <c r="T96" s="41">
        <f t="shared" si="5"/>
        <v>0</v>
      </c>
      <c r="U96" s="34"/>
      <c r="V96" s="41"/>
      <c r="W96" s="41"/>
      <c r="X96" s="40"/>
      <c r="Y96" s="43"/>
      <c r="Z96" s="43"/>
      <c r="AA96" s="44"/>
      <c r="AB96" s="43"/>
      <c r="AC96" s="43"/>
      <c r="AD96" s="44"/>
      <c r="AE96" s="41"/>
      <c r="AF96" s="41"/>
    </row>
    <row r="97" spans="1:32" s="45" customFormat="1" ht="16.5" customHeight="1" x14ac:dyDescent="0.25">
      <c r="A97" s="34"/>
      <c r="B97" s="34"/>
      <c r="C97" s="35"/>
      <c r="D97" s="34"/>
      <c r="E97" s="34">
        <v>95</v>
      </c>
      <c r="F97" s="72" t="s">
        <v>243</v>
      </c>
      <c r="G97" s="59" t="s">
        <v>20</v>
      </c>
      <c r="H97" s="38" t="s">
        <v>244</v>
      </c>
      <c r="I97" s="34" t="s">
        <v>245</v>
      </c>
      <c r="J97" s="60">
        <v>45742</v>
      </c>
      <c r="K97" s="40"/>
      <c r="L97" s="41">
        <v>57.9</v>
      </c>
      <c r="M97" s="42">
        <v>0</v>
      </c>
      <c r="N97" s="34"/>
      <c r="O97" s="41"/>
      <c r="P97" s="41"/>
      <c r="Q97" s="41"/>
      <c r="R97" s="40">
        <f t="shared" si="6"/>
        <v>0</v>
      </c>
      <c r="S97" s="41">
        <f t="shared" si="7"/>
        <v>57.9</v>
      </c>
      <c r="T97" s="41">
        <f t="shared" si="5"/>
        <v>0</v>
      </c>
      <c r="U97" s="34"/>
      <c r="V97" s="41"/>
      <c r="W97" s="41"/>
      <c r="X97" s="40"/>
      <c r="Y97" s="43"/>
      <c r="Z97" s="43"/>
      <c r="AA97" s="44"/>
      <c r="AB97" s="43"/>
      <c r="AC97" s="43"/>
      <c r="AD97" s="44"/>
      <c r="AE97" s="41"/>
      <c r="AF97" s="41"/>
    </row>
    <row r="98" spans="1:32" s="45" customFormat="1" ht="16.5" customHeight="1" x14ac:dyDescent="0.25">
      <c r="A98" s="34"/>
      <c r="B98" s="34"/>
      <c r="C98" s="35"/>
      <c r="D98" s="34"/>
      <c r="E98" s="34">
        <v>96</v>
      </c>
      <c r="F98" s="72" t="s">
        <v>153</v>
      </c>
      <c r="G98" s="59" t="s">
        <v>20</v>
      </c>
      <c r="H98" s="38" t="s">
        <v>246</v>
      </c>
      <c r="I98" s="34" t="s">
        <v>247</v>
      </c>
      <c r="J98" s="60">
        <v>46657</v>
      </c>
      <c r="K98" s="40"/>
      <c r="L98" s="41">
        <v>100</v>
      </c>
      <c r="M98" s="42">
        <v>0</v>
      </c>
      <c r="N98" s="34"/>
      <c r="O98" s="41"/>
      <c r="P98" s="41"/>
      <c r="Q98" s="41"/>
      <c r="R98" s="40">
        <f t="shared" si="6"/>
        <v>0</v>
      </c>
      <c r="S98" s="41">
        <f t="shared" si="7"/>
        <v>100</v>
      </c>
      <c r="T98" s="41">
        <f t="shared" si="5"/>
        <v>0</v>
      </c>
      <c r="U98" s="34"/>
      <c r="V98" s="41"/>
      <c r="W98" s="41"/>
      <c r="X98" s="40"/>
      <c r="Y98" s="43"/>
      <c r="Z98" s="43"/>
      <c r="AA98" s="44"/>
      <c r="AB98" s="43"/>
      <c r="AC98" s="43"/>
      <c r="AD98" s="44"/>
      <c r="AE98" s="41"/>
      <c r="AF98" s="41"/>
    </row>
    <row r="99" spans="1:32" s="45" customFormat="1" ht="22.5" customHeight="1" x14ac:dyDescent="0.25">
      <c r="A99" s="34"/>
      <c r="B99" s="34"/>
      <c r="C99" s="35"/>
      <c r="D99" s="34"/>
      <c r="E99" s="34">
        <v>97</v>
      </c>
      <c r="F99" s="72" t="s">
        <v>248</v>
      </c>
      <c r="G99" s="59" t="s">
        <v>45</v>
      </c>
      <c r="H99" s="38" t="s">
        <v>249</v>
      </c>
      <c r="I99" s="34" t="s">
        <v>250</v>
      </c>
      <c r="J99" s="60">
        <v>46229</v>
      </c>
      <c r="K99" s="40">
        <v>414</v>
      </c>
      <c r="L99" s="41">
        <v>24.6</v>
      </c>
      <c r="M99" s="42">
        <v>10184.400000000001</v>
      </c>
      <c r="N99" s="34"/>
      <c r="O99" s="41"/>
      <c r="P99" s="41"/>
      <c r="Q99" s="41"/>
      <c r="R99" s="40">
        <f t="shared" si="6"/>
        <v>414</v>
      </c>
      <c r="S99" s="41">
        <f t="shared" si="7"/>
        <v>24.6</v>
      </c>
      <c r="T99" s="41">
        <f t="shared" si="5"/>
        <v>10184.400000000001</v>
      </c>
      <c r="U99" s="34"/>
      <c r="V99" s="41"/>
      <c r="W99" s="41"/>
      <c r="X99" s="40"/>
      <c r="Y99" s="43"/>
      <c r="Z99" s="43"/>
      <c r="AA99" s="44"/>
      <c r="AB99" s="43"/>
      <c r="AC99" s="43"/>
      <c r="AD99" s="44"/>
      <c r="AE99" s="41"/>
      <c r="AF99" s="41"/>
    </row>
    <row r="100" spans="1:32" s="45" customFormat="1" ht="22.5" customHeight="1" x14ac:dyDescent="0.25">
      <c r="A100" s="34"/>
      <c r="B100" s="34"/>
      <c r="C100" s="35"/>
      <c r="D100" s="34"/>
      <c r="E100" s="34">
        <v>98</v>
      </c>
      <c r="F100" s="72" t="s">
        <v>251</v>
      </c>
      <c r="G100" s="59" t="s">
        <v>24</v>
      </c>
      <c r="H100" s="38" t="s">
        <v>252</v>
      </c>
      <c r="I100" s="34" t="s">
        <v>253</v>
      </c>
      <c r="J100" s="60">
        <v>46168</v>
      </c>
      <c r="K100" s="40">
        <v>100</v>
      </c>
      <c r="L100" s="41">
        <v>44</v>
      </c>
      <c r="M100" s="42">
        <v>4400</v>
      </c>
      <c r="N100" s="34"/>
      <c r="O100" s="41"/>
      <c r="P100" s="41"/>
      <c r="Q100" s="41"/>
      <c r="R100" s="40">
        <f t="shared" ref="R100:R131" si="8">K100</f>
        <v>100</v>
      </c>
      <c r="S100" s="41">
        <f t="shared" ref="S100:S131" si="9">L100</f>
        <v>44</v>
      </c>
      <c r="T100" s="41">
        <f t="shared" si="5"/>
        <v>4400</v>
      </c>
      <c r="U100" s="34"/>
      <c r="V100" s="41"/>
      <c r="W100" s="41"/>
      <c r="X100" s="40"/>
      <c r="Y100" s="43"/>
      <c r="Z100" s="43"/>
      <c r="AA100" s="44"/>
      <c r="AB100" s="43"/>
      <c r="AC100" s="43"/>
      <c r="AD100" s="44"/>
      <c r="AE100" s="41"/>
      <c r="AF100" s="41"/>
    </row>
    <row r="101" spans="1:32" s="45" customFormat="1" ht="22.5" customHeight="1" x14ac:dyDescent="0.25">
      <c r="A101" s="34"/>
      <c r="B101" s="34"/>
      <c r="C101" s="35"/>
      <c r="D101" s="34"/>
      <c r="E101" s="34">
        <v>99</v>
      </c>
      <c r="F101" s="72" t="s">
        <v>254</v>
      </c>
      <c r="G101" s="59" t="s">
        <v>45</v>
      </c>
      <c r="H101" s="38" t="s">
        <v>255</v>
      </c>
      <c r="I101" s="34" t="s">
        <v>256</v>
      </c>
      <c r="J101" s="60">
        <v>46473</v>
      </c>
      <c r="K101" s="40"/>
      <c r="L101" s="41">
        <v>6.2</v>
      </c>
      <c r="M101" s="42">
        <v>0</v>
      </c>
      <c r="N101" s="34"/>
      <c r="O101" s="41"/>
      <c r="P101" s="41"/>
      <c r="Q101" s="41"/>
      <c r="R101" s="40">
        <f t="shared" si="8"/>
        <v>0</v>
      </c>
      <c r="S101" s="41">
        <f t="shared" si="9"/>
        <v>6.2</v>
      </c>
      <c r="T101" s="41">
        <f t="shared" si="5"/>
        <v>0</v>
      </c>
      <c r="U101" s="34"/>
      <c r="V101" s="41"/>
      <c r="W101" s="41"/>
      <c r="X101" s="40"/>
      <c r="Y101" s="43"/>
      <c r="Z101" s="43"/>
      <c r="AA101" s="44"/>
      <c r="AB101" s="43"/>
      <c r="AC101" s="43"/>
      <c r="AD101" s="44"/>
      <c r="AE101" s="41"/>
      <c r="AF101" s="41"/>
    </row>
    <row r="102" spans="1:32" s="45" customFormat="1" ht="22.5" customHeight="1" x14ac:dyDescent="0.25">
      <c r="A102" s="34"/>
      <c r="B102" s="34"/>
      <c r="C102" s="35"/>
      <c r="D102" s="34"/>
      <c r="E102" s="34">
        <v>100</v>
      </c>
      <c r="F102" s="72" t="s">
        <v>83</v>
      </c>
      <c r="G102" s="59" t="s">
        <v>84</v>
      </c>
      <c r="H102" s="38" t="s">
        <v>81</v>
      </c>
      <c r="I102" s="34" t="s">
        <v>257</v>
      </c>
      <c r="J102" s="60">
        <v>45988</v>
      </c>
      <c r="K102" s="40">
        <v>29</v>
      </c>
      <c r="L102" s="41">
        <v>166</v>
      </c>
      <c r="M102" s="42">
        <v>4814</v>
      </c>
      <c r="N102" s="34"/>
      <c r="O102" s="41"/>
      <c r="P102" s="41"/>
      <c r="Q102" s="41"/>
      <c r="R102" s="40">
        <f t="shared" si="8"/>
        <v>29</v>
      </c>
      <c r="S102" s="41">
        <f t="shared" si="9"/>
        <v>166</v>
      </c>
      <c r="T102" s="41">
        <f t="shared" si="5"/>
        <v>4814</v>
      </c>
      <c r="U102" s="34"/>
      <c r="V102" s="41"/>
      <c r="W102" s="41"/>
      <c r="X102" s="40"/>
      <c r="Y102" s="43"/>
      <c r="Z102" s="43"/>
      <c r="AA102" s="44"/>
      <c r="AB102" s="43"/>
      <c r="AC102" s="43"/>
      <c r="AD102" s="44"/>
      <c r="AE102" s="41"/>
      <c r="AF102" s="41"/>
    </row>
    <row r="103" spans="1:32" s="45" customFormat="1" ht="22.5" customHeight="1" x14ac:dyDescent="0.25">
      <c r="A103" s="34"/>
      <c r="B103" s="34"/>
      <c r="C103" s="35"/>
      <c r="D103" s="34"/>
      <c r="E103" s="34">
        <v>101</v>
      </c>
      <c r="F103" s="72" t="s">
        <v>258</v>
      </c>
      <c r="G103" s="59" t="s">
        <v>20</v>
      </c>
      <c r="H103" s="38" t="s">
        <v>259</v>
      </c>
      <c r="I103" s="34" t="s">
        <v>260</v>
      </c>
      <c r="J103" s="60">
        <v>45804</v>
      </c>
      <c r="K103" s="40"/>
      <c r="L103" s="41">
        <v>1031</v>
      </c>
      <c r="M103" s="42">
        <v>0</v>
      </c>
      <c r="N103" s="34"/>
      <c r="O103" s="41"/>
      <c r="P103" s="41"/>
      <c r="Q103" s="41"/>
      <c r="R103" s="40">
        <f t="shared" si="8"/>
        <v>0</v>
      </c>
      <c r="S103" s="41">
        <f t="shared" si="9"/>
        <v>1031</v>
      </c>
      <c r="T103" s="41">
        <f t="shared" si="5"/>
        <v>0</v>
      </c>
      <c r="U103" s="34"/>
      <c r="V103" s="41"/>
      <c r="W103" s="41"/>
      <c r="X103" s="40"/>
      <c r="Y103" s="43"/>
      <c r="Z103" s="43"/>
      <c r="AA103" s="44"/>
      <c r="AB103" s="43"/>
      <c r="AC103" s="43"/>
      <c r="AD103" s="44"/>
      <c r="AE103" s="41"/>
      <c r="AF103" s="41"/>
    </row>
    <row r="104" spans="1:32" s="45" customFormat="1" ht="17.25" customHeight="1" x14ac:dyDescent="0.25">
      <c r="A104" s="34"/>
      <c r="B104" s="34"/>
      <c r="C104" s="35"/>
      <c r="D104" s="34"/>
      <c r="E104" s="34"/>
      <c r="F104" s="74" t="s">
        <v>199</v>
      </c>
      <c r="G104" s="59"/>
      <c r="H104" s="38"/>
      <c r="I104" s="34"/>
      <c r="J104" s="60"/>
      <c r="K104" s="40"/>
      <c r="L104" s="41">
        <v>0</v>
      </c>
      <c r="M104" s="42">
        <v>0</v>
      </c>
      <c r="N104" s="34"/>
      <c r="O104" s="41"/>
      <c r="P104" s="41"/>
      <c r="Q104" s="41"/>
      <c r="R104" s="40">
        <f t="shared" si="8"/>
        <v>0</v>
      </c>
      <c r="S104" s="41">
        <f t="shared" si="9"/>
        <v>0</v>
      </c>
      <c r="T104" s="41">
        <f t="shared" si="5"/>
        <v>0</v>
      </c>
      <c r="U104" s="34"/>
      <c r="V104" s="41"/>
      <c r="W104" s="41"/>
      <c r="X104" s="40"/>
      <c r="Y104" s="43"/>
      <c r="Z104" s="43"/>
      <c r="AA104" s="44"/>
      <c r="AB104" s="43"/>
      <c r="AC104" s="43"/>
      <c r="AD104" s="44"/>
      <c r="AE104" s="41"/>
      <c r="AF104" s="41"/>
    </row>
    <row r="105" spans="1:32" s="45" customFormat="1" ht="22.5" customHeight="1" x14ac:dyDescent="0.25">
      <c r="A105" s="34"/>
      <c r="B105" s="34"/>
      <c r="C105" s="35"/>
      <c r="D105" s="34"/>
      <c r="E105" s="34">
        <v>102</v>
      </c>
      <c r="F105" s="72" t="s">
        <v>49</v>
      </c>
      <c r="G105" s="59" t="s">
        <v>24</v>
      </c>
      <c r="H105" s="38" t="s">
        <v>50</v>
      </c>
      <c r="I105" s="34" t="s">
        <v>261</v>
      </c>
      <c r="J105" s="60">
        <v>45834</v>
      </c>
      <c r="K105" s="40">
        <v>45</v>
      </c>
      <c r="L105" s="41">
        <v>124.99</v>
      </c>
      <c r="M105" s="42">
        <v>5624.55</v>
      </c>
      <c r="N105" s="34"/>
      <c r="O105" s="41"/>
      <c r="P105" s="41"/>
      <c r="Q105" s="41"/>
      <c r="R105" s="40">
        <f t="shared" si="8"/>
        <v>45</v>
      </c>
      <c r="S105" s="41">
        <f t="shared" si="9"/>
        <v>124.99</v>
      </c>
      <c r="T105" s="41">
        <f t="shared" si="5"/>
        <v>5624.55</v>
      </c>
      <c r="U105" s="34"/>
      <c r="V105" s="41"/>
      <c r="W105" s="41"/>
      <c r="X105" s="40"/>
      <c r="Y105" s="43"/>
      <c r="Z105" s="43"/>
      <c r="AA105" s="44"/>
      <c r="AB105" s="43"/>
      <c r="AC105" s="43"/>
      <c r="AD105" s="44"/>
      <c r="AE105" s="41"/>
      <c r="AF105" s="41"/>
    </row>
    <row r="106" spans="1:32" s="45" customFormat="1" ht="22.5" customHeight="1" x14ac:dyDescent="0.25">
      <c r="A106" s="34"/>
      <c r="B106" s="34"/>
      <c r="C106" s="35"/>
      <c r="D106" s="34"/>
      <c r="E106" s="34">
        <v>103</v>
      </c>
      <c r="F106" s="72" t="s">
        <v>130</v>
      </c>
      <c r="G106" s="59" t="s">
        <v>24</v>
      </c>
      <c r="H106" s="38" t="s">
        <v>50</v>
      </c>
      <c r="I106" s="34">
        <v>230629</v>
      </c>
      <c r="J106" s="60">
        <v>45834</v>
      </c>
      <c r="K106" s="40"/>
      <c r="L106" s="41">
        <v>60</v>
      </c>
      <c r="M106" s="42">
        <v>0</v>
      </c>
      <c r="N106" s="34"/>
      <c r="O106" s="41"/>
      <c r="P106" s="41"/>
      <c r="Q106" s="41"/>
      <c r="R106" s="40">
        <f t="shared" si="8"/>
        <v>0</v>
      </c>
      <c r="S106" s="41">
        <f t="shared" si="9"/>
        <v>60</v>
      </c>
      <c r="T106" s="41">
        <f t="shared" si="5"/>
        <v>0</v>
      </c>
      <c r="U106" s="34"/>
      <c r="V106" s="41"/>
      <c r="W106" s="41"/>
      <c r="X106" s="40"/>
      <c r="Y106" s="43"/>
      <c r="Z106" s="43"/>
      <c r="AA106" s="44"/>
      <c r="AB106" s="43"/>
      <c r="AC106" s="43"/>
      <c r="AD106" s="44"/>
      <c r="AE106" s="41"/>
      <c r="AF106" s="41"/>
    </row>
    <row r="107" spans="1:32" s="45" customFormat="1" ht="22.5" customHeight="1" x14ac:dyDescent="0.25">
      <c r="A107" s="34"/>
      <c r="B107" s="34"/>
      <c r="C107" s="35"/>
      <c r="D107" s="34"/>
      <c r="E107" s="34">
        <v>104</v>
      </c>
      <c r="F107" s="72" t="s">
        <v>262</v>
      </c>
      <c r="G107" s="75" t="s">
        <v>263</v>
      </c>
      <c r="H107" s="38" t="s">
        <v>264</v>
      </c>
      <c r="I107" s="34" t="s">
        <v>265</v>
      </c>
      <c r="J107" s="60">
        <v>45988</v>
      </c>
      <c r="K107" s="40"/>
      <c r="L107" s="41">
        <v>794</v>
      </c>
      <c r="M107" s="42">
        <v>0</v>
      </c>
      <c r="N107" s="34"/>
      <c r="O107" s="41"/>
      <c r="P107" s="41"/>
      <c r="Q107" s="41"/>
      <c r="R107" s="40">
        <f t="shared" si="8"/>
        <v>0</v>
      </c>
      <c r="S107" s="41">
        <f t="shared" si="9"/>
        <v>794</v>
      </c>
      <c r="T107" s="41">
        <f t="shared" si="5"/>
        <v>0</v>
      </c>
      <c r="U107" s="34"/>
      <c r="V107" s="41"/>
      <c r="W107" s="41"/>
      <c r="X107" s="40"/>
      <c r="Y107" s="43"/>
      <c r="Z107" s="43"/>
      <c r="AA107" s="44"/>
      <c r="AB107" s="43"/>
      <c r="AC107" s="43"/>
      <c r="AD107" s="44"/>
      <c r="AE107" s="41"/>
      <c r="AF107" s="41"/>
    </row>
    <row r="108" spans="1:32" s="45" customFormat="1" ht="22.5" customHeight="1" x14ac:dyDescent="0.25">
      <c r="A108" s="34"/>
      <c r="B108" s="34"/>
      <c r="C108" s="35"/>
      <c r="D108" s="34"/>
      <c r="E108" s="34">
        <v>105</v>
      </c>
      <c r="F108" s="72" t="s">
        <v>266</v>
      </c>
      <c r="G108" s="75" t="s">
        <v>263</v>
      </c>
      <c r="H108" s="38" t="s">
        <v>264</v>
      </c>
      <c r="I108" s="34" t="s">
        <v>267</v>
      </c>
      <c r="J108" s="60">
        <v>45957</v>
      </c>
      <c r="K108" s="40"/>
      <c r="L108" s="41">
        <v>778</v>
      </c>
      <c r="M108" s="42">
        <v>0</v>
      </c>
      <c r="N108" s="34"/>
      <c r="O108" s="41"/>
      <c r="P108" s="41"/>
      <c r="Q108" s="41"/>
      <c r="R108" s="40">
        <f t="shared" si="8"/>
        <v>0</v>
      </c>
      <c r="S108" s="41">
        <f t="shared" si="9"/>
        <v>778</v>
      </c>
      <c r="T108" s="41">
        <f t="shared" si="5"/>
        <v>0</v>
      </c>
      <c r="U108" s="34"/>
      <c r="V108" s="41"/>
      <c r="W108" s="41"/>
      <c r="X108" s="40"/>
      <c r="Y108" s="43"/>
      <c r="Z108" s="43"/>
      <c r="AA108" s="44"/>
      <c r="AB108" s="43"/>
      <c r="AC108" s="43"/>
      <c r="AD108" s="44"/>
      <c r="AE108" s="41"/>
      <c r="AF108" s="41"/>
    </row>
    <row r="109" spans="1:32" s="45" customFormat="1" ht="22.5" customHeight="1" x14ac:dyDescent="0.25">
      <c r="A109" s="34"/>
      <c r="B109" s="34"/>
      <c r="C109" s="35"/>
      <c r="D109" s="34"/>
      <c r="E109" s="34">
        <v>106</v>
      </c>
      <c r="F109" s="72" t="s">
        <v>140</v>
      </c>
      <c r="G109" s="59" t="s">
        <v>27</v>
      </c>
      <c r="H109" s="38" t="s">
        <v>50</v>
      </c>
      <c r="I109" s="34">
        <v>243517</v>
      </c>
      <c r="J109" s="60">
        <v>45957</v>
      </c>
      <c r="K109" s="40">
        <v>0</v>
      </c>
      <c r="L109" s="41">
        <v>200</v>
      </c>
      <c r="M109" s="42">
        <v>0</v>
      </c>
      <c r="N109" s="34"/>
      <c r="O109" s="41"/>
      <c r="P109" s="41"/>
      <c r="Q109" s="41"/>
      <c r="R109" s="40">
        <f t="shared" si="8"/>
        <v>0</v>
      </c>
      <c r="S109" s="41">
        <f t="shared" si="9"/>
        <v>200</v>
      </c>
      <c r="T109" s="41">
        <f t="shared" si="5"/>
        <v>0</v>
      </c>
      <c r="U109" s="34"/>
      <c r="V109" s="41"/>
      <c r="W109" s="41"/>
      <c r="X109" s="40"/>
      <c r="Y109" s="43"/>
      <c r="Z109" s="43"/>
      <c r="AA109" s="44"/>
      <c r="AB109" s="43"/>
      <c r="AC109" s="43"/>
      <c r="AD109" s="44"/>
      <c r="AE109" s="41"/>
      <c r="AF109" s="41"/>
    </row>
    <row r="110" spans="1:32" s="45" customFormat="1" ht="22.5" customHeight="1" x14ac:dyDescent="0.25">
      <c r="A110" s="34"/>
      <c r="B110" s="34"/>
      <c r="C110" s="35"/>
      <c r="D110" s="34"/>
      <c r="E110" s="34">
        <v>107</v>
      </c>
      <c r="F110" s="72" t="s">
        <v>268</v>
      </c>
      <c r="G110" s="59" t="s">
        <v>269</v>
      </c>
      <c r="H110" s="38" t="s">
        <v>270</v>
      </c>
      <c r="I110" s="34">
        <v>30424</v>
      </c>
      <c r="J110" s="60">
        <v>45864</v>
      </c>
      <c r="K110" s="40"/>
      <c r="L110" s="41">
        <v>284.89999999999998</v>
      </c>
      <c r="M110" s="42">
        <v>0</v>
      </c>
      <c r="N110" s="34"/>
      <c r="O110" s="41"/>
      <c r="P110" s="41"/>
      <c r="Q110" s="41"/>
      <c r="R110" s="40">
        <f t="shared" si="8"/>
        <v>0</v>
      </c>
      <c r="S110" s="41">
        <f t="shared" si="9"/>
        <v>284.89999999999998</v>
      </c>
      <c r="T110" s="41">
        <f t="shared" si="5"/>
        <v>0</v>
      </c>
      <c r="U110" s="34"/>
      <c r="V110" s="41"/>
      <c r="W110" s="41"/>
      <c r="X110" s="40"/>
      <c r="Y110" s="43"/>
      <c r="Z110" s="43"/>
      <c r="AA110" s="44"/>
      <c r="AB110" s="43"/>
      <c r="AC110" s="43"/>
      <c r="AD110" s="44"/>
      <c r="AE110" s="41"/>
      <c r="AF110" s="41"/>
    </row>
    <row r="111" spans="1:32" s="45" customFormat="1" ht="22.5" customHeight="1" x14ac:dyDescent="0.25">
      <c r="A111" s="34"/>
      <c r="B111" s="34"/>
      <c r="C111" s="35"/>
      <c r="D111" s="34"/>
      <c r="E111" s="34">
        <v>108</v>
      </c>
      <c r="F111" s="72" t="s">
        <v>271</v>
      </c>
      <c r="G111" s="59" t="s">
        <v>87</v>
      </c>
      <c r="H111" s="38" t="s">
        <v>272</v>
      </c>
      <c r="I111" s="34" t="s">
        <v>273</v>
      </c>
      <c r="J111" s="60">
        <v>46260</v>
      </c>
      <c r="K111" s="40">
        <v>5</v>
      </c>
      <c r="L111" s="41">
        <v>766.05</v>
      </c>
      <c r="M111" s="42">
        <v>3830.25</v>
      </c>
      <c r="N111" s="44"/>
      <c r="O111" s="41"/>
      <c r="P111" s="41"/>
      <c r="Q111" s="41"/>
      <c r="R111" s="40">
        <f t="shared" si="8"/>
        <v>5</v>
      </c>
      <c r="S111" s="41">
        <f t="shared" si="9"/>
        <v>766.05</v>
      </c>
      <c r="T111" s="41">
        <f t="shared" si="5"/>
        <v>3830.25</v>
      </c>
      <c r="U111" s="34"/>
      <c r="V111" s="41"/>
      <c r="W111" s="41"/>
      <c r="X111" s="40"/>
      <c r="Y111" s="43"/>
      <c r="Z111" s="43"/>
      <c r="AA111" s="44"/>
      <c r="AB111" s="43"/>
      <c r="AC111" s="43"/>
      <c r="AD111" s="44"/>
      <c r="AE111" s="41"/>
      <c r="AF111" s="41"/>
    </row>
    <row r="112" spans="1:32" s="45" customFormat="1" ht="22.5" customHeight="1" x14ac:dyDescent="0.25">
      <c r="A112" s="34"/>
      <c r="B112" s="34"/>
      <c r="C112" s="35"/>
      <c r="D112" s="34"/>
      <c r="E112" s="34">
        <v>109</v>
      </c>
      <c r="F112" s="72" t="s">
        <v>274</v>
      </c>
      <c r="G112" s="59" t="s">
        <v>27</v>
      </c>
      <c r="H112" s="38" t="s">
        <v>275</v>
      </c>
      <c r="I112" s="34" t="s">
        <v>276</v>
      </c>
      <c r="J112" s="60">
        <v>46718</v>
      </c>
      <c r="K112" s="40"/>
      <c r="L112" s="41">
        <v>59.9</v>
      </c>
      <c r="M112" s="42">
        <v>0</v>
      </c>
      <c r="N112" s="44"/>
      <c r="O112" s="41"/>
      <c r="P112" s="41"/>
      <c r="Q112" s="41"/>
      <c r="R112" s="40">
        <f t="shared" si="8"/>
        <v>0</v>
      </c>
      <c r="S112" s="41">
        <f t="shared" si="9"/>
        <v>59.9</v>
      </c>
      <c r="T112" s="41">
        <f t="shared" si="5"/>
        <v>0</v>
      </c>
      <c r="U112" s="34"/>
      <c r="V112" s="41"/>
      <c r="W112" s="41"/>
      <c r="X112" s="40"/>
      <c r="Y112" s="43"/>
      <c r="Z112" s="43"/>
      <c r="AA112" s="44"/>
      <c r="AB112" s="43"/>
      <c r="AC112" s="43"/>
      <c r="AD112" s="44"/>
      <c r="AE112" s="41"/>
      <c r="AF112" s="41"/>
    </row>
    <row r="113" spans="1:32" s="45" customFormat="1" ht="22.5" customHeight="1" x14ac:dyDescent="0.25">
      <c r="A113" s="34"/>
      <c r="B113" s="34"/>
      <c r="C113" s="35"/>
      <c r="D113" s="34"/>
      <c r="E113" s="34">
        <v>110</v>
      </c>
      <c r="F113" s="72" t="s">
        <v>277</v>
      </c>
      <c r="G113" s="59" t="s">
        <v>27</v>
      </c>
      <c r="H113" s="38" t="s">
        <v>278</v>
      </c>
      <c r="I113" s="34" t="s">
        <v>279</v>
      </c>
      <c r="J113" s="60">
        <v>46048</v>
      </c>
      <c r="K113" s="40"/>
      <c r="L113" s="41">
        <v>58</v>
      </c>
      <c r="M113" s="42">
        <v>0</v>
      </c>
      <c r="N113" s="44"/>
      <c r="O113" s="41"/>
      <c r="P113" s="41"/>
      <c r="Q113" s="41"/>
      <c r="R113" s="40">
        <f t="shared" si="8"/>
        <v>0</v>
      </c>
      <c r="S113" s="41">
        <f t="shared" si="9"/>
        <v>58</v>
      </c>
      <c r="T113" s="41">
        <f t="shared" si="5"/>
        <v>0</v>
      </c>
      <c r="U113" s="34"/>
      <c r="V113" s="41"/>
      <c r="W113" s="41"/>
      <c r="X113" s="40"/>
      <c r="Y113" s="43"/>
      <c r="Z113" s="43"/>
      <c r="AA113" s="44"/>
      <c r="AB113" s="43"/>
      <c r="AC113" s="43"/>
      <c r="AD113" s="44"/>
      <c r="AE113" s="41"/>
      <c r="AF113" s="41"/>
    </row>
    <row r="114" spans="1:32" s="45" customFormat="1" ht="22.5" customHeight="1" x14ac:dyDescent="0.25">
      <c r="A114" s="34"/>
      <c r="B114" s="34"/>
      <c r="C114" s="35"/>
      <c r="D114" s="34"/>
      <c r="E114" s="34">
        <v>111</v>
      </c>
      <c r="F114" s="72" t="s">
        <v>280</v>
      </c>
      <c r="G114" s="59" t="s">
        <v>20</v>
      </c>
      <c r="H114" s="38"/>
      <c r="I114" s="34"/>
      <c r="J114" s="60"/>
      <c r="K114" s="40"/>
      <c r="L114" s="41">
        <v>780</v>
      </c>
      <c r="M114" s="42">
        <v>0</v>
      </c>
      <c r="N114" s="44"/>
      <c r="O114" s="41"/>
      <c r="P114" s="41"/>
      <c r="Q114" s="41"/>
      <c r="R114" s="40">
        <f t="shared" si="8"/>
        <v>0</v>
      </c>
      <c r="S114" s="41">
        <f t="shared" si="9"/>
        <v>780</v>
      </c>
      <c r="T114" s="41">
        <f t="shared" si="5"/>
        <v>0</v>
      </c>
      <c r="U114" s="34"/>
      <c r="V114" s="41"/>
      <c r="W114" s="41"/>
      <c r="X114" s="40"/>
      <c r="Y114" s="43"/>
      <c r="Z114" s="43"/>
      <c r="AA114" s="44"/>
      <c r="AB114" s="43"/>
      <c r="AC114" s="43"/>
      <c r="AD114" s="44"/>
      <c r="AE114" s="41"/>
      <c r="AF114" s="41"/>
    </row>
    <row r="115" spans="1:32" s="45" customFormat="1" ht="22.5" customHeight="1" x14ac:dyDescent="0.25">
      <c r="A115" s="34"/>
      <c r="B115" s="34"/>
      <c r="C115" s="35"/>
      <c r="D115" s="34"/>
      <c r="E115" s="34">
        <v>112</v>
      </c>
      <c r="F115" s="72" t="s">
        <v>281</v>
      </c>
      <c r="G115" s="59" t="s">
        <v>282</v>
      </c>
      <c r="H115" s="38"/>
      <c r="I115" s="34"/>
      <c r="J115" s="60"/>
      <c r="K115" s="40">
        <v>0</v>
      </c>
      <c r="L115" s="41">
        <v>0.88</v>
      </c>
      <c r="M115" s="42">
        <v>0</v>
      </c>
      <c r="N115" s="40"/>
      <c r="O115" s="41"/>
      <c r="P115" s="41"/>
      <c r="Q115" s="41"/>
      <c r="R115" s="40">
        <f t="shared" si="8"/>
        <v>0</v>
      </c>
      <c r="S115" s="41">
        <f t="shared" si="9"/>
        <v>0.88</v>
      </c>
      <c r="T115" s="41">
        <f t="shared" si="5"/>
        <v>0</v>
      </c>
      <c r="U115" s="34"/>
      <c r="V115" s="41"/>
      <c r="W115" s="41"/>
      <c r="X115" s="40"/>
      <c r="Y115" s="43"/>
      <c r="Z115" s="43"/>
      <c r="AA115" s="44"/>
      <c r="AB115" s="43"/>
      <c r="AC115" s="43"/>
      <c r="AD115" s="44"/>
      <c r="AE115" s="41"/>
      <c r="AF115" s="41"/>
    </row>
    <row r="116" spans="1:32" s="45" customFormat="1" ht="22.5" customHeight="1" x14ac:dyDescent="0.25">
      <c r="A116" s="34"/>
      <c r="B116" s="34"/>
      <c r="C116" s="35"/>
      <c r="D116" s="34"/>
      <c r="E116" s="34">
        <v>113</v>
      </c>
      <c r="F116" s="72" t="s">
        <v>174</v>
      </c>
      <c r="G116" s="59" t="s">
        <v>34</v>
      </c>
      <c r="H116" s="38" t="s">
        <v>283</v>
      </c>
      <c r="I116" s="34"/>
      <c r="J116" s="60"/>
      <c r="K116" s="40"/>
      <c r="L116" s="41">
        <v>79.849999999999994</v>
      </c>
      <c r="M116" s="42">
        <v>0</v>
      </c>
      <c r="N116" s="40"/>
      <c r="O116" s="41"/>
      <c r="P116" s="41"/>
      <c r="Q116" s="41"/>
      <c r="R116" s="40">
        <f t="shared" si="8"/>
        <v>0</v>
      </c>
      <c r="S116" s="41">
        <f t="shared" si="9"/>
        <v>79.849999999999994</v>
      </c>
      <c r="T116" s="41">
        <f t="shared" si="5"/>
        <v>0</v>
      </c>
      <c r="U116" s="34"/>
      <c r="V116" s="41"/>
      <c r="W116" s="41"/>
      <c r="X116" s="40"/>
      <c r="Y116" s="43"/>
      <c r="Z116" s="43"/>
      <c r="AA116" s="44"/>
      <c r="AB116" s="43"/>
      <c r="AC116" s="43"/>
      <c r="AD116" s="44"/>
      <c r="AE116" s="41"/>
      <c r="AF116" s="41"/>
    </row>
    <row r="117" spans="1:32" s="45" customFormat="1" ht="18" customHeight="1" x14ac:dyDescent="0.25">
      <c r="A117" s="34"/>
      <c r="B117" s="34"/>
      <c r="C117" s="35"/>
      <c r="D117" s="34"/>
      <c r="E117" s="34"/>
      <c r="F117" s="74" t="s">
        <v>284</v>
      </c>
      <c r="G117" s="59"/>
      <c r="H117" s="38"/>
      <c r="I117" s="34"/>
      <c r="J117" s="60"/>
      <c r="K117" s="40"/>
      <c r="L117" s="41">
        <v>0</v>
      </c>
      <c r="M117" s="42">
        <v>0</v>
      </c>
      <c r="N117" s="40"/>
      <c r="O117" s="41"/>
      <c r="P117" s="41"/>
      <c r="Q117" s="41"/>
      <c r="R117" s="40">
        <f t="shared" si="8"/>
        <v>0</v>
      </c>
      <c r="S117" s="41">
        <f t="shared" si="9"/>
        <v>0</v>
      </c>
      <c r="T117" s="41">
        <f t="shared" si="5"/>
        <v>0</v>
      </c>
      <c r="U117" s="34"/>
      <c r="V117" s="41"/>
      <c r="W117" s="41"/>
      <c r="X117" s="40"/>
      <c r="Y117" s="43"/>
      <c r="Z117" s="43"/>
      <c r="AA117" s="44"/>
      <c r="AB117" s="43"/>
      <c r="AC117" s="43"/>
      <c r="AD117" s="44"/>
      <c r="AE117" s="41"/>
      <c r="AF117" s="41"/>
    </row>
    <row r="118" spans="1:32" s="45" customFormat="1" ht="18.75" customHeight="1" x14ac:dyDescent="0.25">
      <c r="A118" s="34"/>
      <c r="B118" s="34"/>
      <c r="C118" s="35"/>
      <c r="D118" s="34"/>
      <c r="E118" s="34">
        <v>114</v>
      </c>
      <c r="F118" s="72" t="s">
        <v>285</v>
      </c>
      <c r="G118" s="59" t="s">
        <v>20</v>
      </c>
      <c r="H118" s="38" t="s">
        <v>286</v>
      </c>
      <c r="I118" s="34">
        <v>2411617</v>
      </c>
      <c r="J118" s="60">
        <v>46718</v>
      </c>
      <c r="K118" s="40">
        <v>250</v>
      </c>
      <c r="L118" s="41">
        <v>51</v>
      </c>
      <c r="M118" s="42">
        <v>12750</v>
      </c>
      <c r="N118" s="40"/>
      <c r="O118" s="41"/>
      <c r="P118" s="41"/>
      <c r="Q118" s="41"/>
      <c r="R118" s="40">
        <f t="shared" si="8"/>
        <v>250</v>
      </c>
      <c r="S118" s="41">
        <f t="shared" si="9"/>
        <v>51</v>
      </c>
      <c r="T118" s="41">
        <f t="shared" si="5"/>
        <v>12750</v>
      </c>
      <c r="U118" s="34"/>
      <c r="V118" s="41"/>
      <c r="W118" s="41"/>
      <c r="X118" s="40"/>
      <c r="Y118" s="43"/>
      <c r="Z118" s="43"/>
      <c r="AA118" s="44"/>
      <c r="AB118" s="43"/>
      <c r="AC118" s="43"/>
      <c r="AD118" s="44"/>
      <c r="AE118" s="41"/>
      <c r="AF118" s="41"/>
    </row>
    <row r="119" spans="1:32" s="45" customFormat="1" ht="18.75" customHeight="1" x14ac:dyDescent="0.25">
      <c r="A119" s="34"/>
      <c r="B119" s="34"/>
      <c r="C119" s="35"/>
      <c r="D119" s="34"/>
      <c r="E119" s="34">
        <v>115</v>
      </c>
      <c r="F119" s="72" t="s">
        <v>287</v>
      </c>
      <c r="G119" s="59" t="s">
        <v>20</v>
      </c>
      <c r="H119" s="38" t="s">
        <v>204</v>
      </c>
      <c r="I119" s="34">
        <v>659250106</v>
      </c>
      <c r="J119" s="60">
        <v>46780</v>
      </c>
      <c r="K119" s="40"/>
      <c r="L119" s="41">
        <v>47</v>
      </c>
      <c r="M119" s="42">
        <v>0</v>
      </c>
      <c r="N119" s="40"/>
      <c r="O119" s="41"/>
      <c r="P119" s="41"/>
      <c r="Q119" s="41"/>
      <c r="R119" s="40">
        <f t="shared" si="8"/>
        <v>0</v>
      </c>
      <c r="S119" s="41">
        <f t="shared" si="9"/>
        <v>47</v>
      </c>
      <c r="T119" s="41">
        <f t="shared" si="5"/>
        <v>0</v>
      </c>
      <c r="U119" s="34"/>
      <c r="V119" s="41"/>
      <c r="W119" s="41"/>
      <c r="X119" s="40"/>
      <c r="Y119" s="43"/>
      <c r="Z119" s="43"/>
      <c r="AA119" s="44"/>
      <c r="AB119" s="43"/>
      <c r="AC119" s="43"/>
      <c r="AD119" s="44"/>
      <c r="AE119" s="41"/>
      <c r="AF119" s="41"/>
    </row>
    <row r="120" spans="1:32" s="45" customFormat="1" ht="18.75" customHeight="1" x14ac:dyDescent="0.25">
      <c r="A120" s="34"/>
      <c r="B120" s="34"/>
      <c r="C120" s="35"/>
      <c r="D120" s="34"/>
      <c r="E120" s="34">
        <v>116</v>
      </c>
      <c r="F120" s="72" t="s">
        <v>288</v>
      </c>
      <c r="G120" s="59" t="s">
        <v>20</v>
      </c>
      <c r="H120" s="38" t="s">
        <v>206</v>
      </c>
      <c r="I120" s="34">
        <v>756241205</v>
      </c>
      <c r="J120" s="60">
        <v>46748</v>
      </c>
      <c r="K120" s="40"/>
      <c r="L120" s="41">
        <v>47.6</v>
      </c>
      <c r="M120" s="42">
        <v>0</v>
      </c>
      <c r="N120" s="40"/>
      <c r="O120" s="41"/>
      <c r="P120" s="41"/>
      <c r="Q120" s="41"/>
      <c r="R120" s="40">
        <f t="shared" si="8"/>
        <v>0</v>
      </c>
      <c r="S120" s="41">
        <f t="shared" si="9"/>
        <v>47.6</v>
      </c>
      <c r="T120" s="41">
        <f t="shared" si="5"/>
        <v>0</v>
      </c>
      <c r="U120" s="34"/>
      <c r="V120" s="41"/>
      <c r="W120" s="41"/>
      <c r="X120" s="40"/>
      <c r="Y120" s="43"/>
      <c r="Z120" s="43"/>
      <c r="AA120" s="44"/>
      <c r="AB120" s="43"/>
      <c r="AC120" s="43"/>
      <c r="AD120" s="44"/>
      <c r="AE120" s="41"/>
      <c r="AF120" s="41"/>
    </row>
    <row r="121" spans="1:32" s="45" customFormat="1" ht="18.75" customHeight="1" x14ac:dyDescent="0.25">
      <c r="A121" s="34"/>
      <c r="B121" s="34"/>
      <c r="C121" s="35"/>
      <c r="D121" s="34"/>
      <c r="E121" s="34">
        <v>117</v>
      </c>
      <c r="F121" s="72" t="s">
        <v>289</v>
      </c>
      <c r="G121" s="59" t="s">
        <v>27</v>
      </c>
      <c r="H121" s="38" t="s">
        <v>173</v>
      </c>
      <c r="I121" s="34">
        <v>679230901</v>
      </c>
      <c r="J121" s="60">
        <v>46291</v>
      </c>
      <c r="K121" s="40">
        <v>100</v>
      </c>
      <c r="L121" s="41">
        <v>29</v>
      </c>
      <c r="M121" s="42">
        <v>2900</v>
      </c>
      <c r="N121" s="40"/>
      <c r="O121" s="41"/>
      <c r="P121" s="41"/>
      <c r="Q121" s="41"/>
      <c r="R121" s="40">
        <f t="shared" si="8"/>
        <v>100</v>
      </c>
      <c r="S121" s="41">
        <f t="shared" si="9"/>
        <v>29</v>
      </c>
      <c r="T121" s="41">
        <f t="shared" si="5"/>
        <v>2900</v>
      </c>
      <c r="U121" s="34"/>
      <c r="V121" s="41"/>
      <c r="W121" s="41"/>
      <c r="X121" s="40"/>
      <c r="Y121" s="43"/>
      <c r="Z121" s="43"/>
      <c r="AA121" s="44"/>
      <c r="AB121" s="43"/>
      <c r="AC121" s="43"/>
      <c r="AD121" s="44"/>
      <c r="AE121" s="41"/>
      <c r="AF121" s="41"/>
    </row>
    <row r="122" spans="1:32" s="45" customFormat="1" ht="22.5" customHeight="1" x14ac:dyDescent="0.25">
      <c r="A122" s="34"/>
      <c r="B122" s="34"/>
      <c r="C122" s="35"/>
      <c r="D122" s="34"/>
      <c r="E122" s="34">
        <v>118</v>
      </c>
      <c r="F122" s="72" t="s">
        <v>290</v>
      </c>
      <c r="G122" s="59" t="s">
        <v>20</v>
      </c>
      <c r="H122" s="38" t="s">
        <v>177</v>
      </c>
      <c r="I122" s="34">
        <v>2404642</v>
      </c>
      <c r="J122" s="60">
        <v>45406</v>
      </c>
      <c r="K122" s="40"/>
      <c r="L122" s="41">
        <v>74</v>
      </c>
      <c r="M122" s="42">
        <v>0</v>
      </c>
      <c r="N122" s="40"/>
      <c r="O122" s="41"/>
      <c r="P122" s="41"/>
      <c r="Q122" s="41"/>
      <c r="R122" s="40">
        <f t="shared" si="8"/>
        <v>0</v>
      </c>
      <c r="S122" s="41">
        <f t="shared" si="9"/>
        <v>74</v>
      </c>
      <c r="T122" s="41">
        <f t="shared" si="5"/>
        <v>0</v>
      </c>
      <c r="U122" s="34"/>
      <c r="V122" s="41"/>
      <c r="W122" s="41"/>
      <c r="X122" s="40"/>
      <c r="Y122" s="43"/>
      <c r="Z122" s="43"/>
      <c r="AA122" s="44"/>
      <c r="AB122" s="43"/>
      <c r="AC122" s="43"/>
      <c r="AD122" s="44"/>
      <c r="AE122" s="41"/>
      <c r="AF122" s="41"/>
    </row>
    <row r="123" spans="1:32" s="45" customFormat="1" ht="22.5" customHeight="1" x14ac:dyDescent="0.25">
      <c r="A123" s="34"/>
      <c r="B123" s="34"/>
      <c r="C123" s="35"/>
      <c r="D123" s="34"/>
      <c r="E123" s="34">
        <v>119</v>
      </c>
      <c r="F123" s="72" t="s">
        <v>291</v>
      </c>
      <c r="G123" s="59" t="s">
        <v>20</v>
      </c>
      <c r="H123" s="38" t="s">
        <v>292</v>
      </c>
      <c r="I123" s="34" t="s">
        <v>293</v>
      </c>
      <c r="J123" s="60">
        <v>45716</v>
      </c>
      <c r="K123" s="40"/>
      <c r="L123" s="41">
        <v>326.39999999999998</v>
      </c>
      <c r="M123" s="42">
        <v>0</v>
      </c>
      <c r="N123" s="40"/>
      <c r="O123" s="41"/>
      <c r="P123" s="41"/>
      <c r="Q123" s="41"/>
      <c r="R123" s="40">
        <f t="shared" si="8"/>
        <v>0</v>
      </c>
      <c r="S123" s="41">
        <f t="shared" si="9"/>
        <v>326.39999999999998</v>
      </c>
      <c r="T123" s="41">
        <f t="shared" si="5"/>
        <v>0</v>
      </c>
      <c r="U123" s="34"/>
      <c r="V123" s="41"/>
      <c r="W123" s="41"/>
      <c r="X123" s="40"/>
      <c r="Y123" s="43"/>
      <c r="Z123" s="43"/>
      <c r="AA123" s="44"/>
      <c r="AB123" s="43"/>
      <c r="AC123" s="43"/>
      <c r="AD123" s="44"/>
      <c r="AE123" s="41"/>
      <c r="AF123" s="41"/>
    </row>
    <row r="124" spans="1:32" s="45" customFormat="1" ht="22.5" customHeight="1" x14ac:dyDescent="0.25">
      <c r="A124" s="34"/>
      <c r="B124" s="34"/>
      <c r="C124" s="35"/>
      <c r="D124" s="34"/>
      <c r="E124" s="34">
        <v>120</v>
      </c>
      <c r="F124" s="72" t="s">
        <v>294</v>
      </c>
      <c r="G124" s="59" t="s">
        <v>20</v>
      </c>
      <c r="H124" s="38" t="s">
        <v>220</v>
      </c>
      <c r="I124" s="34">
        <v>242063017</v>
      </c>
      <c r="J124" s="60">
        <v>46748</v>
      </c>
      <c r="K124" s="40"/>
      <c r="L124" s="41">
        <v>54.4</v>
      </c>
      <c r="M124" s="42">
        <v>0</v>
      </c>
      <c r="N124" s="40"/>
      <c r="O124" s="41"/>
      <c r="P124" s="41"/>
      <c r="Q124" s="41"/>
      <c r="R124" s="40">
        <f t="shared" si="8"/>
        <v>0</v>
      </c>
      <c r="S124" s="41">
        <f t="shared" si="9"/>
        <v>54.4</v>
      </c>
      <c r="T124" s="41">
        <f t="shared" si="5"/>
        <v>0</v>
      </c>
      <c r="U124" s="34"/>
      <c r="V124" s="41"/>
      <c r="W124" s="41"/>
      <c r="X124" s="40"/>
      <c r="Y124" s="43"/>
      <c r="Z124" s="43"/>
      <c r="AA124" s="44"/>
      <c r="AB124" s="43"/>
      <c r="AC124" s="43"/>
      <c r="AD124" s="44"/>
      <c r="AE124" s="41"/>
      <c r="AF124" s="41"/>
    </row>
    <row r="125" spans="1:32" s="45" customFormat="1" ht="22.5" customHeight="1" x14ac:dyDescent="0.25">
      <c r="A125" s="34"/>
      <c r="B125" s="34"/>
      <c r="C125" s="35"/>
      <c r="D125" s="34"/>
      <c r="E125" s="34">
        <v>121</v>
      </c>
      <c r="F125" s="72" t="s">
        <v>295</v>
      </c>
      <c r="G125" s="59" t="s">
        <v>27</v>
      </c>
      <c r="H125" s="38" t="s">
        <v>296</v>
      </c>
      <c r="I125" s="34">
        <v>2411601</v>
      </c>
      <c r="J125" s="60">
        <v>46718</v>
      </c>
      <c r="K125" s="40"/>
      <c r="L125" s="41">
        <v>25.7</v>
      </c>
      <c r="M125" s="42">
        <v>0</v>
      </c>
      <c r="N125" s="40"/>
      <c r="O125" s="41"/>
      <c r="P125" s="41"/>
      <c r="Q125" s="41"/>
      <c r="R125" s="40">
        <f t="shared" si="8"/>
        <v>0</v>
      </c>
      <c r="S125" s="41">
        <f t="shared" si="9"/>
        <v>25.7</v>
      </c>
      <c r="T125" s="41">
        <f t="shared" si="5"/>
        <v>0</v>
      </c>
      <c r="U125" s="34"/>
      <c r="V125" s="41"/>
      <c r="W125" s="41"/>
      <c r="X125" s="40"/>
      <c r="Y125" s="43"/>
      <c r="Z125" s="43"/>
      <c r="AA125" s="44"/>
      <c r="AB125" s="43"/>
      <c r="AC125" s="43"/>
      <c r="AD125" s="44"/>
      <c r="AE125" s="41"/>
      <c r="AF125" s="41"/>
    </row>
    <row r="126" spans="1:32" s="45" customFormat="1" ht="22.5" customHeight="1" x14ac:dyDescent="0.25">
      <c r="A126" s="34"/>
      <c r="B126" s="34"/>
      <c r="C126" s="35"/>
      <c r="D126" s="34"/>
      <c r="E126" s="34">
        <v>122</v>
      </c>
      <c r="F126" s="72" t="s">
        <v>297</v>
      </c>
      <c r="G126" s="59" t="s">
        <v>230</v>
      </c>
      <c r="H126" s="38" t="s">
        <v>237</v>
      </c>
      <c r="I126" s="34" t="s">
        <v>298</v>
      </c>
      <c r="J126" s="60">
        <v>46445</v>
      </c>
      <c r="K126" s="40"/>
      <c r="L126" s="41">
        <v>63.7</v>
      </c>
      <c r="M126" s="42">
        <v>0</v>
      </c>
      <c r="N126" s="40"/>
      <c r="O126" s="41"/>
      <c r="P126" s="41"/>
      <c r="Q126" s="41"/>
      <c r="R126" s="40">
        <f t="shared" si="8"/>
        <v>0</v>
      </c>
      <c r="S126" s="41">
        <f t="shared" si="9"/>
        <v>63.7</v>
      </c>
      <c r="T126" s="41">
        <f t="shared" si="5"/>
        <v>0</v>
      </c>
      <c r="U126" s="34"/>
      <c r="V126" s="41"/>
      <c r="W126" s="41"/>
      <c r="X126" s="40"/>
      <c r="Y126" s="43"/>
      <c r="Z126" s="43"/>
      <c r="AA126" s="44"/>
      <c r="AB126" s="43"/>
      <c r="AC126" s="43"/>
      <c r="AD126" s="44"/>
      <c r="AE126" s="41"/>
      <c r="AF126" s="41"/>
    </row>
    <row r="127" spans="1:32" s="45" customFormat="1" ht="22.5" customHeight="1" x14ac:dyDescent="0.25">
      <c r="A127" s="34"/>
      <c r="B127" s="34"/>
      <c r="C127" s="35"/>
      <c r="D127" s="34"/>
      <c r="E127" s="34">
        <v>123</v>
      </c>
      <c r="F127" s="72" t="s">
        <v>239</v>
      </c>
      <c r="G127" s="59" t="s">
        <v>299</v>
      </c>
      <c r="H127" s="38" t="s">
        <v>300</v>
      </c>
      <c r="I127" s="34" t="s">
        <v>301</v>
      </c>
      <c r="J127" s="60">
        <v>46657</v>
      </c>
      <c r="K127" s="40"/>
      <c r="L127" s="41">
        <v>26</v>
      </c>
      <c r="M127" s="42">
        <v>0</v>
      </c>
      <c r="N127" s="40"/>
      <c r="O127" s="41"/>
      <c r="P127" s="41"/>
      <c r="Q127" s="41"/>
      <c r="R127" s="40">
        <f t="shared" si="8"/>
        <v>0</v>
      </c>
      <c r="S127" s="41">
        <f t="shared" si="9"/>
        <v>26</v>
      </c>
      <c r="T127" s="41">
        <f t="shared" si="5"/>
        <v>0</v>
      </c>
      <c r="U127" s="34"/>
      <c r="V127" s="41"/>
      <c r="W127" s="41"/>
      <c r="X127" s="40"/>
      <c r="Y127" s="43"/>
      <c r="Z127" s="43"/>
      <c r="AA127" s="44"/>
      <c r="AB127" s="43"/>
      <c r="AC127" s="43"/>
      <c r="AD127" s="44"/>
      <c r="AE127" s="41"/>
      <c r="AF127" s="41"/>
    </row>
    <row r="128" spans="1:32" s="45" customFormat="1" ht="22.5" customHeight="1" x14ac:dyDescent="0.25">
      <c r="A128" s="34"/>
      <c r="B128" s="34"/>
      <c r="C128" s="35"/>
      <c r="D128" s="34"/>
      <c r="E128" s="34">
        <v>124</v>
      </c>
      <c r="F128" s="72" t="s">
        <v>302</v>
      </c>
      <c r="G128" s="59" t="s">
        <v>27</v>
      </c>
      <c r="H128" s="38" t="s">
        <v>303</v>
      </c>
      <c r="I128" s="34" t="s">
        <v>304</v>
      </c>
      <c r="J128" s="60">
        <v>46321</v>
      </c>
      <c r="K128" s="40"/>
      <c r="L128" s="41">
        <v>57</v>
      </c>
      <c r="M128" s="42">
        <v>0</v>
      </c>
      <c r="N128" s="40"/>
      <c r="O128" s="41"/>
      <c r="P128" s="41"/>
      <c r="Q128" s="41"/>
      <c r="R128" s="40">
        <f t="shared" si="8"/>
        <v>0</v>
      </c>
      <c r="S128" s="41">
        <f t="shared" si="9"/>
        <v>57</v>
      </c>
      <c r="T128" s="41">
        <f t="shared" si="5"/>
        <v>0</v>
      </c>
      <c r="U128" s="34"/>
      <c r="V128" s="41"/>
      <c r="W128" s="41"/>
      <c r="X128" s="40"/>
      <c r="Y128" s="43"/>
      <c r="Z128" s="43"/>
      <c r="AA128" s="44"/>
      <c r="AB128" s="43"/>
      <c r="AC128" s="43"/>
      <c r="AD128" s="44"/>
      <c r="AE128" s="41"/>
      <c r="AF128" s="41"/>
    </row>
    <row r="129" spans="1:32" s="45" customFormat="1" ht="22.5" customHeight="1" x14ac:dyDescent="0.25">
      <c r="A129" s="34"/>
      <c r="B129" s="34"/>
      <c r="C129" s="35"/>
      <c r="D129" s="34"/>
      <c r="E129" s="34">
        <v>125</v>
      </c>
      <c r="F129" s="72" t="s">
        <v>305</v>
      </c>
      <c r="G129" s="59" t="s">
        <v>30</v>
      </c>
      <c r="H129" s="38" t="s">
        <v>306</v>
      </c>
      <c r="I129" s="34" t="s">
        <v>307</v>
      </c>
      <c r="J129" s="60">
        <v>46871</v>
      </c>
      <c r="K129" s="40">
        <v>4900</v>
      </c>
      <c r="L129" s="41">
        <v>0.89</v>
      </c>
      <c r="M129" s="42">
        <v>4361</v>
      </c>
      <c r="N129" s="40"/>
      <c r="O129" s="41"/>
      <c r="P129" s="41"/>
      <c r="Q129" s="41"/>
      <c r="R129" s="40">
        <f t="shared" si="8"/>
        <v>4900</v>
      </c>
      <c r="S129" s="41">
        <f t="shared" si="9"/>
        <v>0.89</v>
      </c>
      <c r="T129" s="41">
        <f t="shared" si="5"/>
        <v>4361</v>
      </c>
      <c r="U129" s="34"/>
      <c r="V129" s="41"/>
      <c r="W129" s="41"/>
      <c r="X129" s="40"/>
      <c r="Y129" s="43"/>
      <c r="Z129" s="43"/>
      <c r="AA129" s="44"/>
      <c r="AB129" s="43"/>
      <c r="AC129" s="43"/>
      <c r="AD129" s="44"/>
      <c r="AE129" s="41"/>
      <c r="AF129" s="41"/>
    </row>
    <row r="130" spans="1:32" s="45" customFormat="1" ht="22.5" customHeight="1" x14ac:dyDescent="0.25">
      <c r="A130" s="34"/>
      <c r="B130" s="34"/>
      <c r="C130" s="35"/>
      <c r="D130" s="34"/>
      <c r="E130" s="34">
        <v>126</v>
      </c>
      <c r="F130" s="72" t="s">
        <v>153</v>
      </c>
      <c r="G130" s="59" t="s">
        <v>20</v>
      </c>
      <c r="H130" s="38" t="s">
        <v>246</v>
      </c>
      <c r="I130" s="34" t="s">
        <v>308</v>
      </c>
      <c r="J130" s="60">
        <v>46657</v>
      </c>
      <c r="K130" s="40"/>
      <c r="L130" s="41">
        <v>99.7</v>
      </c>
      <c r="M130" s="42">
        <v>0</v>
      </c>
      <c r="N130" s="40"/>
      <c r="O130" s="41"/>
      <c r="P130" s="41"/>
      <c r="Q130" s="41"/>
      <c r="R130" s="40">
        <f t="shared" si="8"/>
        <v>0</v>
      </c>
      <c r="S130" s="41">
        <f t="shared" si="9"/>
        <v>99.7</v>
      </c>
      <c r="T130" s="41">
        <f t="shared" ref="T130:T192" si="10">S130*R130</f>
        <v>0</v>
      </c>
      <c r="U130" s="34"/>
      <c r="V130" s="41"/>
      <c r="W130" s="41"/>
      <c r="X130" s="40"/>
      <c r="Y130" s="43"/>
      <c r="Z130" s="43"/>
      <c r="AA130" s="44"/>
      <c r="AB130" s="43"/>
      <c r="AC130" s="43"/>
      <c r="AD130" s="44"/>
      <c r="AE130" s="41"/>
      <c r="AF130" s="41"/>
    </row>
    <row r="131" spans="1:32" s="45" customFormat="1" ht="15.75" customHeight="1" x14ac:dyDescent="0.25">
      <c r="A131" s="34"/>
      <c r="B131" s="34"/>
      <c r="C131" s="35"/>
      <c r="D131" s="34"/>
      <c r="E131" s="34"/>
      <c r="F131" s="74" t="s">
        <v>309</v>
      </c>
      <c r="G131" s="59"/>
      <c r="H131" s="38"/>
      <c r="I131" s="34"/>
      <c r="J131" s="60"/>
      <c r="K131" s="40"/>
      <c r="L131" s="41">
        <v>0</v>
      </c>
      <c r="M131" s="42">
        <v>0</v>
      </c>
      <c r="N131" s="40"/>
      <c r="O131" s="41"/>
      <c r="P131" s="41"/>
      <c r="Q131" s="41"/>
      <c r="R131" s="40">
        <f t="shared" si="8"/>
        <v>0</v>
      </c>
      <c r="S131" s="41">
        <f t="shared" si="9"/>
        <v>0</v>
      </c>
      <c r="T131" s="41">
        <f t="shared" si="10"/>
        <v>0</v>
      </c>
      <c r="U131" s="34"/>
      <c r="V131" s="41"/>
      <c r="W131" s="41"/>
      <c r="X131" s="40"/>
      <c r="Y131" s="43"/>
      <c r="Z131" s="43"/>
      <c r="AA131" s="44"/>
      <c r="AB131" s="43"/>
      <c r="AC131" s="43"/>
      <c r="AD131" s="44"/>
      <c r="AE131" s="41"/>
      <c r="AF131" s="41"/>
    </row>
    <row r="132" spans="1:32" s="45" customFormat="1" ht="22.5" customHeight="1" x14ac:dyDescent="0.25">
      <c r="A132" s="34"/>
      <c r="B132" s="34"/>
      <c r="C132" s="35"/>
      <c r="D132" s="34"/>
      <c r="E132" s="34">
        <v>127</v>
      </c>
      <c r="F132" s="72" t="s">
        <v>222</v>
      </c>
      <c r="G132" s="59" t="s">
        <v>27</v>
      </c>
      <c r="H132" s="38" t="s">
        <v>223</v>
      </c>
      <c r="I132" s="34">
        <v>240320</v>
      </c>
      <c r="J132" s="60">
        <v>46473</v>
      </c>
      <c r="K132" s="40"/>
      <c r="L132" s="41">
        <v>770.5</v>
      </c>
      <c r="M132" s="42">
        <v>0</v>
      </c>
      <c r="N132" s="40"/>
      <c r="O132" s="41"/>
      <c r="P132" s="41"/>
      <c r="Q132" s="41"/>
      <c r="R132" s="40">
        <f t="shared" ref="R132:R163" si="11">K132</f>
        <v>0</v>
      </c>
      <c r="S132" s="41">
        <f t="shared" ref="S132:S163" si="12">L132</f>
        <v>770.5</v>
      </c>
      <c r="T132" s="41">
        <f t="shared" si="10"/>
        <v>0</v>
      </c>
      <c r="U132" s="34"/>
      <c r="V132" s="41"/>
      <c r="W132" s="41"/>
      <c r="X132" s="40"/>
      <c r="Y132" s="43"/>
      <c r="Z132" s="43"/>
      <c r="AA132" s="44"/>
      <c r="AB132" s="43"/>
      <c r="AC132" s="43"/>
      <c r="AD132" s="44"/>
      <c r="AE132" s="41"/>
      <c r="AF132" s="41"/>
    </row>
    <row r="133" spans="1:32" s="45" customFormat="1" ht="22.5" customHeight="1" x14ac:dyDescent="0.25">
      <c r="A133" s="34"/>
      <c r="B133" s="34"/>
      <c r="C133" s="35"/>
      <c r="D133" s="34"/>
      <c r="E133" s="34">
        <v>128</v>
      </c>
      <c r="F133" s="72" t="s">
        <v>310</v>
      </c>
      <c r="G133" s="59" t="s">
        <v>27</v>
      </c>
      <c r="H133" s="38" t="s">
        <v>311</v>
      </c>
      <c r="I133" s="34" t="s">
        <v>312</v>
      </c>
      <c r="J133" s="60">
        <v>46048</v>
      </c>
      <c r="K133" s="40"/>
      <c r="L133" s="41">
        <v>489.9</v>
      </c>
      <c r="M133" s="42">
        <v>0</v>
      </c>
      <c r="N133" s="40"/>
      <c r="O133" s="41"/>
      <c r="P133" s="41"/>
      <c r="Q133" s="41"/>
      <c r="R133" s="40">
        <f t="shared" si="11"/>
        <v>0</v>
      </c>
      <c r="S133" s="41">
        <f t="shared" si="12"/>
        <v>489.9</v>
      </c>
      <c r="T133" s="41">
        <f t="shared" si="10"/>
        <v>0</v>
      </c>
      <c r="U133" s="34"/>
      <c r="V133" s="41"/>
      <c r="W133" s="41"/>
      <c r="X133" s="40"/>
      <c r="Y133" s="43"/>
      <c r="Z133" s="43"/>
      <c r="AA133" s="44"/>
      <c r="AB133" s="43"/>
      <c r="AC133" s="43"/>
      <c r="AD133" s="44"/>
      <c r="AE133" s="41"/>
      <c r="AF133" s="41"/>
    </row>
    <row r="134" spans="1:32" s="45" customFormat="1" ht="15.75" customHeight="1" x14ac:dyDescent="0.25">
      <c r="A134" s="34"/>
      <c r="B134" s="34"/>
      <c r="C134" s="35"/>
      <c r="D134" s="34"/>
      <c r="E134" s="34"/>
      <c r="F134" s="74" t="s">
        <v>284</v>
      </c>
      <c r="G134" s="59"/>
      <c r="H134" s="38"/>
      <c r="I134" s="34"/>
      <c r="J134" s="60"/>
      <c r="K134" s="40"/>
      <c r="L134" s="41">
        <v>0</v>
      </c>
      <c r="M134" s="42">
        <v>0</v>
      </c>
      <c r="N134" s="40"/>
      <c r="O134" s="41"/>
      <c r="P134" s="41"/>
      <c r="Q134" s="41"/>
      <c r="R134" s="40">
        <f t="shared" si="11"/>
        <v>0</v>
      </c>
      <c r="S134" s="41">
        <f t="shared" si="12"/>
        <v>0</v>
      </c>
      <c r="T134" s="41">
        <f t="shared" si="10"/>
        <v>0</v>
      </c>
      <c r="U134" s="34"/>
      <c r="V134" s="41"/>
      <c r="W134" s="41"/>
      <c r="X134" s="40"/>
      <c r="Y134" s="43"/>
      <c r="Z134" s="43"/>
      <c r="AA134" s="44"/>
      <c r="AB134" s="43"/>
      <c r="AC134" s="43"/>
      <c r="AD134" s="44"/>
      <c r="AE134" s="41"/>
      <c r="AF134" s="41"/>
    </row>
    <row r="135" spans="1:32" s="45" customFormat="1" ht="22.5" customHeight="1" x14ac:dyDescent="0.25">
      <c r="A135" s="34"/>
      <c r="B135" s="34"/>
      <c r="C135" s="35"/>
      <c r="D135" s="34"/>
      <c r="E135" s="34">
        <v>129</v>
      </c>
      <c r="F135" s="72" t="s">
        <v>229</v>
      </c>
      <c r="G135" s="59" t="s">
        <v>230</v>
      </c>
      <c r="H135" s="38" t="s">
        <v>313</v>
      </c>
      <c r="I135" s="34" t="s">
        <v>314</v>
      </c>
      <c r="J135" s="60">
        <v>46626</v>
      </c>
      <c r="K135" s="40"/>
      <c r="L135" s="41">
        <v>9</v>
      </c>
      <c r="M135" s="42">
        <v>0</v>
      </c>
      <c r="N135" s="40"/>
      <c r="O135" s="41"/>
      <c r="P135" s="41"/>
      <c r="Q135" s="41"/>
      <c r="R135" s="40">
        <f t="shared" si="11"/>
        <v>0</v>
      </c>
      <c r="S135" s="41">
        <f t="shared" si="12"/>
        <v>9</v>
      </c>
      <c r="T135" s="41">
        <f t="shared" si="10"/>
        <v>0</v>
      </c>
      <c r="U135" s="34"/>
      <c r="V135" s="41"/>
      <c r="W135" s="41"/>
      <c r="X135" s="40"/>
      <c r="Y135" s="43"/>
      <c r="Z135" s="43"/>
      <c r="AA135" s="44"/>
      <c r="AB135" s="43"/>
      <c r="AC135" s="43"/>
      <c r="AD135" s="44"/>
      <c r="AE135" s="41"/>
      <c r="AF135" s="41"/>
    </row>
    <row r="136" spans="1:32" s="45" customFormat="1" ht="22.5" customHeight="1" x14ac:dyDescent="0.25">
      <c r="A136" s="34"/>
      <c r="B136" s="34"/>
      <c r="C136" s="35"/>
      <c r="D136" s="34"/>
      <c r="E136" s="34">
        <v>130</v>
      </c>
      <c r="F136" s="76" t="s">
        <v>232</v>
      </c>
      <c r="G136" s="59" t="s">
        <v>230</v>
      </c>
      <c r="H136" s="38" t="s">
        <v>315</v>
      </c>
      <c r="I136" s="34" t="s">
        <v>316</v>
      </c>
      <c r="J136" s="60">
        <v>46718</v>
      </c>
      <c r="K136" s="40"/>
      <c r="L136" s="41">
        <v>22.7</v>
      </c>
      <c r="M136" s="42">
        <v>0</v>
      </c>
      <c r="N136" s="40"/>
      <c r="O136" s="41"/>
      <c r="P136" s="41"/>
      <c r="Q136" s="41"/>
      <c r="R136" s="40">
        <f t="shared" si="11"/>
        <v>0</v>
      </c>
      <c r="S136" s="41">
        <f t="shared" si="12"/>
        <v>22.7</v>
      </c>
      <c r="T136" s="41">
        <f t="shared" si="10"/>
        <v>0</v>
      </c>
      <c r="U136" s="34"/>
      <c r="V136" s="41"/>
      <c r="W136" s="41"/>
      <c r="X136" s="40"/>
      <c r="Y136" s="43"/>
      <c r="Z136" s="43"/>
      <c r="AA136" s="44"/>
      <c r="AB136" s="43"/>
      <c r="AC136" s="43"/>
      <c r="AD136" s="44"/>
      <c r="AE136" s="41"/>
      <c r="AF136" s="41"/>
    </row>
    <row r="137" spans="1:32" s="45" customFormat="1" ht="18.75" customHeight="1" x14ac:dyDescent="0.25">
      <c r="A137" s="34"/>
      <c r="B137" s="34"/>
      <c r="C137" s="35"/>
      <c r="D137" s="34"/>
      <c r="E137" s="34">
        <v>131</v>
      </c>
      <c r="F137" s="72" t="s">
        <v>268</v>
      </c>
      <c r="G137" s="59" t="s">
        <v>27</v>
      </c>
      <c r="H137" s="38" t="s">
        <v>270</v>
      </c>
      <c r="I137" s="34">
        <v>30457</v>
      </c>
      <c r="J137" s="60">
        <v>46445</v>
      </c>
      <c r="K137" s="40"/>
      <c r="L137" s="41">
        <v>284</v>
      </c>
      <c r="M137" s="42">
        <v>0</v>
      </c>
      <c r="N137" s="40"/>
      <c r="O137" s="41"/>
      <c r="P137" s="41"/>
      <c r="Q137" s="41"/>
      <c r="R137" s="40">
        <f t="shared" si="11"/>
        <v>0</v>
      </c>
      <c r="S137" s="41">
        <f t="shared" si="12"/>
        <v>284</v>
      </c>
      <c r="T137" s="41">
        <f t="shared" si="10"/>
        <v>0</v>
      </c>
      <c r="U137" s="34"/>
      <c r="V137" s="41"/>
      <c r="W137" s="41"/>
      <c r="X137" s="40"/>
      <c r="Y137" s="43"/>
      <c r="Z137" s="43"/>
      <c r="AA137" s="44"/>
      <c r="AB137" s="43"/>
      <c r="AC137" s="43"/>
      <c r="AD137" s="44"/>
      <c r="AE137" s="41"/>
      <c r="AF137" s="41"/>
    </row>
    <row r="138" spans="1:32" s="45" customFormat="1" ht="18.75" customHeight="1" x14ac:dyDescent="0.25">
      <c r="A138" s="34"/>
      <c r="B138" s="34"/>
      <c r="C138" s="35"/>
      <c r="D138" s="34"/>
      <c r="E138" s="34">
        <v>132</v>
      </c>
      <c r="F138" s="72" t="s">
        <v>192</v>
      </c>
      <c r="G138" s="59" t="s">
        <v>24</v>
      </c>
      <c r="H138" s="38" t="s">
        <v>317</v>
      </c>
      <c r="I138" s="34" t="s">
        <v>318</v>
      </c>
      <c r="J138" s="60">
        <v>46748</v>
      </c>
      <c r="K138" s="40">
        <v>130</v>
      </c>
      <c r="L138" s="41">
        <v>43</v>
      </c>
      <c r="M138" s="42">
        <v>5590</v>
      </c>
      <c r="N138" s="40"/>
      <c r="O138" s="41"/>
      <c r="P138" s="41"/>
      <c r="Q138" s="41"/>
      <c r="R138" s="40">
        <f t="shared" si="11"/>
        <v>130</v>
      </c>
      <c r="S138" s="41">
        <f t="shared" si="12"/>
        <v>43</v>
      </c>
      <c r="T138" s="41">
        <f t="shared" si="10"/>
        <v>5590</v>
      </c>
      <c r="U138" s="34"/>
      <c r="V138" s="41"/>
      <c r="W138" s="41"/>
      <c r="X138" s="40"/>
      <c r="Y138" s="43"/>
      <c r="Z138" s="43"/>
      <c r="AA138" s="44"/>
      <c r="AB138" s="43"/>
      <c r="AC138" s="43"/>
      <c r="AD138" s="44"/>
      <c r="AE138" s="41"/>
      <c r="AF138" s="41"/>
    </row>
    <row r="139" spans="1:32" s="45" customFormat="1" ht="18.75" customHeight="1" x14ac:dyDescent="0.25">
      <c r="A139" s="34"/>
      <c r="B139" s="34"/>
      <c r="C139" s="35"/>
      <c r="D139" s="34"/>
      <c r="E139" s="34">
        <v>133</v>
      </c>
      <c r="F139" s="72" t="s">
        <v>319</v>
      </c>
      <c r="G139" s="75" t="s">
        <v>263</v>
      </c>
      <c r="H139" s="38" t="s">
        <v>259</v>
      </c>
      <c r="I139" s="34" t="s">
        <v>320</v>
      </c>
      <c r="J139" s="60">
        <v>46657</v>
      </c>
      <c r="K139" s="40">
        <v>19</v>
      </c>
      <c r="L139" s="41">
        <v>1030</v>
      </c>
      <c r="M139" s="42">
        <v>19570</v>
      </c>
      <c r="N139" s="40"/>
      <c r="O139" s="41"/>
      <c r="P139" s="41"/>
      <c r="Q139" s="41"/>
      <c r="R139" s="40">
        <f t="shared" si="11"/>
        <v>19</v>
      </c>
      <c r="S139" s="41">
        <f t="shared" si="12"/>
        <v>1030</v>
      </c>
      <c r="T139" s="41">
        <f t="shared" si="10"/>
        <v>19570</v>
      </c>
      <c r="U139" s="34"/>
      <c r="V139" s="41"/>
      <c r="W139" s="41"/>
      <c r="X139" s="40"/>
      <c r="Y139" s="43"/>
      <c r="Z139" s="43"/>
      <c r="AA139" s="44"/>
      <c r="AB139" s="43"/>
      <c r="AC139" s="43"/>
      <c r="AD139" s="44"/>
      <c r="AE139" s="41"/>
      <c r="AF139" s="41"/>
    </row>
    <row r="140" spans="1:32" s="45" customFormat="1" ht="18.75" customHeight="1" x14ac:dyDescent="0.25">
      <c r="A140" s="34"/>
      <c r="B140" s="34"/>
      <c r="C140" s="35"/>
      <c r="D140" s="34"/>
      <c r="E140" s="34">
        <v>134</v>
      </c>
      <c r="F140" s="72" t="s">
        <v>65</v>
      </c>
      <c r="G140" s="75" t="s">
        <v>27</v>
      </c>
      <c r="H140" s="38" t="s">
        <v>321</v>
      </c>
      <c r="I140" s="34" t="s">
        <v>322</v>
      </c>
      <c r="J140" s="60">
        <v>46565</v>
      </c>
      <c r="K140" s="40">
        <v>22</v>
      </c>
      <c r="L140" s="41">
        <v>232.5</v>
      </c>
      <c r="M140" s="42">
        <v>5115</v>
      </c>
      <c r="N140" s="40"/>
      <c r="O140" s="41"/>
      <c r="P140" s="41"/>
      <c r="Q140" s="41"/>
      <c r="R140" s="40">
        <f t="shared" si="11"/>
        <v>22</v>
      </c>
      <c r="S140" s="41">
        <f t="shared" si="12"/>
        <v>232.5</v>
      </c>
      <c r="T140" s="41">
        <f t="shared" si="10"/>
        <v>5115</v>
      </c>
      <c r="U140" s="34"/>
      <c r="V140" s="41"/>
      <c r="W140" s="41"/>
      <c r="X140" s="40"/>
      <c r="Y140" s="43"/>
      <c r="Z140" s="43"/>
      <c r="AA140" s="44"/>
      <c r="AB140" s="43"/>
      <c r="AC140" s="43"/>
      <c r="AD140" s="44"/>
      <c r="AE140" s="41"/>
      <c r="AF140" s="41"/>
    </row>
    <row r="141" spans="1:32" s="45" customFormat="1" ht="17.25" customHeight="1" x14ac:dyDescent="0.25">
      <c r="A141" s="34"/>
      <c r="B141" s="34"/>
      <c r="C141" s="35"/>
      <c r="D141" s="34"/>
      <c r="E141" s="34"/>
      <c r="F141" s="74" t="s">
        <v>323</v>
      </c>
      <c r="G141" s="59"/>
      <c r="H141" s="38"/>
      <c r="I141" s="34"/>
      <c r="J141" s="60"/>
      <c r="K141" s="40"/>
      <c r="L141" s="41">
        <v>0</v>
      </c>
      <c r="M141" s="42">
        <v>0</v>
      </c>
      <c r="N141" s="40"/>
      <c r="O141" s="41"/>
      <c r="P141" s="41"/>
      <c r="Q141" s="41"/>
      <c r="R141" s="40">
        <f t="shared" si="11"/>
        <v>0</v>
      </c>
      <c r="S141" s="41">
        <f t="shared" si="12"/>
        <v>0</v>
      </c>
      <c r="T141" s="41">
        <f t="shared" si="10"/>
        <v>0</v>
      </c>
      <c r="U141" s="34"/>
      <c r="V141" s="41"/>
      <c r="W141" s="41"/>
      <c r="X141" s="40"/>
      <c r="Y141" s="43"/>
      <c r="Z141" s="43"/>
      <c r="AA141" s="44"/>
      <c r="AB141" s="43"/>
      <c r="AC141" s="43"/>
      <c r="AD141" s="44"/>
      <c r="AE141" s="41"/>
      <c r="AF141" s="41"/>
    </row>
    <row r="142" spans="1:32" s="45" customFormat="1" ht="22.5" customHeight="1" x14ac:dyDescent="0.25">
      <c r="A142" s="34"/>
      <c r="B142" s="34"/>
      <c r="C142" s="35"/>
      <c r="D142" s="34"/>
      <c r="E142" s="34">
        <v>135</v>
      </c>
      <c r="F142" s="58" t="s">
        <v>95</v>
      </c>
      <c r="G142" s="59" t="s">
        <v>20</v>
      </c>
      <c r="H142" s="54" t="s">
        <v>96</v>
      </c>
      <c r="I142" s="55">
        <v>7100123</v>
      </c>
      <c r="J142" s="57">
        <v>46174</v>
      </c>
      <c r="K142" s="40"/>
      <c r="L142" s="41">
        <v>155.15</v>
      </c>
      <c r="M142" s="42">
        <v>0</v>
      </c>
      <c r="N142" s="44"/>
      <c r="O142" s="41"/>
      <c r="P142" s="41"/>
      <c r="Q142" s="41"/>
      <c r="R142" s="40">
        <f t="shared" si="11"/>
        <v>0</v>
      </c>
      <c r="S142" s="41">
        <f t="shared" si="12"/>
        <v>155.15</v>
      </c>
      <c r="T142" s="41">
        <f t="shared" si="10"/>
        <v>0</v>
      </c>
      <c r="U142" s="34"/>
      <c r="V142" s="41"/>
      <c r="W142" s="41"/>
      <c r="X142" s="40"/>
      <c r="Y142" s="43"/>
      <c r="Z142" s="43"/>
      <c r="AA142" s="44"/>
      <c r="AB142" s="43"/>
      <c r="AC142" s="43"/>
      <c r="AD142" s="44"/>
      <c r="AE142" s="41"/>
      <c r="AF142" s="41"/>
    </row>
    <row r="143" spans="1:32" s="45" customFormat="1" ht="22.5" customHeight="1" x14ac:dyDescent="0.25">
      <c r="A143" s="34">
        <v>25</v>
      </c>
      <c r="B143" s="34">
        <v>233</v>
      </c>
      <c r="C143" s="35"/>
      <c r="D143" s="34">
        <v>160</v>
      </c>
      <c r="E143" s="34">
        <v>136</v>
      </c>
      <c r="F143" s="36" t="s">
        <v>77</v>
      </c>
      <c r="G143" s="37" t="s">
        <v>78</v>
      </c>
      <c r="H143" s="54" t="s">
        <v>78</v>
      </c>
      <c r="I143" s="55">
        <v>230511</v>
      </c>
      <c r="J143" s="39">
        <v>46168</v>
      </c>
      <c r="K143" s="40">
        <v>0</v>
      </c>
      <c r="L143" s="41">
        <v>29.5</v>
      </c>
      <c r="M143" s="42">
        <v>0</v>
      </c>
      <c r="N143" s="44"/>
      <c r="O143" s="41"/>
      <c r="P143" s="41"/>
      <c r="Q143" s="41"/>
      <c r="R143" s="40">
        <f t="shared" si="11"/>
        <v>0</v>
      </c>
      <c r="S143" s="41">
        <f t="shared" si="12"/>
        <v>29.5</v>
      </c>
      <c r="T143" s="41">
        <f t="shared" si="10"/>
        <v>0</v>
      </c>
      <c r="U143" s="34"/>
      <c r="V143" s="41"/>
      <c r="W143" s="41"/>
      <c r="X143" s="40"/>
      <c r="Y143" s="43"/>
      <c r="Z143" s="43"/>
      <c r="AA143" s="44"/>
      <c r="AB143" s="43"/>
      <c r="AC143" s="43"/>
      <c r="AD143" s="44"/>
      <c r="AE143" s="41"/>
      <c r="AF143" s="41"/>
    </row>
    <row r="144" spans="1:32" s="45" customFormat="1" ht="22.5" customHeight="1" x14ac:dyDescent="0.25">
      <c r="A144" s="34"/>
      <c r="B144" s="34"/>
      <c r="C144" s="35"/>
      <c r="D144" s="34"/>
      <c r="E144" s="34">
        <v>137</v>
      </c>
      <c r="F144" s="72" t="s">
        <v>243</v>
      </c>
      <c r="G144" s="59" t="s">
        <v>20</v>
      </c>
      <c r="H144" s="38" t="s">
        <v>244</v>
      </c>
      <c r="I144" s="34" t="s">
        <v>245</v>
      </c>
      <c r="J144" s="60">
        <v>45742</v>
      </c>
      <c r="K144" s="40"/>
      <c r="L144" s="41">
        <v>57.9</v>
      </c>
      <c r="M144" s="42">
        <v>0</v>
      </c>
      <c r="N144" s="44"/>
      <c r="O144" s="41"/>
      <c r="P144" s="41"/>
      <c r="Q144" s="41"/>
      <c r="R144" s="40">
        <f t="shared" si="11"/>
        <v>0</v>
      </c>
      <c r="S144" s="41">
        <f t="shared" si="12"/>
        <v>57.9</v>
      </c>
      <c r="T144" s="41">
        <f t="shared" si="10"/>
        <v>0</v>
      </c>
      <c r="U144" s="34"/>
      <c r="V144" s="41"/>
      <c r="W144" s="41"/>
      <c r="X144" s="40"/>
      <c r="Y144" s="43"/>
      <c r="Z144" s="43"/>
      <c r="AA144" s="44"/>
      <c r="AB144" s="43"/>
      <c r="AC144" s="43"/>
      <c r="AD144" s="44"/>
      <c r="AE144" s="41"/>
      <c r="AF144" s="41"/>
    </row>
    <row r="145" spans="1:32" s="45" customFormat="1" ht="16.5" customHeight="1" x14ac:dyDescent="0.25">
      <c r="A145" s="34"/>
      <c r="B145" s="34"/>
      <c r="C145" s="35"/>
      <c r="D145" s="34"/>
      <c r="E145" s="34"/>
      <c r="F145" s="74" t="s">
        <v>309</v>
      </c>
      <c r="G145" s="59"/>
      <c r="H145" s="38"/>
      <c r="I145" s="34"/>
      <c r="J145" s="60"/>
      <c r="K145" s="40"/>
      <c r="L145" s="41">
        <v>0</v>
      </c>
      <c r="M145" s="42">
        <v>0</v>
      </c>
      <c r="N145" s="40"/>
      <c r="O145" s="41"/>
      <c r="P145" s="41"/>
      <c r="Q145" s="41"/>
      <c r="R145" s="40">
        <f t="shared" si="11"/>
        <v>0</v>
      </c>
      <c r="S145" s="41">
        <f t="shared" si="12"/>
        <v>0</v>
      </c>
      <c r="T145" s="41">
        <f t="shared" si="10"/>
        <v>0</v>
      </c>
      <c r="U145" s="34"/>
      <c r="V145" s="41"/>
      <c r="W145" s="41"/>
      <c r="X145" s="40"/>
      <c r="Y145" s="43"/>
      <c r="Z145" s="43"/>
      <c r="AA145" s="44"/>
      <c r="AB145" s="43"/>
      <c r="AC145" s="43"/>
      <c r="AD145" s="44"/>
      <c r="AE145" s="41"/>
      <c r="AF145" s="41"/>
    </row>
    <row r="146" spans="1:32" s="45" customFormat="1" ht="22.5" customHeight="1" x14ac:dyDescent="0.25">
      <c r="A146" s="34"/>
      <c r="B146" s="34"/>
      <c r="C146" s="35"/>
      <c r="D146" s="34"/>
      <c r="E146" s="34">
        <v>138</v>
      </c>
      <c r="F146" s="72" t="s">
        <v>310</v>
      </c>
      <c r="G146" s="59" t="s">
        <v>27</v>
      </c>
      <c r="H146" s="38" t="s">
        <v>311</v>
      </c>
      <c r="I146" s="34" t="s">
        <v>312</v>
      </c>
      <c r="J146" s="60">
        <v>46048</v>
      </c>
      <c r="K146" s="40"/>
      <c r="L146" s="41">
        <v>489.9</v>
      </c>
      <c r="M146" s="42">
        <v>0</v>
      </c>
      <c r="N146" s="40"/>
      <c r="O146" s="41"/>
      <c r="P146" s="41"/>
      <c r="Q146" s="41"/>
      <c r="R146" s="40">
        <f t="shared" si="11"/>
        <v>0</v>
      </c>
      <c r="S146" s="41">
        <f t="shared" si="12"/>
        <v>489.9</v>
      </c>
      <c r="T146" s="41">
        <f t="shared" si="10"/>
        <v>0</v>
      </c>
      <c r="U146" s="34"/>
      <c r="V146" s="41"/>
      <c r="W146" s="41"/>
      <c r="X146" s="40"/>
      <c r="Y146" s="43"/>
      <c r="Z146" s="43"/>
      <c r="AA146" s="44"/>
      <c r="AB146" s="43"/>
      <c r="AC146" s="43"/>
      <c r="AD146" s="44"/>
      <c r="AE146" s="41"/>
      <c r="AF146" s="41"/>
    </row>
    <row r="147" spans="1:32" s="45" customFormat="1" ht="16.5" customHeight="1" x14ac:dyDescent="0.25">
      <c r="A147" s="34"/>
      <c r="B147" s="34"/>
      <c r="C147" s="35"/>
      <c r="D147" s="34"/>
      <c r="E147" s="34"/>
      <c r="F147" s="74" t="s">
        <v>324</v>
      </c>
      <c r="G147" s="59"/>
      <c r="H147" s="38"/>
      <c r="I147" s="34"/>
      <c r="J147" s="60"/>
      <c r="K147" s="40"/>
      <c r="L147" s="41">
        <v>0</v>
      </c>
      <c r="M147" s="42">
        <v>0</v>
      </c>
      <c r="N147" s="40"/>
      <c r="O147" s="41"/>
      <c r="P147" s="41"/>
      <c r="Q147" s="41"/>
      <c r="R147" s="40">
        <f t="shared" si="11"/>
        <v>0</v>
      </c>
      <c r="S147" s="41">
        <f t="shared" si="12"/>
        <v>0</v>
      </c>
      <c r="T147" s="41">
        <f t="shared" si="10"/>
        <v>0</v>
      </c>
      <c r="U147" s="34"/>
      <c r="V147" s="41"/>
      <c r="W147" s="41"/>
      <c r="X147" s="40"/>
      <c r="Y147" s="43"/>
      <c r="Z147" s="43"/>
      <c r="AA147" s="44"/>
      <c r="AB147" s="43"/>
      <c r="AC147" s="43"/>
      <c r="AD147" s="44"/>
      <c r="AE147" s="41"/>
      <c r="AF147" s="41"/>
    </row>
    <row r="148" spans="1:32" s="45" customFormat="1" ht="22.5" customHeight="1" x14ac:dyDescent="0.25">
      <c r="A148" s="34"/>
      <c r="B148" s="34"/>
      <c r="C148" s="35"/>
      <c r="D148" s="34"/>
      <c r="E148" s="34">
        <v>139</v>
      </c>
      <c r="F148" s="72" t="s">
        <v>325</v>
      </c>
      <c r="G148" s="59" t="s">
        <v>326</v>
      </c>
      <c r="H148" s="38" t="s">
        <v>234</v>
      </c>
      <c r="I148" s="34" t="s">
        <v>316</v>
      </c>
      <c r="J148" s="60">
        <v>46718</v>
      </c>
      <c r="K148" s="40"/>
      <c r="L148" s="41">
        <v>22.7</v>
      </c>
      <c r="M148" s="42">
        <v>0</v>
      </c>
      <c r="N148" s="40"/>
      <c r="O148" s="41"/>
      <c r="P148" s="41"/>
      <c r="Q148" s="41"/>
      <c r="R148" s="40">
        <f t="shared" si="11"/>
        <v>0</v>
      </c>
      <c r="S148" s="41">
        <f t="shared" si="12"/>
        <v>22.7</v>
      </c>
      <c r="T148" s="41">
        <f t="shared" si="10"/>
        <v>0</v>
      </c>
      <c r="U148" s="34"/>
      <c r="V148" s="41"/>
      <c r="W148" s="41"/>
      <c r="X148" s="40"/>
      <c r="Y148" s="43"/>
      <c r="Z148" s="43"/>
      <c r="AA148" s="44"/>
      <c r="AB148" s="43"/>
      <c r="AC148" s="43"/>
      <c r="AD148" s="44"/>
      <c r="AE148" s="41"/>
      <c r="AF148" s="41"/>
    </row>
    <row r="149" spans="1:32" s="45" customFormat="1" ht="16.5" customHeight="1" x14ac:dyDescent="0.25">
      <c r="A149" s="34"/>
      <c r="B149" s="34"/>
      <c r="C149" s="35"/>
      <c r="D149" s="34"/>
      <c r="E149" s="34"/>
      <c r="F149" s="74" t="s">
        <v>327</v>
      </c>
      <c r="G149" s="59"/>
      <c r="H149" s="38"/>
      <c r="I149" s="34"/>
      <c r="J149" s="60"/>
      <c r="K149" s="40"/>
      <c r="L149" s="41">
        <v>0</v>
      </c>
      <c r="M149" s="42">
        <v>0</v>
      </c>
      <c r="N149" s="40"/>
      <c r="O149" s="41"/>
      <c r="P149" s="41"/>
      <c r="Q149" s="41"/>
      <c r="R149" s="40">
        <f t="shared" si="11"/>
        <v>0</v>
      </c>
      <c r="S149" s="41">
        <f t="shared" si="12"/>
        <v>0</v>
      </c>
      <c r="T149" s="41">
        <f t="shared" si="10"/>
        <v>0</v>
      </c>
      <c r="U149" s="34"/>
      <c r="V149" s="41"/>
      <c r="W149" s="41"/>
      <c r="X149" s="40"/>
      <c r="Y149" s="43"/>
      <c r="Z149" s="43"/>
      <c r="AA149" s="44"/>
      <c r="AB149" s="43"/>
      <c r="AC149" s="43"/>
      <c r="AD149" s="44"/>
      <c r="AE149" s="41"/>
      <c r="AF149" s="41"/>
    </row>
    <row r="150" spans="1:32" s="45" customFormat="1" ht="22.5" customHeight="1" x14ac:dyDescent="0.25">
      <c r="A150" s="34"/>
      <c r="B150" s="34"/>
      <c r="C150" s="35"/>
      <c r="D150" s="34"/>
      <c r="E150" s="34">
        <v>140</v>
      </c>
      <c r="F150" s="72" t="s">
        <v>214</v>
      </c>
      <c r="G150" s="59" t="s">
        <v>20</v>
      </c>
      <c r="H150" s="38" t="s">
        <v>328</v>
      </c>
      <c r="I150" s="34" t="s">
        <v>329</v>
      </c>
      <c r="J150" s="60">
        <v>46626</v>
      </c>
      <c r="K150" s="40"/>
      <c r="L150" s="41">
        <v>392.4</v>
      </c>
      <c r="M150" s="42">
        <v>0</v>
      </c>
      <c r="N150" s="40"/>
      <c r="O150" s="41"/>
      <c r="P150" s="41"/>
      <c r="Q150" s="41"/>
      <c r="R150" s="40">
        <f t="shared" si="11"/>
        <v>0</v>
      </c>
      <c r="S150" s="41">
        <f t="shared" si="12"/>
        <v>392.4</v>
      </c>
      <c r="T150" s="41">
        <f t="shared" si="10"/>
        <v>0</v>
      </c>
      <c r="U150" s="34"/>
      <c r="V150" s="41"/>
      <c r="W150" s="41"/>
      <c r="X150" s="40"/>
      <c r="Y150" s="43"/>
      <c r="Z150" s="43"/>
      <c r="AA150" s="44"/>
      <c r="AB150" s="43"/>
      <c r="AC150" s="43"/>
      <c r="AD150" s="44"/>
      <c r="AE150" s="41"/>
      <c r="AF150" s="41"/>
    </row>
    <row r="151" spans="1:32" s="45" customFormat="1" ht="22.5" customHeight="1" x14ac:dyDescent="0.25">
      <c r="A151" s="34"/>
      <c r="B151" s="34"/>
      <c r="C151" s="35"/>
      <c r="D151" s="34"/>
      <c r="E151" s="34"/>
      <c r="F151" s="74" t="s">
        <v>330</v>
      </c>
      <c r="G151" s="59"/>
      <c r="H151" s="38"/>
      <c r="I151" s="34"/>
      <c r="J151" s="60"/>
      <c r="K151" s="40"/>
      <c r="L151" s="41">
        <v>0</v>
      </c>
      <c r="M151" s="42">
        <v>0</v>
      </c>
      <c r="N151" s="40"/>
      <c r="O151" s="41"/>
      <c r="P151" s="41"/>
      <c r="Q151" s="41"/>
      <c r="R151" s="40">
        <f t="shared" si="11"/>
        <v>0</v>
      </c>
      <c r="S151" s="41">
        <f t="shared" si="12"/>
        <v>0</v>
      </c>
      <c r="T151" s="41">
        <f t="shared" si="10"/>
        <v>0</v>
      </c>
      <c r="U151" s="34"/>
      <c r="V151" s="41"/>
      <c r="W151" s="41"/>
      <c r="X151" s="40"/>
      <c r="Y151" s="43"/>
      <c r="Z151" s="43"/>
      <c r="AA151" s="44"/>
      <c r="AB151" s="43"/>
      <c r="AC151" s="43"/>
      <c r="AD151" s="44"/>
      <c r="AE151" s="41"/>
      <c r="AF151" s="41"/>
    </row>
    <row r="152" spans="1:32" s="45" customFormat="1" ht="22.5" customHeight="1" x14ac:dyDescent="0.25">
      <c r="A152" s="34"/>
      <c r="B152" s="34"/>
      <c r="C152" s="35"/>
      <c r="D152" s="34"/>
      <c r="E152" s="34">
        <v>141</v>
      </c>
      <c r="F152" s="72" t="s">
        <v>178</v>
      </c>
      <c r="G152" s="59" t="s">
        <v>24</v>
      </c>
      <c r="H152" s="38" t="s">
        <v>331</v>
      </c>
      <c r="I152" s="34">
        <v>240908</v>
      </c>
      <c r="J152" s="60">
        <v>46657</v>
      </c>
      <c r="K152" s="40"/>
      <c r="L152" s="41">
        <v>198</v>
      </c>
      <c r="M152" s="42">
        <v>0</v>
      </c>
      <c r="N152" s="40"/>
      <c r="O152" s="41"/>
      <c r="P152" s="41"/>
      <c r="Q152" s="41"/>
      <c r="R152" s="40">
        <f t="shared" si="11"/>
        <v>0</v>
      </c>
      <c r="S152" s="41">
        <f t="shared" si="12"/>
        <v>198</v>
      </c>
      <c r="T152" s="41">
        <f t="shared" si="10"/>
        <v>0</v>
      </c>
      <c r="U152" s="34"/>
      <c r="V152" s="41"/>
      <c r="W152" s="41"/>
      <c r="X152" s="40"/>
      <c r="Y152" s="43"/>
      <c r="Z152" s="43"/>
      <c r="AA152" s="44"/>
      <c r="AB152" s="43"/>
      <c r="AC152" s="43"/>
      <c r="AD152" s="44"/>
      <c r="AE152" s="41"/>
      <c r="AF152" s="41"/>
    </row>
    <row r="153" spans="1:32" s="45" customFormat="1" ht="22.5" customHeight="1" x14ac:dyDescent="0.25">
      <c r="A153" s="34"/>
      <c r="B153" s="34"/>
      <c r="C153" s="35"/>
      <c r="D153" s="34"/>
      <c r="E153" s="34">
        <v>142</v>
      </c>
      <c r="F153" s="72" t="s">
        <v>266</v>
      </c>
      <c r="G153" s="59" t="s">
        <v>24</v>
      </c>
      <c r="H153" s="38" t="s">
        <v>332</v>
      </c>
      <c r="I153" s="34" t="s">
        <v>333</v>
      </c>
      <c r="J153" s="60">
        <v>45864</v>
      </c>
      <c r="K153" s="40"/>
      <c r="L153" s="41">
        <v>500</v>
      </c>
      <c r="M153" s="42">
        <v>0</v>
      </c>
      <c r="N153" s="40"/>
      <c r="O153" s="41"/>
      <c r="P153" s="41"/>
      <c r="Q153" s="41"/>
      <c r="R153" s="40">
        <f t="shared" si="11"/>
        <v>0</v>
      </c>
      <c r="S153" s="41">
        <f t="shared" si="12"/>
        <v>500</v>
      </c>
      <c r="T153" s="41">
        <f t="shared" si="10"/>
        <v>0</v>
      </c>
      <c r="U153" s="34"/>
      <c r="V153" s="41"/>
      <c r="W153" s="41"/>
      <c r="X153" s="40"/>
      <c r="Y153" s="43"/>
      <c r="Z153" s="43"/>
      <c r="AA153" s="44"/>
      <c r="AB153" s="43"/>
      <c r="AC153" s="43"/>
      <c r="AD153" s="44"/>
      <c r="AE153" s="41"/>
      <c r="AF153" s="41"/>
    </row>
    <row r="154" spans="1:32" s="45" customFormat="1" ht="22.5" customHeight="1" x14ac:dyDescent="0.25">
      <c r="A154" s="34"/>
      <c r="B154" s="34"/>
      <c r="C154" s="35"/>
      <c r="D154" s="34"/>
      <c r="E154" s="34">
        <v>143</v>
      </c>
      <c r="F154" s="72" t="s">
        <v>222</v>
      </c>
      <c r="G154" s="59" t="s">
        <v>24</v>
      </c>
      <c r="H154" s="38" t="s">
        <v>334</v>
      </c>
      <c r="I154" s="34" t="s">
        <v>335</v>
      </c>
      <c r="J154" s="60">
        <v>46445</v>
      </c>
      <c r="K154" s="40"/>
      <c r="L154" s="41">
        <v>225</v>
      </c>
      <c r="M154" s="42">
        <v>0</v>
      </c>
      <c r="N154" s="40"/>
      <c r="O154" s="41"/>
      <c r="P154" s="41"/>
      <c r="Q154" s="41"/>
      <c r="R154" s="40">
        <f t="shared" si="11"/>
        <v>0</v>
      </c>
      <c r="S154" s="41">
        <f t="shared" si="12"/>
        <v>225</v>
      </c>
      <c r="T154" s="41">
        <f t="shared" si="10"/>
        <v>0</v>
      </c>
      <c r="U154" s="34"/>
      <c r="V154" s="41"/>
      <c r="W154" s="41"/>
      <c r="X154" s="40"/>
      <c r="Y154" s="43"/>
      <c r="Z154" s="43"/>
      <c r="AA154" s="44"/>
      <c r="AB154" s="43"/>
      <c r="AC154" s="43"/>
      <c r="AD154" s="44"/>
      <c r="AE154" s="41"/>
      <c r="AF154" s="41"/>
    </row>
    <row r="155" spans="1:32" s="45" customFormat="1" ht="22.5" customHeight="1" x14ac:dyDescent="0.25">
      <c r="A155" s="34"/>
      <c r="B155" s="34"/>
      <c r="C155" s="35"/>
      <c r="D155" s="34"/>
      <c r="E155" s="34">
        <v>144</v>
      </c>
      <c r="F155" s="72" t="s">
        <v>336</v>
      </c>
      <c r="G155" s="59" t="s">
        <v>30</v>
      </c>
      <c r="H155" s="38" t="s">
        <v>337</v>
      </c>
      <c r="I155" s="34">
        <v>25520023</v>
      </c>
      <c r="J155" s="60">
        <v>46382</v>
      </c>
      <c r="K155" s="40"/>
      <c r="L155" s="41">
        <v>14</v>
      </c>
      <c r="M155" s="42">
        <v>0</v>
      </c>
      <c r="N155" s="40"/>
      <c r="O155" s="41"/>
      <c r="P155" s="41"/>
      <c r="Q155" s="41"/>
      <c r="R155" s="40">
        <f t="shared" si="11"/>
        <v>0</v>
      </c>
      <c r="S155" s="41">
        <f t="shared" si="12"/>
        <v>14</v>
      </c>
      <c r="T155" s="41">
        <f t="shared" si="10"/>
        <v>0</v>
      </c>
      <c r="U155" s="34"/>
      <c r="V155" s="41"/>
      <c r="W155" s="41"/>
      <c r="X155" s="40"/>
      <c r="Y155" s="43"/>
      <c r="Z155" s="43"/>
      <c r="AA155" s="44"/>
      <c r="AB155" s="43"/>
      <c r="AC155" s="43"/>
      <c r="AD155" s="44"/>
      <c r="AE155" s="41"/>
      <c r="AF155" s="41"/>
    </row>
    <row r="156" spans="1:32" s="45" customFormat="1" ht="22.5" customHeight="1" x14ac:dyDescent="0.25">
      <c r="A156" s="34"/>
      <c r="B156" s="34"/>
      <c r="C156" s="35"/>
      <c r="D156" s="34"/>
      <c r="E156" s="34">
        <v>145</v>
      </c>
      <c r="F156" s="72" t="s">
        <v>195</v>
      </c>
      <c r="G156" s="59" t="s">
        <v>24</v>
      </c>
      <c r="H156" s="38" t="s">
        <v>338</v>
      </c>
      <c r="I156" s="34" t="s">
        <v>339</v>
      </c>
      <c r="J156" s="60">
        <v>46534</v>
      </c>
      <c r="K156" s="40"/>
      <c r="L156" s="41">
        <v>68</v>
      </c>
      <c r="M156" s="42">
        <v>0</v>
      </c>
      <c r="N156" s="40"/>
      <c r="O156" s="41"/>
      <c r="P156" s="41"/>
      <c r="Q156" s="41"/>
      <c r="R156" s="40">
        <f t="shared" si="11"/>
        <v>0</v>
      </c>
      <c r="S156" s="41">
        <f t="shared" si="12"/>
        <v>68</v>
      </c>
      <c r="T156" s="41">
        <f t="shared" si="10"/>
        <v>0</v>
      </c>
      <c r="U156" s="34"/>
      <c r="V156" s="41"/>
      <c r="W156" s="41"/>
      <c r="X156" s="40"/>
      <c r="Y156" s="43"/>
      <c r="Z156" s="43"/>
      <c r="AA156" s="44"/>
      <c r="AB156" s="43"/>
      <c r="AC156" s="43"/>
      <c r="AD156" s="44"/>
      <c r="AE156" s="41"/>
      <c r="AF156" s="41"/>
    </row>
    <row r="157" spans="1:32" s="45" customFormat="1" ht="18" customHeight="1" x14ac:dyDescent="0.25">
      <c r="A157" s="34"/>
      <c r="B157" s="34"/>
      <c r="C157" s="35"/>
      <c r="D157" s="34"/>
      <c r="E157" s="34"/>
      <c r="F157" s="74" t="s">
        <v>340</v>
      </c>
      <c r="G157" s="59"/>
      <c r="H157" s="38"/>
      <c r="I157" s="34"/>
      <c r="J157" s="60"/>
      <c r="K157" s="40"/>
      <c r="L157" s="41">
        <v>0</v>
      </c>
      <c r="M157" s="42">
        <v>0</v>
      </c>
      <c r="N157" s="40"/>
      <c r="O157" s="41"/>
      <c r="P157" s="41"/>
      <c r="Q157" s="41"/>
      <c r="R157" s="40">
        <f t="shared" si="11"/>
        <v>0</v>
      </c>
      <c r="S157" s="41">
        <f t="shared" si="12"/>
        <v>0</v>
      </c>
      <c r="T157" s="41">
        <f t="shared" si="10"/>
        <v>0</v>
      </c>
      <c r="U157" s="34"/>
      <c r="V157" s="41"/>
      <c r="W157" s="41"/>
      <c r="X157" s="40"/>
      <c r="Y157" s="43"/>
      <c r="Z157" s="43"/>
      <c r="AA157" s="44"/>
      <c r="AB157" s="43"/>
      <c r="AC157" s="43"/>
      <c r="AD157" s="44"/>
      <c r="AE157" s="41"/>
      <c r="AF157" s="41"/>
    </row>
    <row r="158" spans="1:32" s="45" customFormat="1" ht="22.5" customHeight="1" x14ac:dyDescent="0.25">
      <c r="A158" s="34"/>
      <c r="B158" s="34"/>
      <c r="C158" s="35"/>
      <c r="D158" s="34"/>
      <c r="E158" s="34">
        <v>143</v>
      </c>
      <c r="F158" s="72" t="s">
        <v>341</v>
      </c>
      <c r="G158" s="59" t="s">
        <v>20</v>
      </c>
      <c r="H158" s="38" t="s">
        <v>342</v>
      </c>
      <c r="I158" s="34" t="s">
        <v>343</v>
      </c>
      <c r="J158" s="60">
        <v>46018</v>
      </c>
      <c r="K158" s="40"/>
      <c r="L158" s="41">
        <v>73</v>
      </c>
      <c r="M158" s="42">
        <v>0</v>
      </c>
      <c r="N158" s="34"/>
      <c r="O158" s="41"/>
      <c r="P158" s="41"/>
      <c r="Q158" s="41"/>
      <c r="R158" s="40">
        <f t="shared" si="11"/>
        <v>0</v>
      </c>
      <c r="S158" s="41">
        <f t="shared" si="12"/>
        <v>73</v>
      </c>
      <c r="T158" s="41">
        <f t="shared" si="10"/>
        <v>0</v>
      </c>
      <c r="U158" s="34"/>
      <c r="V158" s="41"/>
      <c r="W158" s="41"/>
      <c r="X158" s="40"/>
      <c r="Y158" s="43"/>
      <c r="Z158" s="43"/>
      <c r="AA158" s="44"/>
      <c r="AB158" s="43"/>
      <c r="AC158" s="43"/>
      <c r="AD158" s="44"/>
      <c r="AE158" s="41"/>
      <c r="AF158" s="41"/>
    </row>
    <row r="159" spans="1:32" s="45" customFormat="1" ht="22.5" customHeight="1" x14ac:dyDescent="0.25">
      <c r="A159" s="34"/>
      <c r="B159" s="34"/>
      <c r="C159" s="35"/>
      <c r="D159" s="34"/>
      <c r="E159" s="34">
        <v>144</v>
      </c>
      <c r="F159" s="72" t="s">
        <v>207</v>
      </c>
      <c r="G159" s="59" t="s">
        <v>24</v>
      </c>
      <c r="H159" s="38" t="s">
        <v>344</v>
      </c>
      <c r="I159" s="34">
        <v>2504112403</v>
      </c>
      <c r="J159" s="60">
        <v>45775</v>
      </c>
      <c r="K159" s="40"/>
      <c r="L159" s="41">
        <v>280</v>
      </c>
      <c r="M159" s="42">
        <v>0</v>
      </c>
      <c r="N159" s="34"/>
      <c r="O159" s="41"/>
      <c r="P159" s="41"/>
      <c r="Q159" s="41"/>
      <c r="R159" s="40">
        <f t="shared" si="11"/>
        <v>0</v>
      </c>
      <c r="S159" s="41">
        <f t="shared" si="12"/>
        <v>280</v>
      </c>
      <c r="T159" s="41">
        <f t="shared" si="10"/>
        <v>0</v>
      </c>
      <c r="U159" s="34"/>
      <c r="V159" s="41"/>
      <c r="W159" s="41"/>
      <c r="X159" s="40"/>
      <c r="Y159" s="43"/>
      <c r="Z159" s="43"/>
      <c r="AA159" s="44"/>
      <c r="AB159" s="43"/>
      <c r="AC159" s="43"/>
      <c r="AD159" s="44"/>
      <c r="AE159" s="41"/>
      <c r="AF159" s="41"/>
    </row>
    <row r="160" spans="1:32" s="45" customFormat="1" ht="22.5" customHeight="1" x14ac:dyDescent="0.25">
      <c r="A160" s="34"/>
      <c r="B160" s="34"/>
      <c r="C160" s="35"/>
      <c r="D160" s="34"/>
      <c r="E160" s="34">
        <v>145</v>
      </c>
      <c r="F160" s="72" t="s">
        <v>207</v>
      </c>
      <c r="G160" s="59" t="s">
        <v>24</v>
      </c>
      <c r="H160" s="38" t="s">
        <v>345</v>
      </c>
      <c r="I160" s="34">
        <v>2311050901</v>
      </c>
      <c r="J160" s="60">
        <v>45758</v>
      </c>
      <c r="K160" s="40"/>
      <c r="L160" s="41">
        <v>280</v>
      </c>
      <c r="M160" s="42">
        <v>0</v>
      </c>
      <c r="N160" s="34"/>
      <c r="O160" s="41"/>
      <c r="P160" s="41"/>
      <c r="Q160" s="41"/>
      <c r="R160" s="40">
        <f t="shared" si="11"/>
        <v>0</v>
      </c>
      <c r="S160" s="41">
        <f t="shared" si="12"/>
        <v>280</v>
      </c>
      <c r="T160" s="41">
        <f t="shared" si="10"/>
        <v>0</v>
      </c>
      <c r="U160" s="34"/>
      <c r="V160" s="41"/>
      <c r="W160" s="41"/>
      <c r="X160" s="40"/>
      <c r="Y160" s="43"/>
      <c r="Z160" s="43"/>
      <c r="AA160" s="44"/>
      <c r="AB160" s="43"/>
      <c r="AC160" s="43"/>
      <c r="AD160" s="44"/>
      <c r="AE160" s="41"/>
      <c r="AF160" s="41"/>
    </row>
    <row r="161" spans="1:32" s="45" customFormat="1" ht="15.75" customHeight="1" x14ac:dyDescent="0.25">
      <c r="A161" s="34"/>
      <c r="B161" s="34"/>
      <c r="C161" s="35"/>
      <c r="D161" s="34"/>
      <c r="E161" s="34"/>
      <c r="F161" s="74" t="s">
        <v>346</v>
      </c>
      <c r="G161" s="59"/>
      <c r="H161" s="38"/>
      <c r="I161" s="34"/>
      <c r="J161" s="60"/>
      <c r="K161" s="40"/>
      <c r="L161" s="41">
        <v>0</v>
      </c>
      <c r="M161" s="42">
        <v>0</v>
      </c>
      <c r="N161" s="40"/>
      <c r="O161" s="41"/>
      <c r="P161" s="41"/>
      <c r="Q161" s="41"/>
      <c r="R161" s="40">
        <f t="shared" si="11"/>
        <v>0</v>
      </c>
      <c r="S161" s="41">
        <f t="shared" si="12"/>
        <v>0</v>
      </c>
      <c r="T161" s="41">
        <f t="shared" si="10"/>
        <v>0</v>
      </c>
      <c r="U161" s="34"/>
      <c r="V161" s="41"/>
      <c r="W161" s="41"/>
      <c r="X161" s="40"/>
      <c r="Y161" s="43"/>
      <c r="Z161" s="43"/>
      <c r="AA161" s="44"/>
      <c r="AB161" s="43"/>
      <c r="AC161" s="43"/>
      <c r="AD161" s="44"/>
      <c r="AE161" s="41"/>
      <c r="AF161" s="41"/>
    </row>
    <row r="162" spans="1:32" s="45" customFormat="1" ht="22.5" customHeight="1" x14ac:dyDescent="0.25">
      <c r="A162" s="34"/>
      <c r="B162" s="34"/>
      <c r="C162" s="35"/>
      <c r="D162" s="34"/>
      <c r="E162" s="34">
        <v>146</v>
      </c>
      <c r="F162" s="72" t="s">
        <v>347</v>
      </c>
      <c r="G162" s="59" t="s">
        <v>20</v>
      </c>
      <c r="H162" s="38" t="s">
        <v>348</v>
      </c>
      <c r="I162" s="34">
        <v>240271</v>
      </c>
      <c r="J162" s="60">
        <v>46419</v>
      </c>
      <c r="K162" s="40"/>
      <c r="L162" s="41">
        <v>58</v>
      </c>
      <c r="M162" s="42">
        <v>0</v>
      </c>
      <c r="N162" s="40"/>
      <c r="O162" s="41"/>
      <c r="P162" s="41"/>
      <c r="Q162" s="41"/>
      <c r="R162" s="40">
        <f t="shared" si="11"/>
        <v>0</v>
      </c>
      <c r="S162" s="41">
        <f t="shared" si="12"/>
        <v>58</v>
      </c>
      <c r="T162" s="41">
        <f t="shared" si="10"/>
        <v>0</v>
      </c>
      <c r="U162" s="34"/>
      <c r="V162" s="41"/>
      <c r="W162" s="41"/>
      <c r="X162" s="40"/>
      <c r="Y162" s="43"/>
      <c r="Z162" s="43"/>
      <c r="AA162" s="44"/>
      <c r="AB162" s="43"/>
      <c r="AC162" s="43"/>
      <c r="AD162" s="44"/>
      <c r="AE162" s="41"/>
      <c r="AF162" s="41"/>
    </row>
    <row r="163" spans="1:32" s="45" customFormat="1" ht="22.5" customHeight="1" x14ac:dyDescent="0.25">
      <c r="A163" s="34"/>
      <c r="B163" s="34"/>
      <c r="C163" s="35"/>
      <c r="D163" s="34"/>
      <c r="E163" s="34">
        <v>147</v>
      </c>
      <c r="F163" s="72" t="s">
        <v>217</v>
      </c>
      <c r="G163" s="59" t="s">
        <v>24</v>
      </c>
      <c r="H163" s="38" t="s">
        <v>349</v>
      </c>
      <c r="I163" s="34" t="s">
        <v>350</v>
      </c>
      <c r="J163" s="60">
        <v>46631</v>
      </c>
      <c r="K163" s="40"/>
      <c r="L163" s="41">
        <v>30</v>
      </c>
      <c r="M163" s="42">
        <v>0</v>
      </c>
      <c r="N163" s="40"/>
      <c r="O163" s="41"/>
      <c r="P163" s="41"/>
      <c r="Q163" s="41"/>
      <c r="R163" s="40">
        <f t="shared" si="11"/>
        <v>0</v>
      </c>
      <c r="S163" s="41">
        <f t="shared" si="12"/>
        <v>30</v>
      </c>
      <c r="T163" s="41">
        <f t="shared" si="10"/>
        <v>0</v>
      </c>
      <c r="U163" s="34"/>
      <c r="V163" s="41"/>
      <c r="W163" s="41"/>
      <c r="X163" s="40"/>
      <c r="Y163" s="43"/>
      <c r="Z163" s="43"/>
      <c r="AA163" s="44"/>
      <c r="AB163" s="43"/>
      <c r="AC163" s="43"/>
      <c r="AD163" s="44"/>
      <c r="AE163" s="41"/>
      <c r="AF163" s="41"/>
    </row>
    <row r="164" spans="1:32" s="45" customFormat="1" ht="22.5" customHeight="1" x14ac:dyDescent="0.25">
      <c r="A164" s="34"/>
      <c r="B164" s="34"/>
      <c r="C164" s="35"/>
      <c r="D164" s="34"/>
      <c r="E164" s="34">
        <v>148</v>
      </c>
      <c r="F164" s="72" t="s">
        <v>294</v>
      </c>
      <c r="G164" s="59" t="s">
        <v>20</v>
      </c>
      <c r="H164" s="38" t="s">
        <v>220</v>
      </c>
      <c r="I164" s="34">
        <v>252063009</v>
      </c>
      <c r="J164" s="60">
        <v>45775</v>
      </c>
      <c r="K164" s="40"/>
      <c r="L164" s="41">
        <v>52</v>
      </c>
      <c r="M164" s="42">
        <v>0</v>
      </c>
      <c r="N164" s="40"/>
      <c r="O164" s="41"/>
      <c r="P164" s="41"/>
      <c r="Q164" s="41"/>
      <c r="R164" s="40">
        <f t="shared" ref="R164:R192" si="13">K164</f>
        <v>0</v>
      </c>
      <c r="S164" s="41">
        <f t="shared" ref="S164:S192" si="14">L164</f>
        <v>52</v>
      </c>
      <c r="T164" s="41">
        <f t="shared" si="10"/>
        <v>0</v>
      </c>
      <c r="U164" s="34"/>
      <c r="V164" s="41"/>
      <c r="W164" s="41"/>
      <c r="X164" s="40"/>
      <c r="Y164" s="43"/>
      <c r="Z164" s="43"/>
      <c r="AA164" s="44"/>
      <c r="AB164" s="43"/>
      <c r="AC164" s="43"/>
      <c r="AD164" s="44"/>
      <c r="AE164" s="41"/>
      <c r="AF164" s="41"/>
    </row>
    <row r="165" spans="1:32" s="45" customFormat="1" ht="17.25" customHeight="1" x14ac:dyDescent="0.25">
      <c r="A165" s="34"/>
      <c r="B165" s="34"/>
      <c r="C165" s="35"/>
      <c r="D165" s="34"/>
      <c r="E165" s="34"/>
      <c r="F165" s="77" t="s">
        <v>351</v>
      </c>
      <c r="G165" s="59"/>
      <c r="H165" s="38"/>
      <c r="I165" s="34"/>
      <c r="J165" s="60"/>
      <c r="K165" s="40"/>
      <c r="L165" s="41">
        <v>0</v>
      </c>
      <c r="M165" s="42">
        <v>0</v>
      </c>
      <c r="N165" s="40"/>
      <c r="O165" s="41"/>
      <c r="P165" s="41"/>
      <c r="Q165" s="41"/>
      <c r="R165" s="40">
        <f t="shared" si="13"/>
        <v>0</v>
      </c>
      <c r="S165" s="41">
        <f t="shared" si="14"/>
        <v>0</v>
      </c>
      <c r="T165" s="41">
        <f t="shared" si="10"/>
        <v>0</v>
      </c>
      <c r="U165" s="34"/>
      <c r="V165" s="41"/>
      <c r="W165" s="41"/>
      <c r="X165" s="40"/>
      <c r="Y165" s="43"/>
      <c r="Z165" s="43"/>
      <c r="AA165" s="44"/>
      <c r="AB165" s="43"/>
      <c r="AC165" s="43"/>
      <c r="AD165" s="44"/>
      <c r="AE165" s="41"/>
      <c r="AF165" s="41"/>
    </row>
    <row r="166" spans="1:32" s="45" customFormat="1" ht="22.5" customHeight="1" x14ac:dyDescent="0.25">
      <c r="A166" s="34"/>
      <c r="B166" s="34"/>
      <c r="C166" s="35"/>
      <c r="D166" s="34"/>
      <c r="E166" s="34">
        <v>149</v>
      </c>
      <c r="F166" s="72" t="s">
        <v>352</v>
      </c>
      <c r="G166" s="59" t="s">
        <v>57</v>
      </c>
      <c r="H166" s="38" t="s">
        <v>353</v>
      </c>
      <c r="I166" s="34">
        <v>2411028</v>
      </c>
      <c r="J166" s="60">
        <v>46692</v>
      </c>
      <c r="K166" s="40"/>
      <c r="L166" s="41">
        <v>52</v>
      </c>
      <c r="M166" s="42">
        <v>0</v>
      </c>
      <c r="N166" s="40"/>
      <c r="O166" s="41"/>
      <c r="P166" s="41"/>
      <c r="Q166" s="41"/>
      <c r="R166" s="40">
        <f t="shared" si="13"/>
        <v>0</v>
      </c>
      <c r="S166" s="41">
        <f t="shared" si="14"/>
        <v>52</v>
      </c>
      <c r="T166" s="41">
        <f t="shared" si="10"/>
        <v>0</v>
      </c>
      <c r="U166" s="34"/>
      <c r="V166" s="41"/>
      <c r="W166" s="41"/>
      <c r="X166" s="40"/>
      <c r="Y166" s="43"/>
      <c r="Z166" s="43"/>
      <c r="AA166" s="44"/>
      <c r="AB166" s="43"/>
      <c r="AC166" s="43"/>
      <c r="AD166" s="44"/>
      <c r="AE166" s="41"/>
      <c r="AF166" s="41"/>
    </row>
    <row r="167" spans="1:32" s="45" customFormat="1" ht="22.5" customHeight="1" x14ac:dyDescent="0.25">
      <c r="A167" s="34"/>
      <c r="B167" s="34"/>
      <c r="C167" s="35"/>
      <c r="D167" s="34"/>
      <c r="E167" s="34">
        <v>150</v>
      </c>
      <c r="F167" s="72" t="s">
        <v>354</v>
      </c>
      <c r="G167" s="59" t="s">
        <v>57</v>
      </c>
      <c r="H167" s="38" t="s">
        <v>355</v>
      </c>
      <c r="I167" s="34">
        <v>124853001</v>
      </c>
      <c r="J167" s="60">
        <v>45774</v>
      </c>
      <c r="K167" s="40">
        <v>33</v>
      </c>
      <c r="L167" s="41">
        <v>49</v>
      </c>
      <c r="M167" s="42">
        <v>1617</v>
      </c>
      <c r="N167" s="40"/>
      <c r="O167" s="41"/>
      <c r="P167" s="41"/>
      <c r="Q167" s="41"/>
      <c r="R167" s="40">
        <f t="shared" si="13"/>
        <v>33</v>
      </c>
      <c r="S167" s="41">
        <f t="shared" si="14"/>
        <v>49</v>
      </c>
      <c r="T167" s="41">
        <f t="shared" si="10"/>
        <v>1617</v>
      </c>
      <c r="U167" s="34"/>
      <c r="V167" s="41"/>
      <c r="W167" s="41"/>
      <c r="X167" s="40"/>
      <c r="Y167" s="43"/>
      <c r="Z167" s="43"/>
      <c r="AA167" s="44"/>
      <c r="AB167" s="43"/>
      <c r="AC167" s="43"/>
      <c r="AD167" s="44"/>
      <c r="AE167" s="41"/>
      <c r="AF167" s="41"/>
    </row>
    <row r="168" spans="1:32" s="45" customFormat="1" ht="22.5" customHeight="1" x14ac:dyDescent="0.25">
      <c r="A168" s="34"/>
      <c r="B168" s="34"/>
      <c r="C168" s="35"/>
      <c r="D168" s="34"/>
      <c r="E168" s="34">
        <v>151</v>
      </c>
      <c r="F168" s="72" t="s">
        <v>356</v>
      </c>
      <c r="G168" s="59" t="s">
        <v>57</v>
      </c>
      <c r="H168" s="38" t="s">
        <v>357</v>
      </c>
      <c r="I168" s="34" t="s">
        <v>358</v>
      </c>
      <c r="J168" s="60">
        <v>45776</v>
      </c>
      <c r="K168" s="40">
        <v>585</v>
      </c>
      <c r="L168" s="41">
        <v>44</v>
      </c>
      <c r="M168" s="42">
        <v>25740</v>
      </c>
      <c r="N168" s="40"/>
      <c r="O168" s="41"/>
      <c r="P168" s="41"/>
      <c r="Q168" s="41"/>
      <c r="R168" s="40">
        <f t="shared" si="13"/>
        <v>585</v>
      </c>
      <c r="S168" s="41">
        <f t="shared" si="14"/>
        <v>44</v>
      </c>
      <c r="T168" s="41">
        <f t="shared" si="10"/>
        <v>25740</v>
      </c>
      <c r="U168" s="34"/>
      <c r="V168" s="41"/>
      <c r="W168" s="41"/>
      <c r="X168" s="40"/>
      <c r="Y168" s="43"/>
      <c r="Z168" s="43"/>
      <c r="AA168" s="44"/>
      <c r="AB168" s="43"/>
      <c r="AC168" s="43"/>
      <c r="AD168" s="44"/>
      <c r="AE168" s="41"/>
      <c r="AF168" s="41"/>
    </row>
    <row r="169" spans="1:32" s="45" customFormat="1" ht="22.5" customHeight="1" x14ac:dyDescent="0.25">
      <c r="A169" s="34"/>
      <c r="B169" s="34"/>
      <c r="C169" s="35"/>
      <c r="D169" s="34"/>
      <c r="E169" s="34">
        <v>152</v>
      </c>
      <c r="F169" s="72" t="s">
        <v>359</v>
      </c>
      <c r="G169" s="59" t="s">
        <v>57</v>
      </c>
      <c r="H169" s="38" t="s">
        <v>360</v>
      </c>
      <c r="I169" s="34">
        <v>756250402</v>
      </c>
      <c r="J169" s="60">
        <v>45775</v>
      </c>
      <c r="K169" s="40">
        <v>598</v>
      </c>
      <c r="L169" s="41">
        <v>42</v>
      </c>
      <c r="M169" s="42">
        <v>25116</v>
      </c>
      <c r="N169" s="40"/>
      <c r="O169" s="41"/>
      <c r="P169" s="41"/>
      <c r="Q169" s="41"/>
      <c r="R169" s="40">
        <f t="shared" si="13"/>
        <v>598</v>
      </c>
      <c r="S169" s="41">
        <f t="shared" si="14"/>
        <v>42</v>
      </c>
      <c r="T169" s="41">
        <f t="shared" si="10"/>
        <v>25116</v>
      </c>
      <c r="U169" s="34"/>
      <c r="V169" s="41"/>
      <c r="W169" s="41"/>
      <c r="X169" s="40"/>
      <c r="Y169" s="43"/>
      <c r="Z169" s="43"/>
      <c r="AA169" s="44"/>
      <c r="AB169" s="43"/>
      <c r="AC169" s="43"/>
      <c r="AD169" s="44"/>
      <c r="AE169" s="41"/>
      <c r="AF169" s="41"/>
    </row>
    <row r="170" spans="1:32" s="45" customFormat="1" ht="22.5" customHeight="1" x14ac:dyDescent="0.25">
      <c r="A170" s="34"/>
      <c r="B170" s="34"/>
      <c r="C170" s="35"/>
      <c r="D170" s="34"/>
      <c r="E170" s="34">
        <v>153</v>
      </c>
      <c r="F170" s="72" t="s">
        <v>361</v>
      </c>
      <c r="G170" s="59" t="s">
        <v>362</v>
      </c>
      <c r="H170" s="38" t="s">
        <v>173</v>
      </c>
      <c r="I170" s="34">
        <v>679240201</v>
      </c>
      <c r="J170" s="60">
        <v>45715</v>
      </c>
      <c r="K170" s="40">
        <v>150</v>
      </c>
      <c r="L170" s="41">
        <v>29</v>
      </c>
      <c r="M170" s="42">
        <v>4350</v>
      </c>
      <c r="N170" s="40"/>
      <c r="O170" s="41"/>
      <c r="P170" s="41"/>
      <c r="Q170" s="41"/>
      <c r="R170" s="40">
        <f t="shared" si="13"/>
        <v>150</v>
      </c>
      <c r="S170" s="41">
        <f t="shared" si="14"/>
        <v>29</v>
      </c>
      <c r="T170" s="41">
        <f t="shared" si="10"/>
        <v>4350</v>
      </c>
      <c r="U170" s="34"/>
      <c r="V170" s="41"/>
      <c r="W170" s="41"/>
      <c r="X170" s="40"/>
      <c r="Y170" s="43"/>
      <c r="Z170" s="43"/>
      <c r="AA170" s="44"/>
      <c r="AB170" s="43"/>
      <c r="AC170" s="43"/>
      <c r="AD170" s="44"/>
      <c r="AE170" s="41"/>
      <c r="AF170" s="41"/>
    </row>
    <row r="171" spans="1:32" s="45" customFormat="1" ht="22.5" customHeight="1" x14ac:dyDescent="0.25">
      <c r="A171" s="34"/>
      <c r="B171" s="34"/>
      <c r="C171" s="35"/>
      <c r="D171" s="34"/>
      <c r="E171" s="34">
        <v>154</v>
      </c>
      <c r="F171" s="72" t="s">
        <v>363</v>
      </c>
      <c r="G171" s="59" t="s">
        <v>57</v>
      </c>
      <c r="H171" s="38" t="s">
        <v>364</v>
      </c>
      <c r="I171" s="34">
        <v>241215</v>
      </c>
      <c r="J171" s="60">
        <v>46018</v>
      </c>
      <c r="K171" s="40"/>
      <c r="L171" s="41">
        <v>72</v>
      </c>
      <c r="M171" s="42">
        <v>0</v>
      </c>
      <c r="N171" s="40"/>
      <c r="O171" s="41"/>
      <c r="P171" s="41"/>
      <c r="Q171" s="41"/>
      <c r="R171" s="40">
        <f t="shared" si="13"/>
        <v>0</v>
      </c>
      <c r="S171" s="41">
        <f t="shared" si="14"/>
        <v>72</v>
      </c>
      <c r="T171" s="41">
        <f t="shared" si="10"/>
        <v>0</v>
      </c>
      <c r="U171" s="34"/>
      <c r="V171" s="41"/>
      <c r="W171" s="41"/>
      <c r="X171" s="40"/>
      <c r="Y171" s="43"/>
      <c r="Z171" s="43"/>
      <c r="AA171" s="44"/>
      <c r="AB171" s="43"/>
      <c r="AC171" s="43"/>
      <c r="AD171" s="44"/>
      <c r="AE171" s="41"/>
      <c r="AF171" s="41"/>
    </row>
    <row r="172" spans="1:32" s="45" customFormat="1" ht="18" customHeight="1" x14ac:dyDescent="0.25">
      <c r="A172" s="34"/>
      <c r="B172" s="34"/>
      <c r="C172" s="35"/>
      <c r="D172" s="34"/>
      <c r="E172" s="34">
        <v>156</v>
      </c>
      <c r="F172" s="72" t="s">
        <v>366</v>
      </c>
      <c r="G172" s="59" t="s">
        <v>57</v>
      </c>
      <c r="H172" s="38" t="s">
        <v>367</v>
      </c>
      <c r="I172" s="34" t="s">
        <v>368</v>
      </c>
      <c r="J172" s="60">
        <v>45835</v>
      </c>
      <c r="K172" s="40">
        <v>49</v>
      </c>
      <c r="L172" s="41">
        <v>310</v>
      </c>
      <c r="M172" s="42">
        <v>15190</v>
      </c>
      <c r="N172" s="40"/>
      <c r="O172" s="41"/>
      <c r="P172" s="41"/>
      <c r="Q172" s="41"/>
      <c r="R172" s="40">
        <f t="shared" si="13"/>
        <v>49</v>
      </c>
      <c r="S172" s="41">
        <f t="shared" si="14"/>
        <v>310</v>
      </c>
      <c r="T172" s="41">
        <f t="shared" si="10"/>
        <v>15190</v>
      </c>
      <c r="U172" s="34"/>
      <c r="V172" s="41"/>
      <c r="W172" s="41"/>
      <c r="X172" s="40"/>
      <c r="Y172" s="43"/>
      <c r="Z172" s="43"/>
      <c r="AA172" s="44"/>
      <c r="AB172" s="43"/>
      <c r="AC172" s="43"/>
      <c r="AD172" s="44"/>
      <c r="AE172" s="41"/>
      <c r="AF172" s="41"/>
    </row>
    <row r="173" spans="1:32" s="45" customFormat="1" ht="18" customHeight="1" x14ac:dyDescent="0.25">
      <c r="A173" s="34"/>
      <c r="B173" s="34"/>
      <c r="C173" s="35"/>
      <c r="D173" s="34"/>
      <c r="E173" s="34">
        <v>157</v>
      </c>
      <c r="F173" s="72" t="s">
        <v>369</v>
      </c>
      <c r="G173" s="59" t="s">
        <v>362</v>
      </c>
      <c r="H173" s="38" t="s">
        <v>179</v>
      </c>
      <c r="I173" s="34" t="s">
        <v>370</v>
      </c>
      <c r="J173" s="60">
        <v>46017</v>
      </c>
      <c r="K173" s="40"/>
      <c r="L173" s="41">
        <v>194</v>
      </c>
      <c r="M173" s="42">
        <v>0</v>
      </c>
      <c r="N173" s="40"/>
      <c r="O173" s="41"/>
      <c r="P173" s="41"/>
      <c r="Q173" s="41"/>
      <c r="R173" s="40">
        <f t="shared" si="13"/>
        <v>0</v>
      </c>
      <c r="S173" s="41">
        <f t="shared" si="14"/>
        <v>194</v>
      </c>
      <c r="T173" s="41">
        <f t="shared" si="10"/>
        <v>0</v>
      </c>
      <c r="U173" s="34"/>
      <c r="V173" s="41"/>
      <c r="W173" s="41"/>
      <c r="X173" s="40"/>
      <c r="Y173" s="43"/>
      <c r="Z173" s="43"/>
      <c r="AA173" s="44"/>
      <c r="AB173" s="43"/>
      <c r="AC173" s="43"/>
      <c r="AD173" s="44"/>
      <c r="AE173" s="41"/>
      <c r="AF173" s="41"/>
    </row>
    <row r="174" spans="1:32" s="45" customFormat="1" ht="18" customHeight="1" x14ac:dyDescent="0.25">
      <c r="A174" s="34"/>
      <c r="B174" s="34"/>
      <c r="C174" s="35"/>
      <c r="D174" s="34"/>
      <c r="E174" s="34">
        <v>158</v>
      </c>
      <c r="F174" s="72" t="s">
        <v>371</v>
      </c>
      <c r="G174" s="59" t="s">
        <v>362</v>
      </c>
      <c r="H174" s="38" t="s">
        <v>78</v>
      </c>
      <c r="I174" s="34">
        <v>231093</v>
      </c>
      <c r="J174" s="60">
        <v>45956</v>
      </c>
      <c r="K174" s="40">
        <v>0</v>
      </c>
      <c r="L174" s="41">
        <v>40</v>
      </c>
      <c r="M174" s="42">
        <v>0</v>
      </c>
      <c r="N174" s="40"/>
      <c r="O174" s="41"/>
      <c r="P174" s="41"/>
      <c r="Q174" s="41"/>
      <c r="R174" s="40">
        <f t="shared" si="13"/>
        <v>0</v>
      </c>
      <c r="S174" s="41">
        <f t="shared" si="14"/>
        <v>40</v>
      </c>
      <c r="T174" s="41">
        <f t="shared" si="10"/>
        <v>0</v>
      </c>
      <c r="U174" s="34"/>
      <c r="V174" s="41"/>
      <c r="W174" s="41"/>
      <c r="X174" s="40"/>
      <c r="Y174" s="43"/>
      <c r="Z174" s="43"/>
      <c r="AA174" s="44"/>
      <c r="AB174" s="43"/>
      <c r="AC174" s="43"/>
      <c r="AD174" s="44"/>
      <c r="AE174" s="41"/>
      <c r="AF174" s="41"/>
    </row>
    <row r="175" spans="1:32" s="45" customFormat="1" ht="18" customHeight="1" x14ac:dyDescent="0.25">
      <c r="A175" s="34"/>
      <c r="B175" s="34"/>
      <c r="C175" s="35"/>
      <c r="D175" s="34"/>
      <c r="E175" s="34">
        <v>159</v>
      </c>
      <c r="F175" s="72" t="s">
        <v>372</v>
      </c>
      <c r="G175" s="59" t="s">
        <v>362</v>
      </c>
      <c r="H175" s="38" t="s">
        <v>373</v>
      </c>
      <c r="I175" s="34" t="s">
        <v>374</v>
      </c>
      <c r="J175" s="60">
        <v>45683</v>
      </c>
      <c r="K175" s="40"/>
      <c r="L175" s="41">
        <v>200</v>
      </c>
      <c r="M175" s="42">
        <v>0</v>
      </c>
      <c r="N175" s="40"/>
      <c r="O175" s="41"/>
      <c r="P175" s="41"/>
      <c r="Q175" s="41"/>
      <c r="R175" s="40">
        <f t="shared" si="13"/>
        <v>0</v>
      </c>
      <c r="S175" s="41">
        <f t="shared" si="14"/>
        <v>200</v>
      </c>
      <c r="T175" s="41">
        <f t="shared" si="10"/>
        <v>0</v>
      </c>
      <c r="U175" s="34"/>
      <c r="V175" s="41"/>
      <c r="W175" s="41"/>
      <c r="X175" s="40"/>
      <c r="Y175" s="43"/>
      <c r="Z175" s="43"/>
      <c r="AA175" s="44"/>
      <c r="AB175" s="43"/>
      <c r="AC175" s="43"/>
      <c r="AD175" s="44"/>
      <c r="AE175" s="41"/>
      <c r="AF175" s="41"/>
    </row>
    <row r="176" spans="1:32" s="45" customFormat="1" ht="18" customHeight="1" x14ac:dyDescent="0.25">
      <c r="A176" s="34"/>
      <c r="B176" s="34"/>
      <c r="C176" s="35"/>
      <c r="D176" s="34"/>
      <c r="E176" s="34">
        <v>160</v>
      </c>
      <c r="F176" s="72" t="s">
        <v>375</v>
      </c>
      <c r="G176" s="59" t="s">
        <v>57</v>
      </c>
      <c r="H176" s="38" t="s">
        <v>376</v>
      </c>
      <c r="I176" s="34" t="s">
        <v>377</v>
      </c>
      <c r="J176" s="60">
        <v>45803</v>
      </c>
      <c r="K176" s="40">
        <v>50</v>
      </c>
      <c r="L176" s="41">
        <v>210</v>
      </c>
      <c r="M176" s="42">
        <v>10500</v>
      </c>
      <c r="N176" s="40"/>
      <c r="O176" s="41"/>
      <c r="P176" s="41"/>
      <c r="Q176" s="41"/>
      <c r="R176" s="40">
        <f t="shared" si="13"/>
        <v>50</v>
      </c>
      <c r="S176" s="41">
        <f t="shared" si="14"/>
        <v>210</v>
      </c>
      <c r="T176" s="41">
        <f t="shared" si="10"/>
        <v>10500</v>
      </c>
      <c r="U176" s="34"/>
      <c r="V176" s="41"/>
      <c r="W176" s="41"/>
      <c r="X176" s="40"/>
      <c r="Y176" s="43"/>
      <c r="Z176" s="43"/>
      <c r="AA176" s="44"/>
      <c r="AB176" s="43"/>
      <c r="AC176" s="43"/>
      <c r="AD176" s="44"/>
      <c r="AE176" s="41"/>
      <c r="AF176" s="41"/>
    </row>
    <row r="177" spans="1:32" s="45" customFormat="1" ht="18" customHeight="1" x14ac:dyDescent="0.25">
      <c r="A177" s="34"/>
      <c r="B177" s="34"/>
      <c r="C177" s="35"/>
      <c r="D177" s="34"/>
      <c r="E177" s="34">
        <v>161</v>
      </c>
      <c r="F177" s="72" t="s">
        <v>378</v>
      </c>
      <c r="G177" s="59" t="s">
        <v>362</v>
      </c>
      <c r="H177" s="38" t="s">
        <v>349</v>
      </c>
      <c r="I177" s="34" t="s">
        <v>379</v>
      </c>
      <c r="J177" s="60">
        <v>45684</v>
      </c>
      <c r="K177" s="40"/>
      <c r="L177" s="41">
        <v>30</v>
      </c>
      <c r="M177" s="42">
        <v>0</v>
      </c>
      <c r="N177" s="40"/>
      <c r="O177" s="41"/>
      <c r="P177" s="41"/>
      <c r="Q177" s="41"/>
      <c r="R177" s="40">
        <f t="shared" si="13"/>
        <v>0</v>
      </c>
      <c r="S177" s="41">
        <f t="shared" si="14"/>
        <v>30</v>
      </c>
      <c r="T177" s="41">
        <f t="shared" si="10"/>
        <v>0</v>
      </c>
      <c r="U177" s="34"/>
      <c r="V177" s="41"/>
      <c r="W177" s="41"/>
      <c r="X177" s="40"/>
      <c r="Y177" s="43"/>
      <c r="Z177" s="43"/>
      <c r="AA177" s="44"/>
      <c r="AB177" s="43"/>
      <c r="AC177" s="43"/>
      <c r="AD177" s="44"/>
      <c r="AE177" s="41"/>
      <c r="AF177" s="41"/>
    </row>
    <row r="178" spans="1:32" s="45" customFormat="1" ht="18" customHeight="1" x14ac:dyDescent="0.25">
      <c r="A178" s="34"/>
      <c r="B178" s="34"/>
      <c r="C178" s="35"/>
      <c r="D178" s="34"/>
      <c r="E178" s="34">
        <v>162</v>
      </c>
      <c r="F178" s="72" t="s">
        <v>380</v>
      </c>
      <c r="G178" s="59" t="s">
        <v>57</v>
      </c>
      <c r="H178" s="38" t="s">
        <v>381</v>
      </c>
      <c r="I178" s="34">
        <v>240713</v>
      </c>
      <c r="J178" s="60">
        <v>45865</v>
      </c>
      <c r="K178" s="40">
        <v>402</v>
      </c>
      <c r="L178" s="41">
        <v>52</v>
      </c>
      <c r="M178" s="42">
        <v>20904</v>
      </c>
      <c r="N178" s="40"/>
      <c r="O178" s="41"/>
      <c r="P178" s="41"/>
      <c r="Q178" s="41"/>
      <c r="R178" s="40">
        <f t="shared" si="13"/>
        <v>402</v>
      </c>
      <c r="S178" s="41">
        <f t="shared" si="14"/>
        <v>52</v>
      </c>
      <c r="T178" s="41">
        <f t="shared" si="10"/>
        <v>20904</v>
      </c>
      <c r="U178" s="34"/>
      <c r="V178" s="41"/>
      <c r="W178" s="41"/>
      <c r="X178" s="40"/>
      <c r="Y178" s="43"/>
      <c r="Z178" s="43"/>
      <c r="AA178" s="44"/>
      <c r="AB178" s="43"/>
      <c r="AC178" s="43"/>
      <c r="AD178" s="44"/>
      <c r="AE178" s="41"/>
      <c r="AF178" s="41"/>
    </row>
    <row r="179" spans="1:32" s="45" customFormat="1" ht="18" customHeight="1" x14ac:dyDescent="0.25">
      <c r="A179" s="34"/>
      <c r="B179" s="34"/>
      <c r="C179" s="35"/>
      <c r="D179" s="34"/>
      <c r="E179" s="34">
        <v>163</v>
      </c>
      <c r="F179" s="72" t="s">
        <v>382</v>
      </c>
      <c r="G179" s="59" t="s">
        <v>362</v>
      </c>
      <c r="H179" s="38" t="s">
        <v>383</v>
      </c>
      <c r="I179" s="34">
        <v>250455</v>
      </c>
      <c r="J179" s="60">
        <v>45775</v>
      </c>
      <c r="K179" s="40"/>
      <c r="L179" s="41">
        <v>25</v>
      </c>
      <c r="M179" s="42">
        <v>0</v>
      </c>
      <c r="N179" s="40"/>
      <c r="O179" s="41"/>
      <c r="P179" s="41"/>
      <c r="Q179" s="41"/>
      <c r="R179" s="40">
        <f t="shared" si="13"/>
        <v>0</v>
      </c>
      <c r="S179" s="41">
        <f t="shared" si="14"/>
        <v>25</v>
      </c>
      <c r="T179" s="41">
        <f t="shared" si="10"/>
        <v>0</v>
      </c>
      <c r="U179" s="34"/>
      <c r="V179" s="41"/>
      <c r="W179" s="41"/>
      <c r="X179" s="40"/>
      <c r="Y179" s="43"/>
      <c r="Z179" s="43"/>
      <c r="AA179" s="44"/>
      <c r="AB179" s="43"/>
      <c r="AC179" s="43"/>
      <c r="AD179" s="44"/>
      <c r="AE179" s="41"/>
      <c r="AF179" s="41"/>
    </row>
    <row r="180" spans="1:32" s="45" customFormat="1" ht="22.5" customHeight="1" x14ac:dyDescent="0.25">
      <c r="A180" s="34"/>
      <c r="B180" s="34"/>
      <c r="C180" s="35"/>
      <c r="D180" s="34"/>
      <c r="E180" s="34">
        <v>164</v>
      </c>
      <c r="F180" s="72" t="s">
        <v>384</v>
      </c>
      <c r="G180" s="59" t="s">
        <v>362</v>
      </c>
      <c r="H180" s="38" t="s">
        <v>98</v>
      </c>
      <c r="I180" s="34">
        <v>240501</v>
      </c>
      <c r="J180" s="60">
        <v>45804</v>
      </c>
      <c r="K180" s="40"/>
      <c r="L180" s="41">
        <v>55</v>
      </c>
      <c r="M180" s="42">
        <v>0</v>
      </c>
      <c r="N180" s="40"/>
      <c r="O180" s="41"/>
      <c r="P180" s="41"/>
      <c r="Q180" s="41"/>
      <c r="R180" s="40">
        <f t="shared" si="13"/>
        <v>0</v>
      </c>
      <c r="S180" s="41">
        <f t="shared" si="14"/>
        <v>55</v>
      </c>
      <c r="T180" s="41">
        <f t="shared" si="10"/>
        <v>0</v>
      </c>
      <c r="U180" s="34"/>
      <c r="V180" s="41"/>
      <c r="W180" s="41"/>
      <c r="X180" s="40"/>
      <c r="Y180" s="43"/>
      <c r="Z180" s="43"/>
      <c r="AA180" s="44"/>
      <c r="AB180" s="43"/>
      <c r="AC180" s="43"/>
      <c r="AD180" s="44"/>
      <c r="AE180" s="41"/>
      <c r="AF180" s="41"/>
    </row>
    <row r="181" spans="1:32" s="45" customFormat="1" ht="22.5" customHeight="1" x14ac:dyDescent="0.25">
      <c r="A181" s="34"/>
      <c r="B181" s="34"/>
      <c r="C181" s="35"/>
      <c r="D181" s="34"/>
      <c r="E181" s="34">
        <v>165</v>
      </c>
      <c r="F181" s="72" t="s">
        <v>385</v>
      </c>
      <c r="G181" s="59" t="s">
        <v>362</v>
      </c>
      <c r="H181" s="38" t="s">
        <v>386</v>
      </c>
      <c r="I181" s="34">
        <v>240708</v>
      </c>
      <c r="J181" s="60">
        <v>45865</v>
      </c>
      <c r="K181" s="40">
        <v>25</v>
      </c>
      <c r="L181" s="41">
        <v>220</v>
      </c>
      <c r="M181" s="42">
        <v>5500</v>
      </c>
      <c r="N181" s="40"/>
      <c r="O181" s="41"/>
      <c r="P181" s="41"/>
      <c r="Q181" s="41"/>
      <c r="R181" s="40">
        <f t="shared" si="13"/>
        <v>25</v>
      </c>
      <c r="S181" s="41">
        <f t="shared" si="14"/>
        <v>220</v>
      </c>
      <c r="T181" s="41">
        <f t="shared" si="10"/>
        <v>5500</v>
      </c>
      <c r="U181" s="34"/>
      <c r="V181" s="41"/>
      <c r="W181" s="41"/>
      <c r="X181" s="40"/>
      <c r="Y181" s="43"/>
      <c r="Z181" s="43"/>
      <c r="AA181" s="44"/>
      <c r="AB181" s="43"/>
      <c r="AC181" s="43"/>
      <c r="AD181" s="44"/>
      <c r="AE181" s="41"/>
      <c r="AF181" s="41"/>
    </row>
    <row r="182" spans="1:32" s="45" customFormat="1" ht="22.5" customHeight="1" x14ac:dyDescent="0.25">
      <c r="A182" s="34"/>
      <c r="B182" s="34"/>
      <c r="C182" s="35"/>
      <c r="D182" s="34"/>
      <c r="E182" s="34">
        <v>166</v>
      </c>
      <c r="F182" s="72" t="s">
        <v>387</v>
      </c>
      <c r="G182" s="59" t="s">
        <v>362</v>
      </c>
      <c r="H182" s="38" t="s">
        <v>91</v>
      </c>
      <c r="I182" s="34" t="s">
        <v>388</v>
      </c>
      <c r="J182" s="60">
        <v>46748</v>
      </c>
      <c r="K182" s="40">
        <v>80</v>
      </c>
      <c r="L182" s="41">
        <v>78</v>
      </c>
      <c r="M182" s="42">
        <v>6240</v>
      </c>
      <c r="N182" s="40"/>
      <c r="O182" s="41"/>
      <c r="P182" s="41"/>
      <c r="Q182" s="41"/>
      <c r="R182" s="40">
        <f t="shared" si="13"/>
        <v>80</v>
      </c>
      <c r="S182" s="41">
        <f t="shared" si="14"/>
        <v>78</v>
      </c>
      <c r="T182" s="41">
        <f t="shared" si="10"/>
        <v>6240</v>
      </c>
      <c r="U182" s="34"/>
      <c r="V182" s="41"/>
      <c r="W182" s="41"/>
      <c r="X182" s="40"/>
      <c r="Y182" s="43"/>
      <c r="Z182" s="43"/>
      <c r="AA182" s="44"/>
      <c r="AB182" s="43"/>
      <c r="AC182" s="43"/>
      <c r="AD182" s="44"/>
      <c r="AE182" s="41"/>
      <c r="AF182" s="41"/>
    </row>
    <row r="183" spans="1:32" s="45" customFormat="1" ht="22.5" customHeight="1" x14ac:dyDescent="0.25">
      <c r="A183" s="34"/>
      <c r="B183" s="34"/>
      <c r="C183" s="35"/>
      <c r="D183" s="34"/>
      <c r="E183" s="34">
        <v>167</v>
      </c>
      <c r="F183" s="72" t="s">
        <v>389</v>
      </c>
      <c r="G183" s="59" t="s">
        <v>362</v>
      </c>
      <c r="H183" s="38" t="s">
        <v>390</v>
      </c>
      <c r="I183" s="34" t="s">
        <v>391</v>
      </c>
      <c r="J183" s="60">
        <v>46357</v>
      </c>
      <c r="K183" s="40">
        <v>30</v>
      </c>
      <c r="L183" s="41">
        <v>450</v>
      </c>
      <c r="M183" s="42">
        <v>13500</v>
      </c>
      <c r="N183" s="40"/>
      <c r="O183" s="41"/>
      <c r="P183" s="41"/>
      <c r="Q183" s="41"/>
      <c r="R183" s="40">
        <f t="shared" si="13"/>
        <v>30</v>
      </c>
      <c r="S183" s="41">
        <f t="shared" si="14"/>
        <v>450</v>
      </c>
      <c r="T183" s="41">
        <f t="shared" si="10"/>
        <v>13500</v>
      </c>
      <c r="U183" s="34"/>
      <c r="V183" s="41"/>
      <c r="W183" s="41"/>
      <c r="X183" s="40"/>
      <c r="Y183" s="43"/>
      <c r="Z183" s="43"/>
      <c r="AA183" s="44"/>
      <c r="AB183" s="43"/>
      <c r="AC183" s="43"/>
      <c r="AD183" s="44"/>
      <c r="AE183" s="41"/>
      <c r="AF183" s="41"/>
    </row>
    <row r="184" spans="1:32" s="45" customFormat="1" ht="22.5" customHeight="1" x14ac:dyDescent="0.25">
      <c r="A184" s="34"/>
      <c r="B184" s="34"/>
      <c r="C184" s="35"/>
      <c r="D184" s="34"/>
      <c r="E184" s="34">
        <v>168</v>
      </c>
      <c r="F184" s="72" t="s">
        <v>392</v>
      </c>
      <c r="G184" s="59" t="s">
        <v>362</v>
      </c>
      <c r="H184" s="38" t="s">
        <v>393</v>
      </c>
      <c r="I184" s="34" t="s">
        <v>394</v>
      </c>
      <c r="J184" s="60">
        <v>46780</v>
      </c>
      <c r="K184" s="40">
        <v>10</v>
      </c>
      <c r="L184" s="41">
        <v>244</v>
      </c>
      <c r="M184" s="42">
        <v>2440</v>
      </c>
      <c r="N184" s="40"/>
      <c r="O184" s="41"/>
      <c r="P184" s="41"/>
      <c r="Q184" s="41"/>
      <c r="R184" s="40">
        <f t="shared" si="13"/>
        <v>10</v>
      </c>
      <c r="S184" s="41">
        <f t="shared" si="14"/>
        <v>244</v>
      </c>
      <c r="T184" s="41">
        <f t="shared" si="10"/>
        <v>2440</v>
      </c>
      <c r="U184" s="34"/>
      <c r="V184" s="41"/>
      <c r="W184" s="41"/>
      <c r="X184" s="40"/>
      <c r="Y184" s="43"/>
      <c r="Z184" s="43"/>
      <c r="AA184" s="44"/>
      <c r="AB184" s="43"/>
      <c r="AC184" s="43"/>
      <c r="AD184" s="44"/>
      <c r="AE184" s="41"/>
      <c r="AF184" s="41"/>
    </row>
    <row r="185" spans="1:32" s="45" customFormat="1" ht="15.75" customHeight="1" x14ac:dyDescent="0.25">
      <c r="A185" s="35"/>
      <c r="B185" s="35">
        <f>SUM(B4:B29)</f>
        <v>33416</v>
      </c>
      <c r="C185" s="35"/>
      <c r="D185" s="34"/>
      <c r="E185" s="34">
        <v>169</v>
      </c>
      <c r="F185" s="36" t="s">
        <v>395</v>
      </c>
      <c r="G185" s="37" t="s">
        <v>396</v>
      </c>
      <c r="H185" s="38" t="s">
        <v>397</v>
      </c>
      <c r="I185" s="40" t="s">
        <v>398</v>
      </c>
      <c r="J185" s="78">
        <v>46784</v>
      </c>
      <c r="K185" s="40">
        <v>207</v>
      </c>
      <c r="L185" s="41">
        <v>18</v>
      </c>
      <c r="M185" s="42">
        <v>3726</v>
      </c>
      <c r="N185" s="43"/>
      <c r="O185" s="41"/>
      <c r="P185" s="41"/>
      <c r="Q185" s="41"/>
      <c r="R185" s="40">
        <f t="shared" si="13"/>
        <v>207</v>
      </c>
      <c r="S185" s="41">
        <f t="shared" si="14"/>
        <v>18</v>
      </c>
      <c r="T185" s="41">
        <f t="shared" si="10"/>
        <v>3726</v>
      </c>
      <c r="U185" s="40"/>
      <c r="V185" s="41"/>
      <c r="W185" s="41"/>
      <c r="X185" s="43"/>
      <c r="Y185" s="43"/>
      <c r="Z185" s="43"/>
      <c r="AA185" s="43"/>
      <c r="AB185" s="43"/>
      <c r="AC185" s="43"/>
      <c r="AD185" s="44"/>
      <c r="AE185" s="41"/>
      <c r="AF185" s="41"/>
    </row>
    <row r="186" spans="1:32" s="45" customFormat="1" ht="15.75" customHeight="1" x14ac:dyDescent="0.25">
      <c r="A186" s="35"/>
      <c r="B186" s="35"/>
      <c r="C186" s="35"/>
      <c r="D186" s="34"/>
      <c r="E186" s="34">
        <v>170</v>
      </c>
      <c r="F186" s="36" t="s">
        <v>399</v>
      </c>
      <c r="G186" s="37" t="s">
        <v>362</v>
      </c>
      <c r="H186" s="38" t="s">
        <v>400</v>
      </c>
      <c r="I186" s="40" t="s">
        <v>401</v>
      </c>
      <c r="J186" s="78">
        <v>46844</v>
      </c>
      <c r="K186" s="40">
        <v>30</v>
      </c>
      <c r="L186" s="41">
        <v>310</v>
      </c>
      <c r="M186" s="42">
        <v>9300</v>
      </c>
      <c r="N186" s="43"/>
      <c r="O186" s="41"/>
      <c r="P186" s="41"/>
      <c r="Q186" s="41"/>
      <c r="R186" s="40">
        <f t="shared" si="13"/>
        <v>30</v>
      </c>
      <c r="S186" s="41">
        <f t="shared" si="14"/>
        <v>310</v>
      </c>
      <c r="T186" s="41">
        <f t="shared" si="10"/>
        <v>9300</v>
      </c>
      <c r="U186" s="40"/>
      <c r="V186" s="41"/>
      <c r="W186" s="41"/>
      <c r="X186" s="43"/>
      <c r="Y186" s="43"/>
      <c r="Z186" s="43"/>
      <c r="AA186" s="43"/>
      <c r="AB186" s="43"/>
      <c r="AC186" s="43"/>
      <c r="AD186" s="44"/>
      <c r="AE186" s="41"/>
      <c r="AF186" s="41"/>
    </row>
    <row r="187" spans="1:32" s="45" customFormat="1" ht="15.75" customHeight="1" x14ac:dyDescent="0.25">
      <c r="A187" s="35"/>
      <c r="B187" s="35"/>
      <c r="C187" s="35"/>
      <c r="D187" s="40"/>
      <c r="E187" s="34">
        <v>171</v>
      </c>
      <c r="F187" s="36" t="s">
        <v>402</v>
      </c>
      <c r="G187" s="46" t="s">
        <v>362</v>
      </c>
      <c r="H187" s="38" t="s">
        <v>403</v>
      </c>
      <c r="I187" s="40" t="s">
        <v>404</v>
      </c>
      <c r="J187" s="79">
        <v>46692</v>
      </c>
      <c r="K187" s="40">
        <v>1507</v>
      </c>
      <c r="L187" s="41">
        <v>24</v>
      </c>
      <c r="M187" s="42">
        <v>36168</v>
      </c>
      <c r="N187" s="40"/>
      <c r="O187" s="41"/>
      <c r="P187" s="41"/>
      <c r="Q187" s="41"/>
      <c r="R187" s="40">
        <f t="shared" si="13"/>
        <v>1507</v>
      </c>
      <c r="S187" s="41">
        <f t="shared" si="14"/>
        <v>24</v>
      </c>
      <c r="T187" s="41">
        <f t="shared" si="10"/>
        <v>36168</v>
      </c>
      <c r="U187" s="40"/>
      <c r="V187" s="41"/>
      <c r="W187" s="41"/>
      <c r="X187" s="43"/>
      <c r="Y187" s="43"/>
      <c r="Z187" s="43"/>
      <c r="AA187" s="43"/>
      <c r="AB187" s="43"/>
      <c r="AC187" s="43"/>
      <c r="AD187" s="44"/>
      <c r="AE187" s="41"/>
      <c r="AF187" s="41"/>
    </row>
    <row r="188" spans="1:32" s="45" customFormat="1" ht="15.75" customHeight="1" x14ac:dyDescent="0.25">
      <c r="A188" s="35"/>
      <c r="B188" s="35"/>
      <c r="C188" s="35"/>
      <c r="D188" s="40"/>
      <c r="E188" s="34">
        <v>172</v>
      </c>
      <c r="F188" s="36" t="s">
        <v>405</v>
      </c>
      <c r="G188" s="46" t="s">
        <v>362</v>
      </c>
      <c r="H188" s="38" t="s">
        <v>406</v>
      </c>
      <c r="I188" s="40">
        <v>230710</v>
      </c>
      <c r="J188" s="79">
        <v>46204</v>
      </c>
      <c r="K188" s="40">
        <v>100</v>
      </c>
      <c r="L188" s="41">
        <v>94</v>
      </c>
      <c r="M188" s="42">
        <v>9400</v>
      </c>
      <c r="N188" s="40"/>
      <c r="O188" s="41"/>
      <c r="P188" s="41"/>
      <c r="Q188" s="41"/>
      <c r="R188" s="40">
        <f t="shared" si="13"/>
        <v>100</v>
      </c>
      <c r="S188" s="41">
        <f t="shared" si="14"/>
        <v>94</v>
      </c>
      <c r="T188" s="41">
        <f t="shared" si="10"/>
        <v>9400</v>
      </c>
      <c r="U188" s="40"/>
      <c r="V188" s="41"/>
      <c r="W188" s="41"/>
      <c r="X188" s="43"/>
      <c r="Y188" s="43"/>
      <c r="Z188" s="43"/>
      <c r="AA188" s="43"/>
      <c r="AB188" s="43"/>
      <c r="AC188" s="43"/>
      <c r="AD188" s="44"/>
      <c r="AE188" s="41"/>
      <c r="AF188" s="41"/>
    </row>
    <row r="189" spans="1:32" s="45" customFormat="1" ht="15.75" customHeight="1" x14ac:dyDescent="0.25">
      <c r="A189" s="35"/>
      <c r="B189" s="35"/>
      <c r="C189" s="35"/>
      <c r="D189" s="40"/>
      <c r="E189" s="34">
        <v>173</v>
      </c>
      <c r="F189" s="36" t="s">
        <v>407</v>
      </c>
      <c r="G189" s="46" t="s">
        <v>408</v>
      </c>
      <c r="H189" s="38" t="s">
        <v>409</v>
      </c>
      <c r="I189" s="40">
        <v>241023</v>
      </c>
      <c r="J189" s="79">
        <v>46113</v>
      </c>
      <c r="K189" s="40">
        <v>2361</v>
      </c>
      <c r="L189" s="41">
        <v>9</v>
      </c>
      <c r="M189" s="42">
        <v>21249</v>
      </c>
      <c r="N189" s="40"/>
      <c r="O189" s="41"/>
      <c r="P189" s="41"/>
      <c r="Q189" s="41"/>
      <c r="R189" s="40">
        <f t="shared" si="13"/>
        <v>2361</v>
      </c>
      <c r="S189" s="41">
        <f t="shared" si="14"/>
        <v>9</v>
      </c>
      <c r="T189" s="41">
        <f t="shared" si="10"/>
        <v>21249</v>
      </c>
      <c r="U189" s="40"/>
      <c r="V189" s="41"/>
      <c r="W189" s="41"/>
      <c r="X189" s="43"/>
      <c r="Y189" s="43"/>
      <c r="Z189" s="43"/>
      <c r="AA189" s="43"/>
      <c r="AB189" s="43"/>
      <c r="AC189" s="43"/>
      <c r="AD189" s="44"/>
      <c r="AE189" s="41"/>
      <c r="AF189" s="41"/>
    </row>
    <row r="190" spans="1:32" s="45" customFormat="1" ht="15.75" customHeight="1" x14ac:dyDescent="0.25">
      <c r="A190" s="35"/>
      <c r="B190" s="35"/>
      <c r="C190" s="35"/>
      <c r="D190" s="40"/>
      <c r="E190" s="34">
        <v>174</v>
      </c>
      <c r="F190" s="36" t="s">
        <v>410</v>
      </c>
      <c r="G190" s="46" t="s">
        <v>408</v>
      </c>
      <c r="H190" s="38" t="s">
        <v>315</v>
      </c>
      <c r="I190" s="40" t="s">
        <v>411</v>
      </c>
      <c r="J190" s="79">
        <v>46692</v>
      </c>
      <c r="K190" s="40">
        <v>1967</v>
      </c>
      <c r="L190" s="41">
        <v>22</v>
      </c>
      <c r="M190" s="42">
        <v>43274</v>
      </c>
      <c r="N190" s="40"/>
      <c r="O190" s="41"/>
      <c r="P190" s="41"/>
      <c r="Q190" s="41"/>
      <c r="R190" s="40">
        <f t="shared" si="13"/>
        <v>1967</v>
      </c>
      <c r="S190" s="41">
        <f t="shared" si="14"/>
        <v>22</v>
      </c>
      <c r="T190" s="41">
        <f t="shared" si="10"/>
        <v>43274</v>
      </c>
      <c r="U190" s="40"/>
      <c r="V190" s="41"/>
      <c r="W190" s="41"/>
      <c r="X190" s="43"/>
      <c r="Y190" s="43"/>
      <c r="Z190" s="43"/>
      <c r="AA190" s="43"/>
      <c r="AB190" s="43"/>
      <c r="AC190" s="43"/>
      <c r="AD190" s="44"/>
      <c r="AE190" s="41"/>
      <c r="AF190" s="41"/>
    </row>
    <row r="191" spans="1:32" s="45" customFormat="1" ht="15.75" customHeight="1" x14ac:dyDescent="0.25">
      <c r="A191" s="35"/>
      <c r="B191" s="35"/>
      <c r="C191" s="35"/>
      <c r="D191" s="40"/>
      <c r="E191" s="34">
        <v>175</v>
      </c>
      <c r="F191" s="36" t="s">
        <v>412</v>
      </c>
      <c r="G191" s="46" t="s">
        <v>408</v>
      </c>
      <c r="H191" s="38" t="s">
        <v>413</v>
      </c>
      <c r="I191" s="40">
        <v>251042</v>
      </c>
      <c r="J191" s="79">
        <v>46447</v>
      </c>
      <c r="K191" s="40"/>
      <c r="L191" s="41">
        <v>60</v>
      </c>
      <c r="M191" s="42">
        <v>0</v>
      </c>
      <c r="N191" s="40"/>
      <c r="O191" s="41"/>
      <c r="P191" s="41"/>
      <c r="Q191" s="41"/>
      <c r="R191" s="40">
        <f t="shared" si="13"/>
        <v>0</v>
      </c>
      <c r="S191" s="41">
        <f t="shared" si="14"/>
        <v>60</v>
      </c>
      <c r="T191" s="41">
        <f t="shared" si="10"/>
        <v>0</v>
      </c>
      <c r="U191" s="40"/>
      <c r="V191" s="41"/>
      <c r="W191" s="41"/>
      <c r="X191" s="43"/>
      <c r="Y191" s="43"/>
      <c r="Z191" s="43"/>
      <c r="AA191" s="43"/>
      <c r="AB191" s="43"/>
      <c r="AC191" s="43"/>
      <c r="AD191" s="44"/>
      <c r="AE191" s="41"/>
      <c r="AF191" s="41"/>
    </row>
    <row r="192" spans="1:32" s="45" customFormat="1" ht="15.75" customHeight="1" x14ac:dyDescent="0.25">
      <c r="A192" s="35"/>
      <c r="B192" s="35"/>
      <c r="C192" s="35"/>
      <c r="D192" s="40"/>
      <c r="E192" s="34">
        <v>176</v>
      </c>
      <c r="F192" s="36" t="s">
        <v>414</v>
      </c>
      <c r="G192" s="46" t="s">
        <v>408</v>
      </c>
      <c r="H192" s="38" t="s">
        <v>270</v>
      </c>
      <c r="I192" s="40">
        <v>30457</v>
      </c>
      <c r="J192" s="79">
        <v>46419</v>
      </c>
      <c r="K192" s="40">
        <v>350</v>
      </c>
      <c r="L192" s="41">
        <v>280</v>
      </c>
      <c r="M192" s="42">
        <v>98000</v>
      </c>
      <c r="N192" s="40"/>
      <c r="O192" s="41"/>
      <c r="P192" s="41"/>
      <c r="Q192" s="41"/>
      <c r="R192" s="40">
        <f t="shared" si="13"/>
        <v>350</v>
      </c>
      <c r="S192" s="41">
        <f t="shared" si="14"/>
        <v>280</v>
      </c>
      <c r="T192" s="41">
        <f t="shared" si="10"/>
        <v>98000</v>
      </c>
      <c r="U192" s="40"/>
      <c r="V192" s="41"/>
      <c r="W192" s="41"/>
      <c r="X192" s="43"/>
      <c r="Y192" s="43"/>
      <c r="Z192" s="43"/>
      <c r="AA192" s="43"/>
      <c r="AB192" s="43"/>
      <c r="AC192" s="43"/>
      <c r="AD192" s="44"/>
      <c r="AE192" s="41"/>
      <c r="AF192" s="41"/>
    </row>
    <row r="193" spans="1:32" s="45" customFormat="1" ht="15.75" customHeight="1" x14ac:dyDescent="0.25">
      <c r="A193" s="35"/>
      <c r="B193" s="35"/>
      <c r="C193" s="35"/>
      <c r="D193" s="40"/>
      <c r="E193" s="34">
        <v>177</v>
      </c>
      <c r="F193" s="36" t="s">
        <v>415</v>
      </c>
      <c r="G193" s="46" t="s">
        <v>57</v>
      </c>
      <c r="H193" s="38" t="s">
        <v>416</v>
      </c>
      <c r="I193" s="40">
        <v>4311</v>
      </c>
      <c r="J193" s="79">
        <v>46661</v>
      </c>
      <c r="K193" s="40"/>
      <c r="L193" s="41">
        <v>55</v>
      </c>
      <c r="M193" s="42">
        <v>0</v>
      </c>
      <c r="N193" s="40"/>
      <c r="O193" s="41"/>
      <c r="P193" s="41"/>
      <c r="Q193" s="41"/>
      <c r="R193" s="40">
        <f t="shared" ref="R193:R256" si="15">K193</f>
        <v>0</v>
      </c>
      <c r="S193" s="41">
        <f t="shared" ref="S193:S256" si="16">L193</f>
        <v>55</v>
      </c>
      <c r="T193" s="41">
        <f t="shared" ref="T193:T256" si="17">S193*R193</f>
        <v>0</v>
      </c>
      <c r="U193" s="40"/>
      <c r="V193" s="41"/>
      <c r="W193" s="41"/>
      <c r="X193" s="43"/>
      <c r="Y193" s="43"/>
      <c r="Z193" s="43"/>
      <c r="AA193" s="43"/>
      <c r="AB193" s="43"/>
      <c r="AC193" s="43"/>
      <c r="AD193" s="44"/>
      <c r="AE193" s="41"/>
      <c r="AF193" s="41"/>
    </row>
    <row r="194" spans="1:32" s="45" customFormat="1" ht="15.75" customHeight="1" x14ac:dyDescent="0.25">
      <c r="A194" s="35"/>
      <c r="B194" s="35"/>
      <c r="C194" s="35"/>
      <c r="D194" s="40"/>
      <c r="E194" s="34">
        <v>178</v>
      </c>
      <c r="F194" s="36" t="s">
        <v>417</v>
      </c>
      <c r="G194" s="46" t="s">
        <v>57</v>
      </c>
      <c r="H194" s="38" t="s">
        <v>416</v>
      </c>
      <c r="I194" s="40">
        <v>4246</v>
      </c>
      <c r="J194" s="79">
        <v>46631</v>
      </c>
      <c r="K194" s="40"/>
      <c r="L194" s="41">
        <v>198</v>
      </c>
      <c r="M194" s="42">
        <v>0</v>
      </c>
      <c r="N194" s="40"/>
      <c r="O194" s="41"/>
      <c r="P194" s="41"/>
      <c r="Q194" s="41"/>
      <c r="R194" s="40">
        <f t="shared" si="15"/>
        <v>0</v>
      </c>
      <c r="S194" s="41">
        <f t="shared" si="16"/>
        <v>198</v>
      </c>
      <c r="T194" s="41">
        <f t="shared" si="17"/>
        <v>0</v>
      </c>
      <c r="U194" s="40"/>
      <c r="V194" s="41"/>
      <c r="W194" s="41"/>
      <c r="X194" s="43"/>
      <c r="Y194" s="43"/>
      <c r="Z194" s="43"/>
      <c r="AA194" s="43"/>
      <c r="AB194" s="43"/>
      <c r="AC194" s="43"/>
      <c r="AD194" s="44"/>
      <c r="AE194" s="41"/>
      <c r="AF194" s="41"/>
    </row>
    <row r="195" spans="1:32" s="45" customFormat="1" ht="22.5" customHeight="1" x14ac:dyDescent="0.25">
      <c r="A195" s="35"/>
      <c r="B195" s="35"/>
      <c r="C195" s="35"/>
      <c r="D195" s="40"/>
      <c r="E195" s="34">
        <v>179</v>
      </c>
      <c r="F195" s="36" t="s">
        <v>418</v>
      </c>
      <c r="G195" s="46" t="s">
        <v>362</v>
      </c>
      <c r="H195" s="38" t="s">
        <v>132</v>
      </c>
      <c r="I195" s="40">
        <v>2503281</v>
      </c>
      <c r="J195" s="79">
        <v>46813</v>
      </c>
      <c r="K195" s="40">
        <v>32</v>
      </c>
      <c r="L195" s="41">
        <v>58</v>
      </c>
      <c r="M195" s="42">
        <v>1856</v>
      </c>
      <c r="N195" s="40"/>
      <c r="O195" s="41"/>
      <c r="P195" s="41"/>
      <c r="Q195" s="41"/>
      <c r="R195" s="40">
        <f t="shared" si="15"/>
        <v>32</v>
      </c>
      <c r="S195" s="41">
        <f t="shared" si="16"/>
        <v>58</v>
      </c>
      <c r="T195" s="41">
        <f t="shared" si="17"/>
        <v>1856</v>
      </c>
      <c r="U195" s="40"/>
      <c r="V195" s="41"/>
      <c r="W195" s="41"/>
      <c r="X195" s="43"/>
      <c r="Y195" s="43"/>
      <c r="Z195" s="43"/>
      <c r="AA195" s="43"/>
      <c r="AB195" s="43"/>
      <c r="AC195" s="43"/>
      <c r="AD195" s="44"/>
      <c r="AE195" s="41"/>
      <c r="AF195" s="41"/>
    </row>
    <row r="196" spans="1:32" s="45" customFormat="1" ht="22.5" customHeight="1" x14ac:dyDescent="0.25">
      <c r="A196" s="35"/>
      <c r="B196" s="35"/>
      <c r="C196" s="35"/>
      <c r="D196" s="40"/>
      <c r="E196" s="34">
        <v>180</v>
      </c>
      <c r="F196" s="36" t="s">
        <v>419</v>
      </c>
      <c r="G196" s="46" t="s">
        <v>362</v>
      </c>
      <c r="H196" s="38" t="s">
        <v>420</v>
      </c>
      <c r="I196" s="40" t="s">
        <v>421</v>
      </c>
      <c r="J196" s="79">
        <v>46447</v>
      </c>
      <c r="K196" s="40"/>
      <c r="L196" s="41">
        <v>55</v>
      </c>
      <c r="M196" s="42">
        <v>0</v>
      </c>
      <c r="N196" s="40"/>
      <c r="O196" s="41"/>
      <c r="P196" s="41"/>
      <c r="Q196" s="41"/>
      <c r="R196" s="40">
        <f t="shared" si="15"/>
        <v>0</v>
      </c>
      <c r="S196" s="41">
        <f t="shared" si="16"/>
        <v>55</v>
      </c>
      <c r="T196" s="41">
        <f t="shared" si="17"/>
        <v>0</v>
      </c>
      <c r="U196" s="40"/>
      <c r="V196" s="41"/>
      <c r="W196" s="41"/>
      <c r="X196" s="43"/>
      <c r="Y196" s="43"/>
      <c r="Z196" s="43"/>
      <c r="AA196" s="43"/>
      <c r="AB196" s="43"/>
      <c r="AC196" s="43"/>
      <c r="AD196" s="44"/>
      <c r="AE196" s="41"/>
      <c r="AF196" s="41"/>
    </row>
    <row r="197" spans="1:32" s="45" customFormat="1" ht="22.5" customHeight="1" x14ac:dyDescent="0.25">
      <c r="A197" s="35"/>
      <c r="B197" s="35"/>
      <c r="C197" s="35"/>
      <c r="D197" s="40"/>
      <c r="E197" s="34">
        <v>181</v>
      </c>
      <c r="F197" s="36" t="s">
        <v>422</v>
      </c>
      <c r="G197" s="46" t="s">
        <v>362</v>
      </c>
      <c r="H197" s="38" t="s">
        <v>423</v>
      </c>
      <c r="I197" s="40">
        <v>2410147</v>
      </c>
      <c r="J197" s="79">
        <v>46661</v>
      </c>
      <c r="K197" s="40">
        <v>150</v>
      </c>
      <c r="L197" s="41">
        <v>42</v>
      </c>
      <c r="M197" s="42">
        <v>6300</v>
      </c>
      <c r="N197" s="40"/>
      <c r="O197" s="41"/>
      <c r="P197" s="41"/>
      <c r="Q197" s="41"/>
      <c r="R197" s="40">
        <f t="shared" si="15"/>
        <v>150</v>
      </c>
      <c r="S197" s="41">
        <f t="shared" si="16"/>
        <v>42</v>
      </c>
      <c r="T197" s="41">
        <f t="shared" si="17"/>
        <v>6300</v>
      </c>
      <c r="U197" s="40"/>
      <c r="V197" s="41"/>
      <c r="W197" s="41"/>
      <c r="X197" s="43"/>
      <c r="Y197" s="43"/>
      <c r="Z197" s="43"/>
      <c r="AA197" s="43"/>
      <c r="AB197" s="43"/>
      <c r="AC197" s="43"/>
      <c r="AD197" s="44"/>
      <c r="AE197" s="41"/>
      <c r="AF197" s="41"/>
    </row>
    <row r="198" spans="1:32" s="45" customFormat="1" ht="22.5" customHeight="1" x14ac:dyDescent="0.25">
      <c r="A198" s="35"/>
      <c r="B198" s="35"/>
      <c r="C198" s="35"/>
      <c r="D198" s="40"/>
      <c r="E198" s="40">
        <v>182</v>
      </c>
      <c r="F198" s="36" t="s">
        <v>424</v>
      </c>
      <c r="G198" s="46" t="s">
        <v>425</v>
      </c>
      <c r="H198" s="38" t="s">
        <v>426</v>
      </c>
      <c r="I198" s="40" t="s">
        <v>427</v>
      </c>
      <c r="J198" s="79">
        <v>46235</v>
      </c>
      <c r="K198" s="40">
        <v>0</v>
      </c>
      <c r="L198" s="41">
        <v>760</v>
      </c>
      <c r="M198" s="42">
        <v>0</v>
      </c>
      <c r="N198" s="40"/>
      <c r="O198" s="41"/>
      <c r="P198" s="41"/>
      <c r="Q198" s="41"/>
      <c r="R198" s="40">
        <f t="shared" si="15"/>
        <v>0</v>
      </c>
      <c r="S198" s="41">
        <f t="shared" si="16"/>
        <v>760</v>
      </c>
      <c r="T198" s="41">
        <f t="shared" si="17"/>
        <v>0</v>
      </c>
      <c r="U198" s="40"/>
      <c r="V198" s="41"/>
      <c r="W198" s="41"/>
      <c r="X198" s="43"/>
      <c r="Y198" s="43"/>
      <c r="Z198" s="43"/>
      <c r="AA198" s="43"/>
      <c r="AB198" s="43"/>
      <c r="AC198" s="43"/>
      <c r="AD198" s="44"/>
      <c r="AE198" s="41"/>
      <c r="AF198" s="41"/>
    </row>
    <row r="199" spans="1:32" s="45" customFormat="1" ht="22.5" customHeight="1" x14ac:dyDescent="0.25">
      <c r="A199" s="35"/>
      <c r="B199" s="35"/>
      <c r="C199" s="35"/>
      <c r="D199" s="40"/>
      <c r="E199" s="40">
        <v>183</v>
      </c>
      <c r="F199" s="36" t="s">
        <v>428</v>
      </c>
      <c r="G199" s="46" t="s">
        <v>429</v>
      </c>
      <c r="H199" s="38" t="s">
        <v>430</v>
      </c>
      <c r="I199" s="40" t="s">
        <v>431</v>
      </c>
      <c r="J199" s="79">
        <v>46235</v>
      </c>
      <c r="K199" s="40">
        <v>0</v>
      </c>
      <c r="L199" s="41">
        <v>770</v>
      </c>
      <c r="M199" s="42">
        <v>0</v>
      </c>
      <c r="N199" s="40"/>
      <c r="O199" s="41"/>
      <c r="P199" s="41"/>
      <c r="Q199" s="41"/>
      <c r="R199" s="40">
        <f t="shared" si="15"/>
        <v>0</v>
      </c>
      <c r="S199" s="41">
        <f t="shared" si="16"/>
        <v>770</v>
      </c>
      <c r="T199" s="41">
        <f t="shared" si="17"/>
        <v>0</v>
      </c>
      <c r="U199" s="40"/>
      <c r="V199" s="41"/>
      <c r="W199" s="41"/>
      <c r="X199" s="43"/>
      <c r="Y199" s="43"/>
      <c r="Z199" s="43"/>
      <c r="AA199" s="43"/>
      <c r="AB199" s="43"/>
      <c r="AC199" s="43"/>
      <c r="AD199" s="44"/>
      <c r="AE199" s="41"/>
      <c r="AF199" s="41"/>
    </row>
    <row r="200" spans="1:32" s="45" customFormat="1" ht="22.5" customHeight="1" x14ac:dyDescent="0.25">
      <c r="A200" s="35"/>
      <c r="B200" s="35"/>
      <c r="C200" s="35"/>
      <c r="D200" s="40"/>
      <c r="E200" s="40">
        <v>184</v>
      </c>
      <c r="F200" s="36" t="s">
        <v>281</v>
      </c>
      <c r="G200" s="46" t="s">
        <v>432</v>
      </c>
      <c r="H200" s="38" t="s">
        <v>306</v>
      </c>
      <c r="I200" s="40" t="s">
        <v>433</v>
      </c>
      <c r="J200" s="79">
        <v>46905</v>
      </c>
      <c r="K200" s="40">
        <v>9973</v>
      </c>
      <c r="L200" s="41">
        <v>0.8</v>
      </c>
      <c r="M200" s="42">
        <v>7978.4000000000005</v>
      </c>
      <c r="N200" s="40"/>
      <c r="O200" s="41"/>
      <c r="P200" s="41"/>
      <c r="Q200" s="41"/>
      <c r="R200" s="40">
        <f t="shared" si="15"/>
        <v>9973</v>
      </c>
      <c r="S200" s="41">
        <f t="shared" si="16"/>
        <v>0.8</v>
      </c>
      <c r="T200" s="41">
        <f t="shared" si="17"/>
        <v>7978.4000000000005</v>
      </c>
      <c r="U200" s="40"/>
      <c r="V200" s="41"/>
      <c r="W200" s="41"/>
      <c r="X200" s="43"/>
      <c r="Y200" s="43"/>
      <c r="Z200" s="43"/>
      <c r="AA200" s="43"/>
      <c r="AB200" s="43"/>
      <c r="AC200" s="43"/>
      <c r="AD200" s="44"/>
      <c r="AE200" s="41"/>
      <c r="AF200" s="41"/>
    </row>
    <row r="201" spans="1:32" s="45" customFormat="1" ht="22.5" customHeight="1" x14ac:dyDescent="0.25">
      <c r="A201" s="35"/>
      <c r="B201" s="35"/>
      <c r="C201" s="35"/>
      <c r="D201" s="40"/>
      <c r="E201" s="40">
        <v>185</v>
      </c>
      <c r="F201" s="36" t="s">
        <v>434</v>
      </c>
      <c r="G201" s="46" t="s">
        <v>432</v>
      </c>
      <c r="H201" s="38" t="s">
        <v>435</v>
      </c>
      <c r="I201" s="40">
        <v>2506062</v>
      </c>
      <c r="J201" s="79">
        <v>46905</v>
      </c>
      <c r="K201" s="40">
        <v>0</v>
      </c>
      <c r="L201" s="41">
        <v>6</v>
      </c>
      <c r="M201" s="42">
        <v>0</v>
      </c>
      <c r="N201" s="40"/>
      <c r="O201" s="41"/>
      <c r="P201" s="41"/>
      <c r="Q201" s="41"/>
      <c r="R201" s="40">
        <f t="shared" si="15"/>
        <v>0</v>
      </c>
      <c r="S201" s="41">
        <f t="shared" si="16"/>
        <v>6</v>
      </c>
      <c r="T201" s="41">
        <f t="shared" si="17"/>
        <v>0</v>
      </c>
      <c r="U201" s="40"/>
      <c r="V201" s="41"/>
      <c r="W201" s="41"/>
      <c r="X201" s="43"/>
      <c r="Y201" s="43"/>
      <c r="Z201" s="43"/>
      <c r="AA201" s="43"/>
      <c r="AB201" s="43"/>
      <c r="AC201" s="43"/>
      <c r="AD201" s="44"/>
      <c r="AE201" s="41"/>
      <c r="AF201" s="41"/>
    </row>
    <row r="202" spans="1:32" s="45" customFormat="1" ht="22.5" customHeight="1" x14ac:dyDescent="0.25">
      <c r="A202" s="35"/>
      <c r="B202" s="35"/>
      <c r="C202" s="35"/>
      <c r="D202" s="40"/>
      <c r="E202" s="40">
        <v>186</v>
      </c>
      <c r="F202" s="36" t="s">
        <v>436</v>
      </c>
      <c r="G202" s="46" t="s">
        <v>362</v>
      </c>
      <c r="H202" s="38" t="s">
        <v>50</v>
      </c>
      <c r="I202" s="40">
        <v>240146</v>
      </c>
      <c r="J202" s="79">
        <v>46388</v>
      </c>
      <c r="K202" s="40">
        <v>50</v>
      </c>
      <c r="L202" s="41">
        <v>125</v>
      </c>
      <c r="M202" s="42">
        <v>6250</v>
      </c>
      <c r="N202" s="40"/>
      <c r="O202" s="41"/>
      <c r="P202" s="41"/>
      <c r="Q202" s="41"/>
      <c r="R202" s="40">
        <f t="shared" si="15"/>
        <v>50</v>
      </c>
      <c r="S202" s="41">
        <f t="shared" si="16"/>
        <v>125</v>
      </c>
      <c r="T202" s="41">
        <f t="shared" si="17"/>
        <v>6250</v>
      </c>
      <c r="U202" s="40"/>
      <c r="V202" s="41"/>
      <c r="W202" s="41"/>
      <c r="X202" s="43"/>
      <c r="Y202" s="43"/>
      <c r="Z202" s="43"/>
      <c r="AA202" s="43"/>
      <c r="AB202" s="43"/>
      <c r="AC202" s="43"/>
      <c r="AD202" s="44"/>
      <c r="AE202" s="41"/>
      <c r="AF202" s="41"/>
    </row>
    <row r="203" spans="1:32" s="45" customFormat="1" ht="22.5" customHeight="1" x14ac:dyDescent="0.25">
      <c r="A203" s="35"/>
      <c r="B203" s="35"/>
      <c r="C203" s="35"/>
      <c r="D203" s="40"/>
      <c r="E203" s="40">
        <v>187</v>
      </c>
      <c r="F203" s="36" t="s">
        <v>437</v>
      </c>
      <c r="G203" s="46" t="s">
        <v>438</v>
      </c>
      <c r="H203" s="38" t="s">
        <v>81</v>
      </c>
      <c r="I203" s="40" t="s">
        <v>439</v>
      </c>
      <c r="J203" s="79">
        <v>46844</v>
      </c>
      <c r="K203" s="40">
        <v>30</v>
      </c>
      <c r="L203" s="41">
        <v>165</v>
      </c>
      <c r="M203" s="42">
        <v>4950</v>
      </c>
      <c r="N203" s="40"/>
      <c r="O203" s="41"/>
      <c r="P203" s="41"/>
      <c r="Q203" s="41"/>
      <c r="R203" s="40">
        <f t="shared" si="15"/>
        <v>30</v>
      </c>
      <c r="S203" s="41">
        <f t="shared" si="16"/>
        <v>165</v>
      </c>
      <c r="T203" s="41">
        <f t="shared" si="17"/>
        <v>4950</v>
      </c>
      <c r="U203" s="40"/>
      <c r="V203" s="41"/>
      <c r="W203" s="41"/>
      <c r="X203" s="43"/>
      <c r="Y203" s="43"/>
      <c r="Z203" s="43"/>
      <c r="AA203" s="43"/>
      <c r="AB203" s="43"/>
      <c r="AC203" s="43"/>
      <c r="AD203" s="44"/>
      <c r="AE203" s="41"/>
      <c r="AF203" s="41"/>
    </row>
    <row r="204" spans="1:32" s="45" customFormat="1" ht="22.5" customHeight="1" x14ac:dyDescent="0.25">
      <c r="A204" s="35"/>
      <c r="B204" s="35"/>
      <c r="C204" s="35"/>
      <c r="D204" s="40"/>
      <c r="E204" s="40">
        <v>188</v>
      </c>
      <c r="F204" s="36" t="s">
        <v>440</v>
      </c>
      <c r="G204" s="46" t="s">
        <v>441</v>
      </c>
      <c r="H204" s="38" t="s">
        <v>442</v>
      </c>
      <c r="I204" s="40" t="s">
        <v>443</v>
      </c>
      <c r="J204" s="80">
        <v>46018</v>
      </c>
      <c r="K204" s="40">
        <v>6</v>
      </c>
      <c r="L204" s="41">
        <v>760</v>
      </c>
      <c r="M204" s="42">
        <v>4560</v>
      </c>
      <c r="N204" s="40"/>
      <c r="O204" s="41"/>
      <c r="P204" s="41"/>
      <c r="Q204" s="41"/>
      <c r="R204" s="40">
        <f t="shared" si="15"/>
        <v>6</v>
      </c>
      <c r="S204" s="41">
        <f t="shared" si="16"/>
        <v>760</v>
      </c>
      <c r="T204" s="41">
        <f t="shared" si="17"/>
        <v>4560</v>
      </c>
      <c r="U204" s="40"/>
      <c r="V204" s="41"/>
      <c r="W204" s="41"/>
      <c r="X204" s="43"/>
      <c r="Y204" s="43"/>
      <c r="Z204" s="43"/>
      <c r="AA204" s="43"/>
      <c r="AB204" s="43"/>
      <c r="AC204" s="43"/>
      <c r="AD204" s="44"/>
      <c r="AE204" s="41"/>
      <c r="AF204" s="41"/>
    </row>
    <row r="205" spans="1:32" s="45" customFormat="1" ht="22.5" customHeight="1" x14ac:dyDescent="0.25">
      <c r="A205" s="35"/>
      <c r="B205" s="35"/>
      <c r="C205" s="35"/>
      <c r="D205" s="40"/>
      <c r="E205" s="40">
        <v>189</v>
      </c>
      <c r="F205" s="36" t="s">
        <v>444</v>
      </c>
      <c r="G205" s="46" t="s">
        <v>441</v>
      </c>
      <c r="H205" s="38" t="s">
        <v>445</v>
      </c>
      <c r="I205" s="40" t="s">
        <v>446</v>
      </c>
      <c r="J205" s="79">
        <v>46753</v>
      </c>
      <c r="K205" s="40">
        <v>50</v>
      </c>
      <c r="L205" s="41">
        <v>58</v>
      </c>
      <c r="M205" s="42">
        <v>2900</v>
      </c>
      <c r="N205" s="40"/>
      <c r="O205" s="41"/>
      <c r="P205" s="41"/>
      <c r="Q205" s="41"/>
      <c r="R205" s="40">
        <f t="shared" si="15"/>
        <v>50</v>
      </c>
      <c r="S205" s="41">
        <f t="shared" si="16"/>
        <v>58</v>
      </c>
      <c r="T205" s="41">
        <f t="shared" si="17"/>
        <v>2900</v>
      </c>
      <c r="U205" s="40"/>
      <c r="V205" s="41"/>
      <c r="W205" s="41"/>
      <c r="X205" s="43"/>
      <c r="Y205" s="43"/>
      <c r="Z205" s="43"/>
      <c r="AA205" s="43"/>
      <c r="AB205" s="43"/>
      <c r="AC205" s="43"/>
      <c r="AD205" s="44"/>
      <c r="AE205" s="41"/>
      <c r="AF205" s="41"/>
    </row>
    <row r="206" spans="1:32" s="45" customFormat="1" ht="22.5" customHeight="1" x14ac:dyDescent="0.25">
      <c r="A206" s="35"/>
      <c r="B206" s="35"/>
      <c r="C206" s="35"/>
      <c r="D206" s="40"/>
      <c r="E206" s="40">
        <v>190</v>
      </c>
      <c r="F206" s="36" t="s">
        <v>447</v>
      </c>
      <c r="G206" s="46" t="s">
        <v>448</v>
      </c>
      <c r="H206" s="38" t="s">
        <v>348</v>
      </c>
      <c r="I206" s="40">
        <v>240271</v>
      </c>
      <c r="J206" s="79">
        <v>46419</v>
      </c>
      <c r="K206" s="40">
        <v>0</v>
      </c>
      <c r="L206" s="41">
        <v>60</v>
      </c>
      <c r="M206" s="42">
        <v>0</v>
      </c>
      <c r="N206" s="40"/>
      <c r="O206" s="41"/>
      <c r="P206" s="41"/>
      <c r="Q206" s="41"/>
      <c r="R206" s="40">
        <f t="shared" si="15"/>
        <v>0</v>
      </c>
      <c r="S206" s="41">
        <f t="shared" si="16"/>
        <v>60</v>
      </c>
      <c r="T206" s="41">
        <f t="shared" si="17"/>
        <v>0</v>
      </c>
      <c r="U206" s="40"/>
      <c r="V206" s="41"/>
      <c r="W206" s="41"/>
      <c r="X206" s="43"/>
      <c r="Y206" s="43"/>
      <c r="Z206" s="43"/>
      <c r="AA206" s="43"/>
      <c r="AB206" s="43"/>
      <c r="AC206" s="43"/>
      <c r="AD206" s="44"/>
      <c r="AE206" s="41"/>
      <c r="AF206" s="41"/>
    </row>
    <row r="207" spans="1:32" s="45" customFormat="1" ht="15.75" customHeight="1" x14ac:dyDescent="0.25">
      <c r="A207" s="34"/>
      <c r="B207" s="34"/>
      <c r="C207" s="35"/>
      <c r="D207" s="34"/>
      <c r="E207" s="34"/>
      <c r="F207" s="74" t="s">
        <v>449</v>
      </c>
      <c r="G207" s="59"/>
      <c r="H207" s="38"/>
      <c r="I207" s="34"/>
      <c r="J207" s="60"/>
      <c r="K207" s="40"/>
      <c r="L207" s="41">
        <v>0</v>
      </c>
      <c r="M207" s="42">
        <v>0</v>
      </c>
      <c r="N207" s="40"/>
      <c r="O207" s="41"/>
      <c r="P207" s="41"/>
      <c r="Q207" s="41"/>
      <c r="R207" s="40">
        <f t="shared" si="15"/>
        <v>0</v>
      </c>
      <c r="S207" s="41">
        <f t="shared" si="16"/>
        <v>0</v>
      </c>
      <c r="T207" s="41">
        <f t="shared" si="17"/>
        <v>0</v>
      </c>
      <c r="U207" s="34"/>
      <c r="V207" s="41"/>
      <c r="W207" s="41"/>
      <c r="X207" s="40"/>
      <c r="Y207" s="43"/>
      <c r="Z207" s="43"/>
      <c r="AA207" s="44"/>
      <c r="AB207" s="43"/>
      <c r="AC207" s="43"/>
      <c r="AD207" s="44"/>
      <c r="AE207" s="41"/>
      <c r="AF207" s="41"/>
    </row>
    <row r="208" spans="1:32" s="45" customFormat="1" ht="22.5" customHeight="1" x14ac:dyDescent="0.25">
      <c r="A208" s="35"/>
      <c r="B208" s="35"/>
      <c r="C208" s="35"/>
      <c r="D208" s="40"/>
      <c r="E208" s="40">
        <v>192</v>
      </c>
      <c r="F208" s="36" t="s">
        <v>153</v>
      </c>
      <c r="G208" s="37" t="s">
        <v>27</v>
      </c>
      <c r="H208" s="38" t="s">
        <v>450</v>
      </c>
      <c r="I208" s="40"/>
      <c r="J208" s="60">
        <v>45835</v>
      </c>
      <c r="K208" s="40">
        <v>505</v>
      </c>
      <c r="L208" s="41">
        <v>98</v>
      </c>
      <c r="M208" s="42">
        <v>49490</v>
      </c>
      <c r="N208" s="40"/>
      <c r="O208" s="41"/>
      <c r="P208" s="41"/>
      <c r="Q208" s="41"/>
      <c r="R208" s="40">
        <f t="shared" si="15"/>
        <v>505</v>
      </c>
      <c r="S208" s="41">
        <f t="shared" si="16"/>
        <v>98</v>
      </c>
      <c r="T208" s="41">
        <f t="shared" si="17"/>
        <v>49490</v>
      </c>
      <c r="U208" s="67"/>
      <c r="V208" s="41"/>
      <c r="W208" s="41"/>
      <c r="X208" s="69"/>
      <c r="Y208" s="69"/>
      <c r="Z208" s="69"/>
      <c r="AA208" s="69"/>
      <c r="AB208" s="69"/>
      <c r="AC208" s="69"/>
      <c r="AD208" s="44"/>
      <c r="AE208" s="41"/>
      <c r="AF208" s="41"/>
    </row>
    <row r="209" spans="1:32" s="45" customFormat="1" ht="22.5" customHeight="1" x14ac:dyDescent="0.25">
      <c r="A209" s="35"/>
      <c r="B209" s="35"/>
      <c r="C209" s="35"/>
      <c r="D209" s="40"/>
      <c r="E209" s="40">
        <v>193</v>
      </c>
      <c r="F209" s="36" t="s">
        <v>451</v>
      </c>
      <c r="G209" s="37" t="s">
        <v>263</v>
      </c>
      <c r="H209" s="38" t="s">
        <v>259</v>
      </c>
      <c r="I209" s="34" t="s">
        <v>452</v>
      </c>
      <c r="J209" s="60">
        <v>45927</v>
      </c>
      <c r="K209" s="40">
        <v>193</v>
      </c>
      <c r="L209" s="41">
        <v>1595</v>
      </c>
      <c r="M209" s="42">
        <v>307835</v>
      </c>
      <c r="N209" s="40"/>
      <c r="O209" s="41"/>
      <c r="P209" s="41"/>
      <c r="Q209" s="41"/>
      <c r="R209" s="40">
        <f t="shared" si="15"/>
        <v>193</v>
      </c>
      <c r="S209" s="41">
        <f t="shared" si="16"/>
        <v>1595</v>
      </c>
      <c r="T209" s="41">
        <f t="shared" si="17"/>
        <v>307835</v>
      </c>
      <c r="U209" s="67"/>
      <c r="V209" s="41"/>
      <c r="W209" s="41"/>
      <c r="X209" s="69"/>
      <c r="Y209" s="69"/>
      <c r="Z209" s="69"/>
      <c r="AA209" s="69"/>
      <c r="AB209" s="69"/>
      <c r="AC209" s="69"/>
      <c r="AD209" s="44"/>
      <c r="AE209" s="41"/>
      <c r="AF209" s="41"/>
    </row>
    <row r="210" spans="1:32" s="45" customFormat="1" ht="17.25" customHeight="1" x14ac:dyDescent="0.25">
      <c r="A210" s="34"/>
      <c r="B210" s="34"/>
      <c r="C210" s="35"/>
      <c r="D210" s="34"/>
      <c r="F210" s="74" t="s">
        <v>453</v>
      </c>
      <c r="G210" s="59"/>
      <c r="H210" s="38"/>
      <c r="I210" s="34"/>
      <c r="J210" s="60"/>
      <c r="K210" s="40"/>
      <c r="L210" s="41">
        <v>0</v>
      </c>
      <c r="M210" s="42">
        <v>0</v>
      </c>
      <c r="N210" s="40"/>
      <c r="O210" s="41"/>
      <c r="P210" s="41"/>
      <c r="Q210" s="41"/>
      <c r="R210" s="40">
        <f t="shared" si="15"/>
        <v>0</v>
      </c>
      <c r="S210" s="41">
        <f t="shared" si="16"/>
        <v>0</v>
      </c>
      <c r="T210" s="41">
        <f t="shared" si="17"/>
        <v>0</v>
      </c>
      <c r="U210" s="34"/>
      <c r="V210" s="41"/>
      <c r="W210" s="41"/>
      <c r="X210" s="40"/>
      <c r="Y210" s="43"/>
      <c r="Z210" s="43"/>
      <c r="AA210" s="44"/>
      <c r="AB210" s="43"/>
      <c r="AC210" s="43"/>
      <c r="AD210" s="44"/>
      <c r="AE210" s="41"/>
      <c r="AF210" s="41"/>
    </row>
    <row r="211" spans="1:32" s="45" customFormat="1" ht="22.5" customHeight="1" x14ac:dyDescent="0.25">
      <c r="A211" s="35"/>
      <c r="B211" s="35"/>
      <c r="C211" s="35"/>
      <c r="D211" s="40"/>
      <c r="E211" s="34">
        <v>194</v>
      </c>
      <c r="F211" s="36" t="s">
        <v>454</v>
      </c>
      <c r="G211" s="37" t="s">
        <v>448</v>
      </c>
      <c r="H211" s="38" t="s">
        <v>50</v>
      </c>
      <c r="I211" s="34">
        <v>182128</v>
      </c>
      <c r="J211" s="60">
        <v>47147</v>
      </c>
      <c r="K211" s="40">
        <v>377</v>
      </c>
      <c r="L211" s="41">
        <v>150</v>
      </c>
      <c r="M211" s="42">
        <v>56550</v>
      </c>
      <c r="N211" s="34"/>
      <c r="O211" s="41"/>
      <c r="P211" s="41"/>
      <c r="Q211" s="41"/>
      <c r="R211" s="40">
        <f t="shared" si="15"/>
        <v>377</v>
      </c>
      <c r="S211" s="41">
        <f t="shared" si="16"/>
        <v>150</v>
      </c>
      <c r="T211" s="41">
        <f t="shared" si="17"/>
        <v>56550</v>
      </c>
      <c r="U211" s="67"/>
      <c r="V211" s="41"/>
      <c r="W211" s="41"/>
      <c r="X211" s="69"/>
      <c r="Y211" s="69"/>
      <c r="Z211" s="69"/>
      <c r="AA211" s="69"/>
      <c r="AB211" s="69"/>
      <c r="AC211" s="69"/>
      <c r="AD211" s="44"/>
      <c r="AE211" s="41"/>
      <c r="AF211" s="41"/>
    </row>
    <row r="212" spans="1:32" s="45" customFormat="1" ht="16.5" customHeight="1" x14ac:dyDescent="0.25">
      <c r="A212" s="34"/>
      <c r="B212" s="34"/>
      <c r="C212" s="35"/>
      <c r="D212" s="34"/>
      <c r="E212" s="34"/>
      <c r="F212" s="74" t="s">
        <v>455</v>
      </c>
      <c r="G212" s="59"/>
      <c r="H212" s="38"/>
      <c r="I212" s="34"/>
      <c r="J212" s="60"/>
      <c r="K212" s="40"/>
      <c r="L212" s="41">
        <v>0</v>
      </c>
      <c r="M212" s="42">
        <v>0</v>
      </c>
      <c r="N212" s="40"/>
      <c r="O212" s="41"/>
      <c r="P212" s="41"/>
      <c r="Q212" s="41"/>
      <c r="R212" s="40">
        <f t="shared" si="15"/>
        <v>0</v>
      </c>
      <c r="S212" s="41">
        <f t="shared" si="16"/>
        <v>0</v>
      </c>
      <c r="T212" s="41">
        <f t="shared" si="17"/>
        <v>0</v>
      </c>
      <c r="U212" s="34"/>
      <c r="V212" s="41"/>
      <c r="W212" s="41"/>
      <c r="X212" s="40"/>
      <c r="Y212" s="43"/>
      <c r="Z212" s="43"/>
      <c r="AA212" s="44"/>
      <c r="AB212" s="43"/>
      <c r="AC212" s="43"/>
      <c r="AD212" s="44"/>
      <c r="AE212" s="41"/>
      <c r="AF212" s="41"/>
    </row>
    <row r="213" spans="1:32" s="45" customFormat="1" ht="18.75" customHeight="1" x14ac:dyDescent="0.25">
      <c r="A213" s="34"/>
      <c r="B213" s="34"/>
      <c r="C213" s="35"/>
      <c r="D213" s="34"/>
      <c r="E213" s="34">
        <v>195</v>
      </c>
      <c r="F213" s="36" t="s">
        <v>174</v>
      </c>
      <c r="G213" s="37" t="s">
        <v>456</v>
      </c>
      <c r="H213" s="38" t="s">
        <v>212</v>
      </c>
      <c r="I213" s="34">
        <v>241213</v>
      </c>
      <c r="J213" s="81">
        <v>46722</v>
      </c>
      <c r="K213" s="40">
        <v>0</v>
      </c>
      <c r="L213" s="41">
        <v>75</v>
      </c>
      <c r="M213" s="42">
        <v>0</v>
      </c>
      <c r="N213" s="34"/>
      <c r="O213" s="41"/>
      <c r="P213" s="41"/>
      <c r="Q213" s="41"/>
      <c r="R213" s="40">
        <f t="shared" si="15"/>
        <v>0</v>
      </c>
      <c r="S213" s="41">
        <f t="shared" si="16"/>
        <v>75</v>
      </c>
      <c r="T213" s="41">
        <f t="shared" si="17"/>
        <v>0</v>
      </c>
      <c r="U213" s="34"/>
      <c r="V213" s="41"/>
      <c r="W213" s="41"/>
      <c r="X213" s="40"/>
      <c r="Y213" s="43"/>
      <c r="Z213" s="43"/>
      <c r="AA213" s="44"/>
      <c r="AB213" s="43"/>
      <c r="AC213" s="43"/>
      <c r="AD213" s="44"/>
      <c r="AE213" s="41"/>
      <c r="AF213" s="41"/>
    </row>
    <row r="214" spans="1:32" s="45" customFormat="1" ht="18.75" customHeight="1" x14ac:dyDescent="0.25">
      <c r="A214" s="34"/>
      <c r="B214" s="34"/>
      <c r="C214" s="35"/>
      <c r="D214" s="34"/>
      <c r="E214" s="34">
        <v>196</v>
      </c>
      <c r="F214" s="36" t="s">
        <v>174</v>
      </c>
      <c r="G214" s="37" t="s">
        <v>456</v>
      </c>
      <c r="H214" s="38" t="s">
        <v>457</v>
      </c>
      <c r="I214" s="34">
        <v>2505102402</v>
      </c>
      <c r="J214" s="81">
        <v>46997</v>
      </c>
      <c r="K214" s="40">
        <v>0</v>
      </c>
      <c r="L214" s="41">
        <v>75</v>
      </c>
      <c r="M214" s="42">
        <v>0</v>
      </c>
      <c r="N214" s="34"/>
      <c r="O214" s="41"/>
      <c r="P214" s="41"/>
      <c r="Q214" s="41"/>
      <c r="R214" s="40">
        <f t="shared" si="15"/>
        <v>0</v>
      </c>
      <c r="S214" s="41">
        <f t="shared" si="16"/>
        <v>75</v>
      </c>
      <c r="T214" s="41">
        <f t="shared" si="17"/>
        <v>0</v>
      </c>
      <c r="U214" s="34"/>
      <c r="V214" s="41"/>
      <c r="W214" s="41"/>
      <c r="X214" s="40"/>
      <c r="Y214" s="43"/>
      <c r="Z214" s="43"/>
      <c r="AA214" s="44"/>
      <c r="AB214" s="43"/>
      <c r="AC214" s="43"/>
      <c r="AD214" s="44"/>
      <c r="AE214" s="41"/>
      <c r="AF214" s="41"/>
    </row>
    <row r="215" spans="1:32" s="45" customFormat="1" ht="18.75" customHeight="1" x14ac:dyDescent="0.25">
      <c r="A215" s="34"/>
      <c r="B215" s="34"/>
      <c r="C215" s="35"/>
      <c r="D215" s="34"/>
      <c r="E215" s="34">
        <v>197</v>
      </c>
      <c r="F215" s="36" t="s">
        <v>104</v>
      </c>
      <c r="G215" s="37" t="s">
        <v>27</v>
      </c>
      <c r="H215" s="38" t="s">
        <v>458</v>
      </c>
      <c r="I215" s="34" t="s">
        <v>459</v>
      </c>
      <c r="J215" s="81">
        <v>46692</v>
      </c>
      <c r="K215" s="40">
        <v>20</v>
      </c>
      <c r="L215" s="41">
        <v>75</v>
      </c>
      <c r="M215" s="42">
        <v>1500</v>
      </c>
      <c r="N215" s="34"/>
      <c r="O215" s="41"/>
      <c r="P215" s="41"/>
      <c r="Q215" s="41"/>
      <c r="R215" s="40">
        <f t="shared" si="15"/>
        <v>20</v>
      </c>
      <c r="S215" s="41">
        <f t="shared" si="16"/>
        <v>75</v>
      </c>
      <c r="T215" s="41">
        <f t="shared" si="17"/>
        <v>1500</v>
      </c>
      <c r="U215" s="34"/>
      <c r="V215" s="41"/>
      <c r="W215" s="41"/>
      <c r="X215" s="40"/>
      <c r="Y215" s="43"/>
      <c r="Z215" s="43"/>
      <c r="AA215" s="44"/>
      <c r="AB215" s="43"/>
      <c r="AC215" s="43"/>
      <c r="AD215" s="44"/>
      <c r="AE215" s="41"/>
      <c r="AF215" s="41"/>
    </row>
    <row r="216" spans="1:32" s="45" customFormat="1" ht="22.5" customHeight="1" x14ac:dyDescent="0.25">
      <c r="A216" s="34"/>
      <c r="B216" s="34"/>
      <c r="C216" s="35"/>
      <c r="D216" s="34"/>
      <c r="E216" s="34">
        <v>198</v>
      </c>
      <c r="F216" s="36" t="s">
        <v>460</v>
      </c>
      <c r="G216" s="37" t="s">
        <v>27</v>
      </c>
      <c r="H216" s="38" t="s">
        <v>461</v>
      </c>
      <c r="I216" s="34" t="s">
        <v>462</v>
      </c>
      <c r="J216" s="60">
        <v>46018</v>
      </c>
      <c r="K216" s="40">
        <v>0</v>
      </c>
      <c r="L216" s="41">
        <v>55</v>
      </c>
      <c r="M216" s="42">
        <v>0</v>
      </c>
      <c r="N216" s="34"/>
      <c r="O216" s="41"/>
      <c r="P216" s="41"/>
      <c r="Q216" s="41"/>
      <c r="R216" s="40">
        <f t="shared" si="15"/>
        <v>0</v>
      </c>
      <c r="S216" s="41">
        <f t="shared" si="16"/>
        <v>55</v>
      </c>
      <c r="T216" s="41">
        <f t="shared" si="17"/>
        <v>0</v>
      </c>
      <c r="U216" s="34"/>
      <c r="V216" s="41"/>
      <c r="W216" s="41"/>
      <c r="X216" s="40"/>
      <c r="Y216" s="43"/>
      <c r="Z216" s="43"/>
      <c r="AA216" s="44"/>
      <c r="AB216" s="43"/>
      <c r="AC216" s="43"/>
      <c r="AD216" s="44"/>
      <c r="AE216" s="41"/>
      <c r="AF216" s="41"/>
    </row>
    <row r="217" spans="1:32" s="45" customFormat="1" ht="22.5" customHeight="1" x14ac:dyDescent="0.25">
      <c r="A217" s="34"/>
      <c r="B217" s="34"/>
      <c r="C217" s="35"/>
      <c r="D217" s="34"/>
      <c r="E217" s="34">
        <v>199</v>
      </c>
      <c r="F217" s="36" t="s">
        <v>221</v>
      </c>
      <c r="G217" s="37" t="s">
        <v>27</v>
      </c>
      <c r="H217" s="38" t="s">
        <v>296</v>
      </c>
      <c r="I217" s="34">
        <v>2411601</v>
      </c>
      <c r="J217" s="60">
        <v>45988</v>
      </c>
      <c r="K217" s="40">
        <v>0</v>
      </c>
      <c r="L217" s="41">
        <v>38</v>
      </c>
      <c r="M217" s="42">
        <v>0</v>
      </c>
      <c r="N217" s="34"/>
      <c r="O217" s="41"/>
      <c r="P217" s="41"/>
      <c r="Q217" s="41"/>
      <c r="R217" s="40">
        <f t="shared" si="15"/>
        <v>0</v>
      </c>
      <c r="S217" s="41">
        <f t="shared" si="16"/>
        <v>38</v>
      </c>
      <c r="T217" s="41">
        <f t="shared" si="17"/>
        <v>0</v>
      </c>
      <c r="U217" s="34"/>
      <c r="V217" s="41"/>
      <c r="W217" s="41"/>
      <c r="X217" s="40"/>
      <c r="Y217" s="43"/>
      <c r="Z217" s="43"/>
      <c r="AA217" s="44"/>
      <c r="AB217" s="43"/>
      <c r="AC217" s="43"/>
      <c r="AD217" s="44"/>
      <c r="AE217" s="41"/>
      <c r="AF217" s="41"/>
    </row>
    <row r="218" spans="1:32" s="45" customFormat="1" ht="22.5" customHeight="1" x14ac:dyDescent="0.25">
      <c r="A218" s="35"/>
      <c r="B218" s="35"/>
      <c r="C218" s="35"/>
      <c r="D218" s="40"/>
      <c r="E218" s="34">
        <v>200</v>
      </c>
      <c r="F218" s="36" t="s">
        <v>221</v>
      </c>
      <c r="G218" s="37" t="s">
        <v>27</v>
      </c>
      <c r="H218" s="38" t="s">
        <v>186</v>
      </c>
      <c r="I218" s="34" t="s">
        <v>463</v>
      </c>
      <c r="J218" s="60">
        <v>45927</v>
      </c>
      <c r="K218" s="40">
        <v>0</v>
      </c>
      <c r="L218" s="41">
        <v>38</v>
      </c>
      <c r="M218" s="42">
        <v>0</v>
      </c>
      <c r="N218" s="34"/>
      <c r="O218" s="41"/>
      <c r="P218" s="41"/>
      <c r="Q218" s="41"/>
      <c r="R218" s="40">
        <f t="shared" si="15"/>
        <v>0</v>
      </c>
      <c r="S218" s="41">
        <f t="shared" si="16"/>
        <v>38</v>
      </c>
      <c r="T218" s="41">
        <f t="shared" si="17"/>
        <v>0</v>
      </c>
      <c r="U218" s="67"/>
      <c r="V218" s="41"/>
      <c r="W218" s="41"/>
      <c r="X218" s="69"/>
      <c r="Y218" s="69"/>
      <c r="Z218" s="69"/>
      <c r="AA218" s="69"/>
      <c r="AB218" s="69"/>
      <c r="AC218" s="69"/>
      <c r="AD218" s="44"/>
      <c r="AE218" s="41"/>
      <c r="AF218" s="41"/>
    </row>
    <row r="219" spans="1:32" s="45" customFormat="1" ht="22.5" customHeight="1" x14ac:dyDescent="0.25">
      <c r="A219" s="35"/>
      <c r="B219" s="35"/>
      <c r="C219" s="35"/>
      <c r="D219" s="40"/>
      <c r="E219" s="34">
        <v>201</v>
      </c>
      <c r="F219" s="36" t="s">
        <v>183</v>
      </c>
      <c r="G219" s="37" t="s">
        <v>27</v>
      </c>
      <c r="H219" s="38" t="s">
        <v>50</v>
      </c>
      <c r="I219" s="34" t="s">
        <v>464</v>
      </c>
      <c r="J219" s="60">
        <v>45835</v>
      </c>
      <c r="K219" s="40">
        <v>0</v>
      </c>
      <c r="L219" s="41">
        <v>31.5</v>
      </c>
      <c r="M219" s="42">
        <v>0</v>
      </c>
      <c r="N219" s="34"/>
      <c r="O219" s="41"/>
      <c r="P219" s="41"/>
      <c r="Q219" s="41"/>
      <c r="R219" s="40">
        <f t="shared" si="15"/>
        <v>0</v>
      </c>
      <c r="S219" s="41">
        <f t="shared" si="16"/>
        <v>31.5</v>
      </c>
      <c r="T219" s="41">
        <f t="shared" si="17"/>
        <v>0</v>
      </c>
      <c r="U219" s="67"/>
      <c r="V219" s="41"/>
      <c r="W219" s="41"/>
      <c r="X219" s="69"/>
      <c r="Y219" s="69"/>
      <c r="Z219" s="69"/>
      <c r="AA219" s="69"/>
      <c r="AB219" s="69"/>
      <c r="AC219" s="69"/>
      <c r="AD219" s="44"/>
      <c r="AE219" s="41"/>
      <c r="AF219" s="41"/>
    </row>
    <row r="220" spans="1:32" s="45" customFormat="1" ht="14.25" customHeight="1" x14ac:dyDescent="0.25">
      <c r="A220" s="34"/>
      <c r="B220" s="34"/>
      <c r="C220" s="35"/>
      <c r="D220" s="34"/>
      <c r="E220" s="34"/>
      <c r="F220" s="74" t="s">
        <v>465</v>
      </c>
      <c r="G220" s="59"/>
      <c r="H220" s="38"/>
      <c r="I220" s="34"/>
      <c r="J220" s="60"/>
      <c r="K220" s="40"/>
      <c r="L220" s="41">
        <v>0</v>
      </c>
      <c r="M220" s="42">
        <v>0</v>
      </c>
      <c r="N220" s="40"/>
      <c r="O220" s="41"/>
      <c r="P220" s="41"/>
      <c r="Q220" s="41"/>
      <c r="R220" s="40">
        <f t="shared" si="15"/>
        <v>0</v>
      </c>
      <c r="S220" s="41">
        <f t="shared" si="16"/>
        <v>0</v>
      </c>
      <c r="T220" s="41">
        <f t="shared" si="17"/>
        <v>0</v>
      </c>
      <c r="U220" s="34"/>
      <c r="V220" s="41"/>
      <c r="W220" s="41"/>
      <c r="X220" s="40"/>
      <c r="Y220" s="43"/>
      <c r="Z220" s="43"/>
      <c r="AA220" s="44"/>
      <c r="AB220" s="43"/>
      <c r="AC220" s="43"/>
      <c r="AD220" s="44"/>
      <c r="AE220" s="41"/>
      <c r="AF220" s="41"/>
    </row>
    <row r="221" spans="1:32" s="45" customFormat="1" ht="22.5" customHeight="1" x14ac:dyDescent="0.25">
      <c r="A221" s="34"/>
      <c r="B221" s="34"/>
      <c r="C221" s="35"/>
      <c r="D221" s="34"/>
      <c r="E221" s="34">
        <v>202</v>
      </c>
      <c r="F221" s="72" t="s">
        <v>195</v>
      </c>
      <c r="G221" s="59" t="s">
        <v>27</v>
      </c>
      <c r="H221" s="38" t="s">
        <v>196</v>
      </c>
      <c r="I221" s="34">
        <v>240445</v>
      </c>
      <c r="J221" s="60">
        <v>45774</v>
      </c>
      <c r="K221" s="40">
        <v>99</v>
      </c>
      <c r="L221" s="41">
        <v>65</v>
      </c>
      <c r="M221" s="42">
        <v>6435</v>
      </c>
      <c r="N221" s="40"/>
      <c r="O221" s="41"/>
      <c r="P221" s="41"/>
      <c r="Q221" s="41"/>
      <c r="R221" s="40">
        <f t="shared" si="15"/>
        <v>99</v>
      </c>
      <c r="S221" s="41">
        <f t="shared" si="16"/>
        <v>65</v>
      </c>
      <c r="T221" s="41">
        <f t="shared" si="17"/>
        <v>6435</v>
      </c>
      <c r="U221" s="34"/>
      <c r="V221" s="41"/>
      <c r="W221" s="41"/>
      <c r="X221" s="40"/>
      <c r="Y221" s="43"/>
      <c r="Z221" s="43"/>
      <c r="AA221" s="44"/>
      <c r="AB221" s="43"/>
      <c r="AC221" s="43"/>
      <c r="AD221" s="44"/>
      <c r="AE221" s="41"/>
      <c r="AF221" s="41"/>
    </row>
    <row r="222" spans="1:32" s="45" customFormat="1" ht="22.5" customHeight="1" x14ac:dyDescent="0.25">
      <c r="A222" s="34"/>
      <c r="B222" s="34"/>
      <c r="C222" s="35"/>
      <c r="D222" s="34"/>
      <c r="E222" s="34">
        <v>203</v>
      </c>
      <c r="F222" s="72" t="s">
        <v>466</v>
      </c>
      <c r="G222" s="59" t="s">
        <v>27</v>
      </c>
      <c r="H222" s="38" t="s">
        <v>467</v>
      </c>
      <c r="I222" s="34" t="s">
        <v>468</v>
      </c>
      <c r="J222" s="60">
        <v>45956</v>
      </c>
      <c r="K222" s="40">
        <v>0</v>
      </c>
      <c r="L222" s="41">
        <v>200</v>
      </c>
      <c r="M222" s="42">
        <v>0</v>
      </c>
      <c r="N222" s="40"/>
      <c r="O222" s="41"/>
      <c r="P222" s="41"/>
      <c r="Q222" s="41"/>
      <c r="R222" s="40">
        <f t="shared" si="15"/>
        <v>0</v>
      </c>
      <c r="S222" s="41">
        <f t="shared" si="16"/>
        <v>200</v>
      </c>
      <c r="T222" s="41">
        <f t="shared" si="17"/>
        <v>0</v>
      </c>
      <c r="U222" s="34"/>
      <c r="V222" s="41"/>
      <c r="W222" s="41"/>
      <c r="X222" s="40"/>
      <c r="Y222" s="43"/>
      <c r="Z222" s="43"/>
      <c r="AA222" s="44"/>
      <c r="AB222" s="43"/>
      <c r="AC222" s="43"/>
      <c r="AD222" s="44"/>
      <c r="AE222" s="41"/>
      <c r="AF222" s="41"/>
    </row>
    <row r="223" spans="1:32" s="45" customFormat="1" ht="18" customHeight="1" x14ac:dyDescent="0.25">
      <c r="A223" s="34"/>
      <c r="B223" s="34"/>
      <c r="C223" s="35"/>
      <c r="D223" s="34"/>
      <c r="E223" s="34">
        <v>204</v>
      </c>
      <c r="F223" s="72" t="s">
        <v>469</v>
      </c>
      <c r="G223" s="59" t="s">
        <v>27</v>
      </c>
      <c r="H223" s="38" t="s">
        <v>349</v>
      </c>
      <c r="I223" s="34" t="s">
        <v>350</v>
      </c>
      <c r="J223" s="60">
        <v>45927</v>
      </c>
      <c r="K223" s="40">
        <v>0</v>
      </c>
      <c r="L223" s="41">
        <v>14.5</v>
      </c>
      <c r="M223" s="42">
        <v>0</v>
      </c>
      <c r="N223" s="40"/>
      <c r="O223" s="41"/>
      <c r="P223" s="41"/>
      <c r="Q223" s="41"/>
      <c r="R223" s="40">
        <f t="shared" si="15"/>
        <v>0</v>
      </c>
      <c r="S223" s="41">
        <f t="shared" si="16"/>
        <v>14.5</v>
      </c>
      <c r="T223" s="41">
        <f t="shared" si="17"/>
        <v>0</v>
      </c>
      <c r="U223" s="34"/>
      <c r="V223" s="41"/>
      <c r="W223" s="41"/>
      <c r="X223" s="40"/>
      <c r="Y223" s="43"/>
      <c r="Z223" s="43"/>
      <c r="AA223" s="44"/>
      <c r="AB223" s="43"/>
      <c r="AC223" s="43"/>
      <c r="AD223" s="44"/>
      <c r="AE223" s="41"/>
      <c r="AF223" s="41"/>
    </row>
    <row r="224" spans="1:32" s="45" customFormat="1" ht="18" customHeight="1" x14ac:dyDescent="0.25">
      <c r="A224" s="35"/>
      <c r="B224" s="35"/>
      <c r="C224" s="35"/>
      <c r="D224" s="40"/>
      <c r="E224" s="34">
        <v>205</v>
      </c>
      <c r="F224" s="36" t="s">
        <v>104</v>
      </c>
      <c r="G224" s="37" t="s">
        <v>27</v>
      </c>
      <c r="H224" s="38" t="s">
        <v>458</v>
      </c>
      <c r="I224" s="34" t="s">
        <v>459</v>
      </c>
      <c r="J224" s="81">
        <v>46718</v>
      </c>
      <c r="K224" s="40">
        <v>100</v>
      </c>
      <c r="L224" s="41">
        <v>13.6</v>
      </c>
      <c r="M224" s="42">
        <v>1360</v>
      </c>
      <c r="N224" s="40"/>
      <c r="O224" s="41"/>
      <c r="P224" s="41"/>
      <c r="Q224" s="41"/>
      <c r="R224" s="40">
        <f t="shared" si="15"/>
        <v>100</v>
      </c>
      <c r="S224" s="41">
        <f t="shared" si="16"/>
        <v>13.6</v>
      </c>
      <c r="T224" s="41">
        <f t="shared" si="17"/>
        <v>1360</v>
      </c>
      <c r="U224" s="40"/>
      <c r="V224" s="41"/>
      <c r="W224" s="41"/>
      <c r="X224" s="43"/>
      <c r="Y224" s="43"/>
      <c r="Z224" s="43"/>
      <c r="AA224" s="43"/>
      <c r="AB224" s="43"/>
      <c r="AC224" s="43"/>
      <c r="AD224" s="44"/>
      <c r="AE224" s="41"/>
      <c r="AF224" s="41"/>
    </row>
    <row r="225" spans="1:32" s="45" customFormat="1" ht="18" customHeight="1" x14ac:dyDescent="0.25">
      <c r="A225" s="34"/>
      <c r="B225" s="34"/>
      <c r="C225" s="35"/>
      <c r="D225" s="34"/>
      <c r="E225" s="34"/>
      <c r="F225" s="74" t="s">
        <v>470</v>
      </c>
      <c r="G225" s="59"/>
      <c r="H225" s="38"/>
      <c r="I225" s="34"/>
      <c r="J225" s="60"/>
      <c r="K225" s="40"/>
      <c r="L225" s="41">
        <v>0</v>
      </c>
      <c r="M225" s="42">
        <v>0</v>
      </c>
      <c r="N225" s="40"/>
      <c r="O225" s="41"/>
      <c r="P225" s="41"/>
      <c r="Q225" s="41"/>
      <c r="R225" s="40">
        <f t="shared" si="15"/>
        <v>0</v>
      </c>
      <c r="S225" s="41">
        <f t="shared" si="16"/>
        <v>0</v>
      </c>
      <c r="T225" s="41">
        <f t="shared" si="17"/>
        <v>0</v>
      </c>
      <c r="U225" s="34"/>
      <c r="V225" s="41"/>
      <c r="W225" s="41"/>
      <c r="X225" s="40"/>
      <c r="Y225" s="43"/>
      <c r="Z225" s="43"/>
      <c r="AA225" s="44"/>
      <c r="AB225" s="43"/>
      <c r="AC225" s="43"/>
      <c r="AD225" s="44"/>
      <c r="AE225" s="41"/>
      <c r="AF225" s="41"/>
    </row>
    <row r="226" spans="1:32" s="45" customFormat="1" ht="22.5" customHeight="1" x14ac:dyDescent="0.25">
      <c r="A226" s="35"/>
      <c r="B226" s="35"/>
      <c r="C226" s="35"/>
      <c r="D226" s="40"/>
      <c r="E226" s="40">
        <v>206</v>
      </c>
      <c r="F226" s="36" t="s">
        <v>471</v>
      </c>
      <c r="G226" s="37" t="s">
        <v>24</v>
      </c>
      <c r="H226" s="38" t="s">
        <v>373</v>
      </c>
      <c r="I226" s="34" t="s">
        <v>374</v>
      </c>
      <c r="J226" s="60">
        <v>46023</v>
      </c>
      <c r="K226" s="40">
        <v>0</v>
      </c>
      <c r="L226" s="41">
        <v>515</v>
      </c>
      <c r="M226" s="42">
        <v>0</v>
      </c>
      <c r="N226" s="40"/>
      <c r="O226" s="41"/>
      <c r="P226" s="41"/>
      <c r="Q226" s="41"/>
      <c r="R226" s="40">
        <f t="shared" si="15"/>
        <v>0</v>
      </c>
      <c r="S226" s="41">
        <f t="shared" si="16"/>
        <v>515</v>
      </c>
      <c r="T226" s="41">
        <f t="shared" si="17"/>
        <v>0</v>
      </c>
      <c r="U226" s="40"/>
      <c r="V226" s="41"/>
      <c r="W226" s="41"/>
      <c r="X226" s="43"/>
      <c r="Y226" s="43"/>
      <c r="Z226" s="43"/>
      <c r="AA226" s="43"/>
      <c r="AB226" s="43"/>
      <c r="AC226" s="43"/>
      <c r="AD226" s="44"/>
      <c r="AE226" s="41"/>
      <c r="AF226" s="41"/>
    </row>
    <row r="227" spans="1:32" s="45" customFormat="1" ht="17.25" customHeight="1" x14ac:dyDescent="0.25">
      <c r="A227" s="34"/>
      <c r="B227" s="34"/>
      <c r="C227" s="35"/>
      <c r="D227" s="34"/>
      <c r="E227" s="34">
        <v>207</v>
      </c>
      <c r="F227" s="72" t="s">
        <v>222</v>
      </c>
      <c r="G227" s="59" t="s">
        <v>24</v>
      </c>
      <c r="H227" s="38" t="s">
        <v>472</v>
      </c>
      <c r="I227" s="34" t="s">
        <v>473</v>
      </c>
      <c r="J227" s="60">
        <v>45743</v>
      </c>
      <c r="K227" s="40">
        <v>40</v>
      </c>
      <c r="L227" s="41">
        <v>745</v>
      </c>
      <c r="M227" s="42">
        <v>29800</v>
      </c>
      <c r="N227" s="40"/>
      <c r="O227" s="41"/>
      <c r="P227" s="41"/>
      <c r="Q227" s="41"/>
      <c r="R227" s="40">
        <f t="shared" si="15"/>
        <v>40</v>
      </c>
      <c r="S227" s="41">
        <f t="shared" si="16"/>
        <v>745</v>
      </c>
      <c r="T227" s="41">
        <f t="shared" si="17"/>
        <v>29800</v>
      </c>
      <c r="U227" s="34"/>
      <c r="V227" s="41"/>
      <c r="W227" s="41"/>
      <c r="X227" s="40"/>
      <c r="Y227" s="43"/>
      <c r="Z227" s="43"/>
      <c r="AA227" s="44"/>
      <c r="AB227" s="43"/>
      <c r="AC227" s="43"/>
      <c r="AD227" s="44"/>
      <c r="AE227" s="41"/>
      <c r="AF227" s="41"/>
    </row>
    <row r="228" spans="1:32" s="45" customFormat="1" ht="17.25" customHeight="1" x14ac:dyDescent="0.25">
      <c r="A228" s="34"/>
      <c r="B228" s="34"/>
      <c r="C228" s="35"/>
      <c r="D228" s="34"/>
      <c r="E228" s="34"/>
      <c r="F228" s="74" t="s">
        <v>474</v>
      </c>
      <c r="G228" s="59"/>
      <c r="H228" s="38"/>
      <c r="I228" s="34"/>
      <c r="J228" s="60"/>
      <c r="K228" s="40"/>
      <c r="L228" s="41">
        <v>0</v>
      </c>
      <c r="M228" s="40">
        <v>0</v>
      </c>
      <c r="N228" s="40"/>
      <c r="O228" s="41"/>
      <c r="P228" s="41"/>
      <c r="Q228" s="41"/>
      <c r="R228" s="40">
        <f t="shared" si="15"/>
        <v>0</v>
      </c>
      <c r="S228" s="41">
        <f t="shared" si="16"/>
        <v>0</v>
      </c>
      <c r="T228" s="41">
        <f t="shared" si="17"/>
        <v>0</v>
      </c>
      <c r="U228" s="34"/>
      <c r="V228" s="41"/>
      <c r="W228" s="41"/>
      <c r="X228" s="40"/>
      <c r="Y228" s="43"/>
      <c r="Z228" s="43"/>
      <c r="AA228" s="44"/>
      <c r="AB228" s="43"/>
      <c r="AC228" s="43"/>
      <c r="AD228" s="44"/>
      <c r="AE228" s="41"/>
      <c r="AF228" s="41"/>
    </row>
    <row r="229" spans="1:32" s="45" customFormat="1" ht="22.5" customHeight="1" x14ac:dyDescent="0.25">
      <c r="A229" s="34"/>
      <c r="B229" s="34"/>
      <c r="C229" s="35"/>
      <c r="D229" s="34"/>
      <c r="E229" s="34">
        <v>208</v>
      </c>
      <c r="F229" s="72" t="s">
        <v>207</v>
      </c>
      <c r="G229" s="59" t="s">
        <v>20</v>
      </c>
      <c r="H229" s="38" t="s">
        <v>475</v>
      </c>
      <c r="I229" s="34">
        <v>240269</v>
      </c>
      <c r="J229" s="60">
        <v>45715</v>
      </c>
      <c r="K229" s="40">
        <v>97</v>
      </c>
      <c r="L229" s="41">
        <v>275</v>
      </c>
      <c r="M229" s="41">
        <v>26675</v>
      </c>
      <c r="N229" s="40"/>
      <c r="O229" s="41"/>
      <c r="P229" s="41"/>
      <c r="Q229" s="41"/>
      <c r="R229" s="40">
        <f t="shared" si="15"/>
        <v>97</v>
      </c>
      <c r="S229" s="41">
        <f t="shared" si="16"/>
        <v>275</v>
      </c>
      <c r="T229" s="41">
        <f t="shared" si="17"/>
        <v>26675</v>
      </c>
      <c r="U229" s="34"/>
      <c r="V229" s="41"/>
      <c r="W229" s="41"/>
      <c r="X229" s="40"/>
      <c r="Y229" s="43"/>
      <c r="Z229" s="43"/>
      <c r="AA229" s="44"/>
      <c r="AB229" s="43"/>
      <c r="AC229" s="43"/>
      <c r="AD229" s="44"/>
      <c r="AE229" s="41"/>
      <c r="AF229" s="41"/>
    </row>
    <row r="230" spans="1:32" s="45" customFormat="1" ht="22.5" customHeight="1" x14ac:dyDescent="0.25">
      <c r="A230" s="34"/>
      <c r="B230" s="34"/>
      <c r="C230" s="35"/>
      <c r="D230" s="34"/>
      <c r="E230" s="34">
        <v>209</v>
      </c>
      <c r="F230" s="72" t="s">
        <v>174</v>
      </c>
      <c r="G230" s="59" t="s">
        <v>20</v>
      </c>
      <c r="H230" s="38" t="s">
        <v>283</v>
      </c>
      <c r="I230" s="34">
        <v>2504182403</v>
      </c>
      <c r="J230" s="60">
        <v>45775</v>
      </c>
      <c r="K230" s="40">
        <v>0</v>
      </c>
      <c r="L230" s="41">
        <v>71</v>
      </c>
      <c r="M230" s="41">
        <v>0</v>
      </c>
      <c r="N230" s="40"/>
      <c r="O230" s="41"/>
      <c r="P230" s="41"/>
      <c r="Q230" s="41"/>
      <c r="R230" s="40">
        <f t="shared" si="15"/>
        <v>0</v>
      </c>
      <c r="S230" s="41">
        <f t="shared" si="16"/>
        <v>71</v>
      </c>
      <c r="T230" s="41">
        <f t="shared" si="17"/>
        <v>0</v>
      </c>
      <c r="U230" s="34"/>
      <c r="V230" s="41"/>
      <c r="W230" s="41"/>
      <c r="X230" s="40"/>
      <c r="Y230" s="43"/>
      <c r="Z230" s="43"/>
      <c r="AA230" s="44"/>
      <c r="AB230" s="43"/>
      <c r="AC230" s="43"/>
      <c r="AD230" s="44"/>
      <c r="AE230" s="41"/>
      <c r="AF230" s="41"/>
    </row>
    <row r="231" spans="1:32" s="45" customFormat="1" ht="22.5" customHeight="1" x14ac:dyDescent="0.25">
      <c r="A231" s="35"/>
      <c r="B231" s="35"/>
      <c r="C231" s="35"/>
      <c r="D231" s="40"/>
      <c r="E231" s="34">
        <v>210</v>
      </c>
      <c r="F231" s="36" t="s">
        <v>178</v>
      </c>
      <c r="G231" s="37" t="s">
        <v>24</v>
      </c>
      <c r="H231" s="38" t="s">
        <v>476</v>
      </c>
      <c r="I231" s="34" t="s">
        <v>477</v>
      </c>
      <c r="J231" s="60">
        <v>45835</v>
      </c>
      <c r="K231" s="40">
        <v>0</v>
      </c>
      <c r="L231" s="41">
        <v>193</v>
      </c>
      <c r="M231" s="41">
        <v>0</v>
      </c>
      <c r="N231" s="40"/>
      <c r="O231" s="41"/>
      <c r="P231" s="41"/>
      <c r="Q231" s="41"/>
      <c r="R231" s="40">
        <f t="shared" si="15"/>
        <v>0</v>
      </c>
      <c r="S231" s="41">
        <f t="shared" si="16"/>
        <v>193</v>
      </c>
      <c r="T231" s="41">
        <f t="shared" si="17"/>
        <v>0</v>
      </c>
      <c r="U231" s="40"/>
      <c r="V231" s="41"/>
      <c r="W231" s="41"/>
      <c r="X231" s="43"/>
      <c r="Y231" s="43"/>
      <c r="Z231" s="43"/>
      <c r="AA231" s="43"/>
      <c r="AB231" s="43"/>
      <c r="AC231" s="43"/>
      <c r="AD231" s="44"/>
      <c r="AE231" s="41"/>
      <c r="AF231" s="41"/>
    </row>
    <row r="232" spans="1:32" s="45" customFormat="1" ht="22.5" customHeight="1" x14ac:dyDescent="0.25">
      <c r="A232" s="35"/>
      <c r="B232" s="35"/>
      <c r="C232" s="35"/>
      <c r="D232" s="40"/>
      <c r="E232" s="34">
        <v>211</v>
      </c>
      <c r="F232" s="36" t="s">
        <v>471</v>
      </c>
      <c r="G232" s="37" t="s">
        <v>24</v>
      </c>
      <c r="H232" s="38" t="s">
        <v>467</v>
      </c>
      <c r="I232" s="34" t="s">
        <v>478</v>
      </c>
      <c r="J232" s="60">
        <v>45715</v>
      </c>
      <c r="K232" s="40">
        <v>0</v>
      </c>
      <c r="L232" s="41">
        <v>200</v>
      </c>
      <c r="M232" s="41">
        <v>0</v>
      </c>
      <c r="N232" s="40"/>
      <c r="O232" s="41"/>
      <c r="P232" s="41"/>
      <c r="Q232" s="41"/>
      <c r="R232" s="40">
        <f t="shared" si="15"/>
        <v>0</v>
      </c>
      <c r="S232" s="41">
        <f t="shared" si="16"/>
        <v>200</v>
      </c>
      <c r="T232" s="41">
        <f t="shared" si="17"/>
        <v>0</v>
      </c>
      <c r="U232" s="40"/>
      <c r="V232" s="41"/>
      <c r="W232" s="41"/>
      <c r="X232" s="43"/>
      <c r="Y232" s="43"/>
      <c r="Z232" s="43"/>
      <c r="AA232" s="43"/>
      <c r="AB232" s="43"/>
      <c r="AC232" s="43"/>
      <c r="AD232" s="44"/>
      <c r="AE232" s="41"/>
      <c r="AF232" s="41"/>
    </row>
    <row r="233" spans="1:32" s="45" customFormat="1" ht="18" customHeight="1" x14ac:dyDescent="0.25">
      <c r="A233" s="35"/>
      <c r="B233" s="35"/>
      <c r="C233" s="35"/>
      <c r="D233" s="40"/>
      <c r="E233" s="34">
        <v>212</v>
      </c>
      <c r="F233" s="36" t="s">
        <v>239</v>
      </c>
      <c r="G233" s="37" t="s">
        <v>299</v>
      </c>
      <c r="H233" s="38" t="s">
        <v>479</v>
      </c>
      <c r="I233" s="34" t="s">
        <v>480</v>
      </c>
      <c r="J233" s="60">
        <v>45715</v>
      </c>
      <c r="K233" s="40">
        <v>6</v>
      </c>
      <c r="L233" s="41">
        <v>26</v>
      </c>
      <c r="M233" s="41">
        <v>156</v>
      </c>
      <c r="N233" s="40"/>
      <c r="O233" s="41"/>
      <c r="P233" s="41"/>
      <c r="Q233" s="41"/>
      <c r="R233" s="40">
        <f t="shared" si="15"/>
        <v>6</v>
      </c>
      <c r="S233" s="41">
        <f t="shared" si="16"/>
        <v>26</v>
      </c>
      <c r="T233" s="41">
        <f t="shared" si="17"/>
        <v>156</v>
      </c>
      <c r="U233" s="40"/>
      <c r="V233" s="41"/>
      <c r="W233" s="41"/>
      <c r="X233" s="43"/>
      <c r="Y233" s="43"/>
      <c r="Z233" s="43"/>
      <c r="AA233" s="43"/>
      <c r="AB233" s="43"/>
      <c r="AC233" s="43"/>
      <c r="AD233" s="44"/>
      <c r="AE233" s="41"/>
      <c r="AF233" s="41"/>
    </row>
    <row r="234" spans="1:32" s="45" customFormat="1" ht="18" customHeight="1" x14ac:dyDescent="0.25">
      <c r="A234" s="35"/>
      <c r="B234" s="35"/>
      <c r="C234" s="35"/>
      <c r="D234" s="40"/>
      <c r="E234" s="34">
        <v>213</v>
      </c>
      <c r="F234" s="36" t="s">
        <v>481</v>
      </c>
      <c r="G234" s="37" t="s">
        <v>20</v>
      </c>
      <c r="H234" s="38" t="s">
        <v>482</v>
      </c>
      <c r="I234" s="34" t="s">
        <v>483</v>
      </c>
      <c r="J234" s="60">
        <v>45744</v>
      </c>
      <c r="K234" s="40">
        <v>4</v>
      </c>
      <c r="L234" s="41">
        <v>53</v>
      </c>
      <c r="M234" s="41">
        <v>212</v>
      </c>
      <c r="N234" s="40"/>
      <c r="O234" s="41"/>
      <c r="P234" s="41"/>
      <c r="Q234" s="41"/>
      <c r="R234" s="40">
        <f t="shared" si="15"/>
        <v>4</v>
      </c>
      <c r="S234" s="41">
        <f t="shared" si="16"/>
        <v>53</v>
      </c>
      <c r="T234" s="41">
        <f t="shared" si="17"/>
        <v>212</v>
      </c>
      <c r="U234" s="40"/>
      <c r="V234" s="41"/>
      <c r="W234" s="41"/>
      <c r="X234" s="43"/>
      <c r="Y234" s="43"/>
      <c r="Z234" s="43"/>
      <c r="AA234" s="43"/>
      <c r="AB234" s="43"/>
      <c r="AC234" s="43"/>
      <c r="AD234" s="44"/>
      <c r="AE234" s="41"/>
      <c r="AF234" s="41"/>
    </row>
    <row r="235" spans="1:32" s="45" customFormat="1" ht="16.5" customHeight="1" x14ac:dyDescent="0.25">
      <c r="A235" s="35"/>
      <c r="B235" s="35"/>
      <c r="C235" s="35"/>
      <c r="D235" s="40"/>
      <c r="E235" s="40"/>
      <c r="F235" s="82" t="s">
        <v>484</v>
      </c>
      <c r="G235" s="46"/>
      <c r="H235" s="38"/>
      <c r="I235" s="40"/>
      <c r="J235" s="83"/>
      <c r="K235" s="40"/>
      <c r="L235" s="41">
        <v>0</v>
      </c>
      <c r="M235" s="40">
        <v>0</v>
      </c>
      <c r="N235" s="40"/>
      <c r="O235" s="41"/>
      <c r="P235" s="41"/>
      <c r="Q235" s="41"/>
      <c r="R235" s="40">
        <f t="shared" si="15"/>
        <v>0</v>
      </c>
      <c r="S235" s="41">
        <f t="shared" si="16"/>
        <v>0</v>
      </c>
      <c r="T235" s="41">
        <f t="shared" si="17"/>
        <v>0</v>
      </c>
      <c r="U235" s="67"/>
      <c r="V235" s="41"/>
      <c r="W235" s="41"/>
      <c r="X235" s="69"/>
      <c r="Y235" s="69"/>
      <c r="Z235" s="69"/>
      <c r="AA235" s="69"/>
      <c r="AB235" s="69"/>
      <c r="AC235" s="69"/>
      <c r="AD235" s="69"/>
      <c r="AE235" s="41"/>
      <c r="AF235" s="41"/>
    </row>
    <row r="236" spans="1:32" s="45" customFormat="1" ht="18.75" customHeight="1" x14ac:dyDescent="0.25">
      <c r="A236" s="35"/>
      <c r="B236" s="35"/>
      <c r="C236" s="35"/>
      <c r="D236" s="40"/>
      <c r="E236" s="40">
        <v>214</v>
      </c>
      <c r="F236" s="36" t="s">
        <v>167</v>
      </c>
      <c r="G236" s="46" t="s">
        <v>57</v>
      </c>
      <c r="H236" s="38" t="s">
        <v>485</v>
      </c>
      <c r="I236" s="34">
        <v>2408011</v>
      </c>
      <c r="J236" s="81">
        <v>46600</v>
      </c>
      <c r="K236" s="40">
        <v>500</v>
      </c>
      <c r="L236" s="41">
        <v>49</v>
      </c>
      <c r="M236" s="40">
        <v>24500</v>
      </c>
      <c r="N236" s="40"/>
      <c r="O236" s="41"/>
      <c r="P236" s="41"/>
      <c r="Q236" s="41"/>
      <c r="R236" s="40">
        <f t="shared" si="15"/>
        <v>500</v>
      </c>
      <c r="S236" s="41">
        <f t="shared" si="16"/>
        <v>49</v>
      </c>
      <c r="T236" s="41">
        <f t="shared" si="17"/>
        <v>24500</v>
      </c>
      <c r="U236" s="67"/>
      <c r="V236" s="41"/>
      <c r="W236" s="41"/>
      <c r="X236" s="69"/>
      <c r="Y236" s="69"/>
      <c r="Z236" s="69"/>
      <c r="AA236" s="69"/>
      <c r="AB236" s="40"/>
      <c r="AC236" s="40"/>
      <c r="AD236" s="40"/>
      <c r="AE236" s="41"/>
      <c r="AF236" s="41"/>
    </row>
    <row r="237" spans="1:32" s="45" customFormat="1" ht="18.75" customHeight="1" x14ac:dyDescent="0.25">
      <c r="A237" s="35"/>
      <c r="B237" s="35"/>
      <c r="C237" s="35"/>
      <c r="D237" s="40"/>
      <c r="E237" s="40">
        <v>215</v>
      </c>
      <c r="F237" s="36" t="s">
        <v>486</v>
      </c>
      <c r="G237" s="46" t="s">
        <v>20</v>
      </c>
      <c r="H237" s="38" t="s">
        <v>355</v>
      </c>
      <c r="I237" s="34" t="s">
        <v>487</v>
      </c>
      <c r="J237" s="60">
        <v>45774</v>
      </c>
      <c r="K237" s="40">
        <v>1000</v>
      </c>
      <c r="L237" s="41">
        <v>34</v>
      </c>
      <c r="M237" s="40">
        <v>34000</v>
      </c>
      <c r="N237" s="40"/>
      <c r="O237" s="41"/>
      <c r="P237" s="41"/>
      <c r="Q237" s="41"/>
      <c r="R237" s="40">
        <f t="shared" si="15"/>
        <v>1000</v>
      </c>
      <c r="S237" s="41">
        <f t="shared" si="16"/>
        <v>34</v>
      </c>
      <c r="T237" s="41">
        <f t="shared" si="17"/>
        <v>34000</v>
      </c>
      <c r="U237" s="40"/>
      <c r="V237" s="41"/>
      <c r="W237" s="41"/>
      <c r="X237" s="40"/>
      <c r="Y237" s="40"/>
      <c r="Z237" s="40"/>
      <c r="AA237" s="43"/>
      <c r="AB237" s="40"/>
      <c r="AC237" s="40"/>
      <c r="AD237" s="40"/>
      <c r="AE237" s="41"/>
      <c r="AF237" s="41"/>
    </row>
    <row r="238" spans="1:32" s="45" customFormat="1" ht="18.75" customHeight="1" x14ac:dyDescent="0.25">
      <c r="A238" s="35"/>
      <c r="B238" s="35"/>
      <c r="C238" s="35"/>
      <c r="D238" s="40"/>
      <c r="E238" s="40">
        <v>216</v>
      </c>
      <c r="F238" s="36" t="s">
        <v>54</v>
      </c>
      <c r="G238" s="46" t="s">
        <v>20</v>
      </c>
      <c r="H238" s="38" t="s">
        <v>488</v>
      </c>
      <c r="I238" s="34">
        <v>241020</v>
      </c>
      <c r="J238" s="60">
        <v>45957</v>
      </c>
      <c r="K238" s="40">
        <v>2000</v>
      </c>
      <c r="L238" s="41">
        <v>44</v>
      </c>
      <c r="M238" s="40">
        <v>88000</v>
      </c>
      <c r="N238" s="40"/>
      <c r="O238" s="41"/>
      <c r="P238" s="41"/>
      <c r="Q238" s="41"/>
      <c r="R238" s="40">
        <f t="shared" si="15"/>
        <v>2000</v>
      </c>
      <c r="S238" s="41">
        <f t="shared" si="16"/>
        <v>44</v>
      </c>
      <c r="T238" s="41">
        <f t="shared" si="17"/>
        <v>88000</v>
      </c>
      <c r="U238" s="40"/>
      <c r="V238" s="41"/>
      <c r="W238" s="41"/>
      <c r="X238" s="40"/>
      <c r="Y238" s="40"/>
      <c r="Z238" s="40"/>
      <c r="AA238" s="43"/>
      <c r="AB238" s="40"/>
      <c r="AC238" s="40"/>
      <c r="AD238" s="40"/>
      <c r="AE238" s="41"/>
      <c r="AF238" s="41"/>
    </row>
    <row r="239" spans="1:32" s="45" customFormat="1" ht="18.75" customHeight="1" x14ac:dyDescent="0.25">
      <c r="A239" s="35"/>
      <c r="B239" s="35"/>
      <c r="C239" s="35"/>
      <c r="D239" s="40"/>
      <c r="E239" s="40">
        <v>217</v>
      </c>
      <c r="F239" s="36" t="s">
        <v>489</v>
      </c>
      <c r="G239" s="46" t="s">
        <v>20</v>
      </c>
      <c r="H239" s="38" t="s">
        <v>360</v>
      </c>
      <c r="I239" s="34">
        <v>756250402</v>
      </c>
      <c r="J239" s="38" t="s">
        <v>490</v>
      </c>
      <c r="K239" s="40">
        <v>3000</v>
      </c>
      <c r="L239" s="41">
        <v>42</v>
      </c>
      <c r="M239" s="40">
        <v>126000</v>
      </c>
      <c r="N239" s="40"/>
      <c r="O239" s="41"/>
      <c r="P239" s="41"/>
      <c r="Q239" s="41"/>
      <c r="R239" s="40">
        <f t="shared" si="15"/>
        <v>3000</v>
      </c>
      <c r="S239" s="41">
        <f t="shared" si="16"/>
        <v>42</v>
      </c>
      <c r="T239" s="41">
        <f t="shared" si="17"/>
        <v>126000</v>
      </c>
      <c r="U239" s="40"/>
      <c r="V239" s="41"/>
      <c r="W239" s="41"/>
      <c r="X239" s="40"/>
      <c r="Y239" s="40"/>
      <c r="Z239" s="40"/>
      <c r="AA239" s="43"/>
      <c r="AB239" s="40"/>
      <c r="AC239" s="40"/>
      <c r="AD239" s="40"/>
      <c r="AE239" s="41"/>
      <c r="AF239" s="41"/>
    </row>
    <row r="240" spans="1:32" s="45" customFormat="1" ht="22.5" customHeight="1" x14ac:dyDescent="0.25">
      <c r="A240" s="35"/>
      <c r="B240" s="35"/>
      <c r="C240" s="35"/>
      <c r="D240" s="40"/>
      <c r="E240" s="40">
        <v>218</v>
      </c>
      <c r="F240" s="36" t="s">
        <v>207</v>
      </c>
      <c r="G240" s="46" t="s">
        <v>491</v>
      </c>
      <c r="H240" s="38" t="s">
        <v>475</v>
      </c>
      <c r="I240" s="34">
        <v>240269</v>
      </c>
      <c r="J240" s="60">
        <v>45715</v>
      </c>
      <c r="K240" s="40">
        <v>300</v>
      </c>
      <c r="L240" s="41">
        <v>280</v>
      </c>
      <c r="M240" s="40">
        <v>84000</v>
      </c>
      <c r="N240" s="40"/>
      <c r="O240" s="41"/>
      <c r="P240" s="41"/>
      <c r="Q240" s="41"/>
      <c r="R240" s="40">
        <f t="shared" si="15"/>
        <v>300</v>
      </c>
      <c r="S240" s="41">
        <f t="shared" si="16"/>
        <v>280</v>
      </c>
      <c r="T240" s="41">
        <f t="shared" si="17"/>
        <v>84000</v>
      </c>
      <c r="U240" s="40"/>
      <c r="V240" s="41"/>
      <c r="W240" s="41"/>
      <c r="X240" s="40"/>
      <c r="Y240" s="40"/>
      <c r="Z240" s="40"/>
      <c r="AA240" s="43"/>
      <c r="AB240" s="40"/>
      <c r="AC240" s="40"/>
      <c r="AD240" s="40"/>
      <c r="AE240" s="41"/>
      <c r="AF240" s="41"/>
    </row>
    <row r="241" spans="1:32" s="45" customFormat="1" ht="22.5" customHeight="1" x14ac:dyDescent="0.25">
      <c r="A241" s="35"/>
      <c r="B241" s="35"/>
      <c r="C241" s="35"/>
      <c r="D241" s="40"/>
      <c r="E241" s="40">
        <v>219</v>
      </c>
      <c r="F241" s="36" t="s">
        <v>172</v>
      </c>
      <c r="G241" s="46" t="s">
        <v>20</v>
      </c>
      <c r="H241" s="38" t="s">
        <v>492</v>
      </c>
      <c r="I241" s="34" t="s">
        <v>493</v>
      </c>
      <c r="J241" s="60">
        <v>45804</v>
      </c>
      <c r="K241" s="40">
        <v>200</v>
      </c>
      <c r="L241" s="41">
        <v>29</v>
      </c>
      <c r="M241" s="40">
        <v>5800</v>
      </c>
      <c r="N241" s="40"/>
      <c r="O241" s="41"/>
      <c r="P241" s="41"/>
      <c r="Q241" s="41"/>
      <c r="R241" s="40">
        <f t="shared" si="15"/>
        <v>200</v>
      </c>
      <c r="S241" s="41">
        <f t="shared" si="16"/>
        <v>29</v>
      </c>
      <c r="T241" s="41">
        <f t="shared" si="17"/>
        <v>5800</v>
      </c>
      <c r="U241" s="40"/>
      <c r="V241" s="41"/>
      <c r="W241" s="41"/>
      <c r="X241" s="40"/>
      <c r="Y241" s="40"/>
      <c r="Z241" s="40"/>
      <c r="AA241" s="43"/>
      <c r="AB241" s="40"/>
      <c r="AC241" s="40"/>
      <c r="AD241" s="40"/>
      <c r="AE241" s="41"/>
      <c r="AF241" s="41"/>
    </row>
    <row r="242" spans="1:32" s="45" customFormat="1" ht="22.5" customHeight="1" x14ac:dyDescent="0.25">
      <c r="A242" s="35"/>
      <c r="B242" s="35"/>
      <c r="C242" s="35"/>
      <c r="D242" s="40"/>
      <c r="E242" s="40">
        <v>220</v>
      </c>
      <c r="F242" s="36" t="s">
        <v>174</v>
      </c>
      <c r="G242" s="46" t="s">
        <v>456</v>
      </c>
      <c r="H242" s="38" t="s">
        <v>283</v>
      </c>
      <c r="I242" s="34">
        <v>2506132401</v>
      </c>
      <c r="J242" s="60">
        <v>45836</v>
      </c>
      <c r="K242" s="40">
        <v>590</v>
      </c>
      <c r="L242" s="41">
        <v>72</v>
      </c>
      <c r="M242" s="40">
        <v>42480</v>
      </c>
      <c r="N242" s="40"/>
      <c r="O242" s="41"/>
      <c r="P242" s="41"/>
      <c r="Q242" s="41"/>
      <c r="R242" s="40">
        <f t="shared" si="15"/>
        <v>590</v>
      </c>
      <c r="S242" s="41">
        <f t="shared" si="16"/>
        <v>72</v>
      </c>
      <c r="T242" s="41">
        <f t="shared" si="17"/>
        <v>42480</v>
      </c>
      <c r="U242" s="40"/>
      <c r="V242" s="41"/>
      <c r="W242" s="41"/>
      <c r="X242" s="40"/>
      <c r="Y242" s="40"/>
      <c r="Z242" s="40"/>
      <c r="AA242" s="43"/>
      <c r="AB242" s="40"/>
      <c r="AC242" s="40"/>
      <c r="AD242" s="40"/>
      <c r="AE242" s="41"/>
      <c r="AF242" s="41"/>
    </row>
    <row r="243" spans="1:32" s="45" customFormat="1" ht="22.5" customHeight="1" x14ac:dyDescent="0.25">
      <c r="A243" s="35"/>
      <c r="B243" s="35"/>
      <c r="C243" s="35"/>
      <c r="D243" s="40"/>
      <c r="E243" s="40">
        <v>221</v>
      </c>
      <c r="F243" s="36" t="s">
        <v>176</v>
      </c>
      <c r="G243" s="46" t="s">
        <v>20</v>
      </c>
      <c r="H243" s="38" t="s">
        <v>365</v>
      </c>
      <c r="I243" s="34">
        <v>2407622</v>
      </c>
      <c r="J243" s="60">
        <v>45865</v>
      </c>
      <c r="K243" s="40">
        <v>24</v>
      </c>
      <c r="L243" s="41">
        <v>70</v>
      </c>
      <c r="M243" s="40">
        <v>1680</v>
      </c>
      <c r="N243" s="40"/>
      <c r="O243" s="41"/>
      <c r="P243" s="41"/>
      <c r="Q243" s="41"/>
      <c r="R243" s="40">
        <f t="shared" si="15"/>
        <v>24</v>
      </c>
      <c r="S243" s="41">
        <f t="shared" si="16"/>
        <v>70</v>
      </c>
      <c r="T243" s="41">
        <f t="shared" si="17"/>
        <v>1680</v>
      </c>
      <c r="U243" s="40">
        <v>24</v>
      </c>
      <c r="V243" s="41"/>
      <c r="W243" s="41"/>
      <c r="X243" s="40"/>
      <c r="Y243" s="40"/>
      <c r="Z243" s="40"/>
      <c r="AA243" s="43"/>
      <c r="AB243" s="40"/>
      <c r="AC243" s="40"/>
      <c r="AD243" s="40"/>
      <c r="AE243" s="41"/>
      <c r="AF243" s="41"/>
    </row>
    <row r="244" spans="1:32" s="45" customFormat="1" ht="22.5" customHeight="1" x14ac:dyDescent="0.25">
      <c r="A244" s="35"/>
      <c r="B244" s="35"/>
      <c r="C244" s="35"/>
      <c r="D244" s="40"/>
      <c r="E244" s="40">
        <v>222</v>
      </c>
      <c r="F244" s="36" t="s">
        <v>291</v>
      </c>
      <c r="G244" s="46" t="s">
        <v>20</v>
      </c>
      <c r="H244" s="38" t="s">
        <v>367</v>
      </c>
      <c r="I244" s="34" t="s">
        <v>368</v>
      </c>
      <c r="J244" s="60">
        <v>45835</v>
      </c>
      <c r="K244" s="40">
        <v>1000</v>
      </c>
      <c r="L244" s="41">
        <v>310</v>
      </c>
      <c r="M244" s="40">
        <v>310000</v>
      </c>
      <c r="N244" s="40"/>
      <c r="O244" s="41"/>
      <c r="P244" s="41"/>
      <c r="Q244" s="41"/>
      <c r="R244" s="40">
        <f t="shared" si="15"/>
        <v>1000</v>
      </c>
      <c r="S244" s="41">
        <f t="shared" si="16"/>
        <v>310</v>
      </c>
      <c r="T244" s="41">
        <f t="shared" si="17"/>
        <v>310000</v>
      </c>
      <c r="U244" s="40"/>
      <c r="V244" s="41"/>
      <c r="W244" s="41"/>
      <c r="X244" s="40"/>
      <c r="Y244" s="40"/>
      <c r="Z244" s="40"/>
      <c r="AA244" s="43"/>
      <c r="AB244" s="40"/>
      <c r="AC244" s="40"/>
      <c r="AD244" s="40"/>
      <c r="AE244" s="41"/>
      <c r="AF244" s="41"/>
    </row>
    <row r="245" spans="1:32" s="45" customFormat="1" ht="22.5" customHeight="1" x14ac:dyDescent="0.25">
      <c r="A245" s="35"/>
      <c r="B245" s="35"/>
      <c r="C245" s="35"/>
      <c r="D245" s="40"/>
      <c r="E245" s="40">
        <v>223</v>
      </c>
      <c r="F245" s="36" t="s">
        <v>494</v>
      </c>
      <c r="G245" s="46" t="s">
        <v>27</v>
      </c>
      <c r="H245" s="38" t="s">
        <v>495</v>
      </c>
      <c r="I245" s="34">
        <v>250501</v>
      </c>
      <c r="J245" s="60">
        <v>45805</v>
      </c>
      <c r="K245" s="40">
        <v>241</v>
      </c>
      <c r="L245" s="41">
        <v>194</v>
      </c>
      <c r="M245" s="40">
        <v>46754</v>
      </c>
      <c r="N245" s="40"/>
      <c r="O245" s="41"/>
      <c r="P245" s="41"/>
      <c r="Q245" s="41"/>
      <c r="R245" s="40">
        <f t="shared" si="15"/>
        <v>241</v>
      </c>
      <c r="S245" s="41">
        <f t="shared" si="16"/>
        <v>194</v>
      </c>
      <c r="T245" s="41">
        <f t="shared" si="17"/>
        <v>46754</v>
      </c>
      <c r="U245" s="40"/>
      <c r="V245" s="41"/>
      <c r="W245" s="41"/>
      <c r="X245" s="40"/>
      <c r="Y245" s="40"/>
      <c r="Z245" s="40"/>
      <c r="AA245" s="43"/>
      <c r="AB245" s="40"/>
      <c r="AC245" s="40"/>
      <c r="AD245" s="40"/>
      <c r="AE245" s="41"/>
      <c r="AF245" s="41"/>
    </row>
    <row r="246" spans="1:32" s="45" customFormat="1" ht="22.5" customHeight="1" x14ac:dyDescent="0.25">
      <c r="A246" s="35"/>
      <c r="B246" s="35"/>
      <c r="C246" s="35"/>
      <c r="D246" s="40"/>
      <c r="E246" s="40">
        <v>224</v>
      </c>
      <c r="F246" s="36" t="s">
        <v>496</v>
      </c>
      <c r="G246" s="46" t="s">
        <v>27</v>
      </c>
      <c r="H246" s="38" t="s">
        <v>78</v>
      </c>
      <c r="I246" s="34">
        <v>231093</v>
      </c>
      <c r="J246" s="60">
        <v>45956</v>
      </c>
      <c r="K246" s="40">
        <v>260</v>
      </c>
      <c r="L246" s="41">
        <v>32</v>
      </c>
      <c r="M246" s="40">
        <v>8320</v>
      </c>
      <c r="N246" s="40"/>
      <c r="O246" s="41"/>
      <c r="P246" s="41"/>
      <c r="Q246" s="41"/>
      <c r="R246" s="40">
        <f t="shared" si="15"/>
        <v>260</v>
      </c>
      <c r="S246" s="41">
        <f t="shared" si="16"/>
        <v>32</v>
      </c>
      <c r="T246" s="41">
        <f t="shared" si="17"/>
        <v>8320</v>
      </c>
      <c r="U246" s="40"/>
      <c r="V246" s="41"/>
      <c r="W246" s="41"/>
      <c r="X246" s="40"/>
      <c r="Y246" s="40"/>
      <c r="Z246" s="40"/>
      <c r="AA246" s="43"/>
      <c r="AB246" s="40"/>
      <c r="AC246" s="40"/>
      <c r="AD246" s="40"/>
      <c r="AE246" s="41"/>
      <c r="AF246" s="41"/>
    </row>
    <row r="247" spans="1:32" s="45" customFormat="1" ht="22.5" customHeight="1" x14ac:dyDescent="0.25">
      <c r="A247" s="35"/>
      <c r="B247" s="35"/>
      <c r="C247" s="35"/>
      <c r="D247" s="40"/>
      <c r="E247" s="40">
        <v>225</v>
      </c>
      <c r="F247" s="36" t="s">
        <v>471</v>
      </c>
      <c r="G247" s="46" t="s">
        <v>27</v>
      </c>
      <c r="H247" s="38" t="s">
        <v>467</v>
      </c>
      <c r="I247" s="34" t="s">
        <v>478</v>
      </c>
      <c r="J247" s="60">
        <v>45715</v>
      </c>
      <c r="K247" s="40">
        <v>236</v>
      </c>
      <c r="L247" s="41">
        <v>200</v>
      </c>
      <c r="M247" s="40">
        <v>47200</v>
      </c>
      <c r="N247" s="40"/>
      <c r="O247" s="41"/>
      <c r="P247" s="41"/>
      <c r="Q247" s="41"/>
      <c r="R247" s="40">
        <f t="shared" si="15"/>
        <v>236</v>
      </c>
      <c r="S247" s="41">
        <f t="shared" si="16"/>
        <v>200</v>
      </c>
      <c r="T247" s="41">
        <f t="shared" si="17"/>
        <v>47200</v>
      </c>
      <c r="U247" s="40"/>
      <c r="V247" s="41"/>
      <c r="W247" s="41"/>
      <c r="X247" s="40"/>
      <c r="Y247" s="40"/>
      <c r="Z247" s="40"/>
      <c r="AA247" s="43"/>
      <c r="AB247" s="40"/>
      <c r="AC247" s="40"/>
      <c r="AD247" s="40"/>
      <c r="AE247" s="41"/>
      <c r="AF247" s="41"/>
    </row>
    <row r="248" spans="1:32" s="45" customFormat="1" ht="22.5" customHeight="1" x14ac:dyDescent="0.25">
      <c r="A248" s="35"/>
      <c r="B248" s="35"/>
      <c r="C248" s="35"/>
      <c r="D248" s="40"/>
      <c r="E248" s="40">
        <v>226</v>
      </c>
      <c r="F248" s="36" t="s">
        <v>497</v>
      </c>
      <c r="G248" s="46" t="s">
        <v>498</v>
      </c>
      <c r="H248" s="38" t="s">
        <v>499</v>
      </c>
      <c r="I248" s="34" t="s">
        <v>500</v>
      </c>
      <c r="J248" s="60">
        <v>45805</v>
      </c>
      <c r="K248" s="40">
        <v>20</v>
      </c>
      <c r="L248" s="41">
        <v>210</v>
      </c>
      <c r="M248" s="40">
        <v>4200</v>
      </c>
      <c r="N248" s="40"/>
      <c r="O248" s="41"/>
      <c r="P248" s="41"/>
      <c r="Q248" s="41"/>
      <c r="R248" s="40">
        <f t="shared" si="15"/>
        <v>20</v>
      </c>
      <c r="S248" s="41">
        <f t="shared" si="16"/>
        <v>210</v>
      </c>
      <c r="T248" s="41">
        <f t="shared" si="17"/>
        <v>4200</v>
      </c>
      <c r="U248" s="40"/>
      <c r="V248" s="41"/>
      <c r="W248" s="41"/>
      <c r="X248" s="40"/>
      <c r="Y248" s="40"/>
      <c r="Z248" s="40"/>
      <c r="AA248" s="43"/>
      <c r="AB248" s="40"/>
      <c r="AC248" s="40"/>
      <c r="AD248" s="40"/>
      <c r="AE248" s="41"/>
      <c r="AF248" s="41"/>
    </row>
    <row r="249" spans="1:32" s="45" customFormat="1" ht="22.5" customHeight="1" x14ac:dyDescent="0.25">
      <c r="A249" s="35"/>
      <c r="B249" s="35"/>
      <c r="C249" s="35"/>
      <c r="D249" s="40"/>
      <c r="E249" s="40">
        <v>227</v>
      </c>
      <c r="F249" s="36" t="s">
        <v>501</v>
      </c>
      <c r="G249" s="46" t="s">
        <v>27</v>
      </c>
      <c r="H249" s="38" t="s">
        <v>349</v>
      </c>
      <c r="I249" s="34" t="s">
        <v>379</v>
      </c>
      <c r="J249" s="60">
        <v>45684</v>
      </c>
      <c r="K249" s="40">
        <v>367</v>
      </c>
      <c r="L249" s="41">
        <v>14.73</v>
      </c>
      <c r="M249" s="40">
        <v>5405.91</v>
      </c>
      <c r="N249" s="40"/>
      <c r="O249" s="41"/>
      <c r="P249" s="41"/>
      <c r="Q249" s="41"/>
      <c r="R249" s="40">
        <f t="shared" si="15"/>
        <v>367</v>
      </c>
      <c r="S249" s="41">
        <f t="shared" si="16"/>
        <v>14.73</v>
      </c>
      <c r="T249" s="41">
        <f t="shared" si="17"/>
        <v>5405.91</v>
      </c>
      <c r="U249" s="40"/>
      <c r="V249" s="41"/>
      <c r="W249" s="41"/>
      <c r="X249" s="40"/>
      <c r="Y249" s="40"/>
      <c r="Z249" s="40"/>
      <c r="AA249" s="43"/>
      <c r="AB249" s="40"/>
      <c r="AC249" s="40"/>
      <c r="AD249" s="40"/>
      <c r="AE249" s="41"/>
      <c r="AF249" s="41"/>
    </row>
    <row r="250" spans="1:32" s="45" customFormat="1" ht="22.5" customHeight="1" x14ac:dyDescent="0.25">
      <c r="A250" s="35"/>
      <c r="B250" s="35"/>
      <c r="C250" s="35"/>
      <c r="D250" s="40"/>
      <c r="E250" s="40">
        <v>228</v>
      </c>
      <c r="F250" s="36" t="s">
        <v>502</v>
      </c>
      <c r="G250" s="46" t="s">
        <v>20</v>
      </c>
      <c r="H250" s="38" t="s">
        <v>381</v>
      </c>
      <c r="I250" s="34">
        <v>240713</v>
      </c>
      <c r="J250" s="60">
        <v>45865</v>
      </c>
      <c r="K250" s="40">
        <v>1500</v>
      </c>
      <c r="L250" s="41">
        <v>52</v>
      </c>
      <c r="M250" s="40">
        <v>78000</v>
      </c>
      <c r="N250" s="40"/>
      <c r="O250" s="41"/>
      <c r="P250" s="41"/>
      <c r="Q250" s="41"/>
      <c r="R250" s="40">
        <f t="shared" si="15"/>
        <v>1500</v>
      </c>
      <c r="S250" s="41">
        <f t="shared" si="16"/>
        <v>52</v>
      </c>
      <c r="T250" s="41">
        <f t="shared" si="17"/>
        <v>78000</v>
      </c>
      <c r="U250" s="40"/>
      <c r="V250" s="41"/>
      <c r="W250" s="41"/>
      <c r="X250" s="40"/>
      <c r="Y250" s="40"/>
      <c r="Z250" s="40"/>
      <c r="AA250" s="43"/>
      <c r="AB250" s="40"/>
      <c r="AC250" s="40"/>
      <c r="AD250" s="40"/>
      <c r="AE250" s="41"/>
      <c r="AF250" s="41"/>
    </row>
    <row r="251" spans="1:32" s="45" customFormat="1" ht="22.5" customHeight="1" x14ac:dyDescent="0.25">
      <c r="A251" s="35"/>
      <c r="B251" s="35"/>
      <c r="C251" s="35"/>
      <c r="D251" s="40"/>
      <c r="E251" s="40">
        <v>229</v>
      </c>
      <c r="F251" s="36" t="s">
        <v>503</v>
      </c>
      <c r="G251" s="46" t="s">
        <v>27</v>
      </c>
      <c r="H251" s="38" t="s">
        <v>504</v>
      </c>
      <c r="I251" s="34" t="s">
        <v>505</v>
      </c>
      <c r="J251" s="60">
        <v>45927</v>
      </c>
      <c r="K251" s="40">
        <v>340</v>
      </c>
      <c r="L251" s="41">
        <v>25</v>
      </c>
      <c r="M251" s="40">
        <v>8500</v>
      </c>
      <c r="N251" s="40"/>
      <c r="O251" s="41"/>
      <c r="P251" s="41"/>
      <c r="Q251" s="41"/>
      <c r="R251" s="40">
        <f t="shared" si="15"/>
        <v>340</v>
      </c>
      <c r="S251" s="41">
        <f t="shared" si="16"/>
        <v>25</v>
      </c>
      <c r="T251" s="41">
        <f t="shared" si="17"/>
        <v>8500</v>
      </c>
      <c r="U251" s="40"/>
      <c r="V251" s="41"/>
      <c r="W251" s="41"/>
      <c r="X251" s="40"/>
      <c r="Y251" s="40"/>
      <c r="Z251" s="40"/>
      <c r="AA251" s="43"/>
      <c r="AB251" s="40"/>
      <c r="AC251" s="40"/>
      <c r="AD251" s="40"/>
      <c r="AE251" s="41"/>
      <c r="AF251" s="41"/>
    </row>
    <row r="252" spans="1:32" s="45" customFormat="1" ht="22.5" customHeight="1" x14ac:dyDescent="0.25">
      <c r="A252" s="35"/>
      <c r="B252" s="35"/>
      <c r="C252" s="35"/>
      <c r="D252" s="40"/>
      <c r="E252" s="40">
        <v>230</v>
      </c>
      <c r="F252" s="36" t="s">
        <v>460</v>
      </c>
      <c r="G252" s="46" t="s">
        <v>27</v>
      </c>
      <c r="H252" s="38" t="s">
        <v>506</v>
      </c>
      <c r="I252" s="34" t="s">
        <v>507</v>
      </c>
      <c r="J252" s="60">
        <v>45805</v>
      </c>
      <c r="K252" s="40">
        <v>317</v>
      </c>
      <c r="L252" s="41">
        <v>55</v>
      </c>
      <c r="M252" s="40">
        <v>17435</v>
      </c>
      <c r="N252" s="40"/>
      <c r="O252" s="41"/>
      <c r="P252" s="41"/>
      <c r="Q252" s="41"/>
      <c r="R252" s="40">
        <f t="shared" si="15"/>
        <v>317</v>
      </c>
      <c r="S252" s="41">
        <f t="shared" si="16"/>
        <v>55</v>
      </c>
      <c r="T252" s="41">
        <f t="shared" si="17"/>
        <v>17435</v>
      </c>
      <c r="U252" s="40"/>
      <c r="V252" s="41"/>
      <c r="W252" s="41"/>
      <c r="X252" s="40"/>
      <c r="Y252" s="40"/>
      <c r="Z252" s="40"/>
      <c r="AA252" s="43"/>
      <c r="AB252" s="40"/>
      <c r="AC252" s="40"/>
      <c r="AD252" s="40"/>
      <c r="AE252" s="41"/>
      <c r="AF252" s="41"/>
    </row>
    <row r="253" spans="1:32" s="45" customFormat="1" ht="18.75" customHeight="1" x14ac:dyDescent="0.25">
      <c r="A253" s="35"/>
      <c r="B253" s="35"/>
      <c r="C253" s="35"/>
      <c r="D253" s="40"/>
      <c r="E253" s="40">
        <v>231</v>
      </c>
      <c r="F253" s="36" t="s">
        <v>222</v>
      </c>
      <c r="G253" s="46" t="s">
        <v>362</v>
      </c>
      <c r="H253" s="38" t="s">
        <v>472</v>
      </c>
      <c r="I253" s="34" t="s">
        <v>508</v>
      </c>
      <c r="J253" s="60">
        <v>45836</v>
      </c>
      <c r="K253" s="40">
        <v>350</v>
      </c>
      <c r="L253" s="41">
        <v>220</v>
      </c>
      <c r="M253" s="40">
        <v>77000</v>
      </c>
      <c r="N253" s="40"/>
      <c r="O253" s="41"/>
      <c r="P253" s="41"/>
      <c r="Q253" s="41"/>
      <c r="R253" s="40">
        <f t="shared" si="15"/>
        <v>350</v>
      </c>
      <c r="S253" s="41">
        <f t="shared" si="16"/>
        <v>220</v>
      </c>
      <c r="T253" s="41">
        <f t="shared" si="17"/>
        <v>77000</v>
      </c>
      <c r="U253" s="40"/>
      <c r="V253" s="41"/>
      <c r="W253" s="41"/>
      <c r="X253" s="40"/>
      <c r="Y253" s="40"/>
      <c r="Z253" s="40"/>
      <c r="AA253" s="43"/>
      <c r="AB253" s="40"/>
      <c r="AC253" s="40"/>
      <c r="AD253" s="40"/>
      <c r="AE253" s="41"/>
      <c r="AF253" s="41"/>
    </row>
    <row r="254" spans="1:32" s="45" customFormat="1" ht="18.75" customHeight="1" x14ac:dyDescent="0.25">
      <c r="A254" s="35"/>
      <c r="B254" s="35"/>
      <c r="C254" s="35"/>
      <c r="D254" s="40"/>
      <c r="E254" s="40">
        <v>232</v>
      </c>
      <c r="F254" s="36" t="s">
        <v>509</v>
      </c>
      <c r="G254" s="46" t="s">
        <v>27</v>
      </c>
      <c r="H254" s="38" t="s">
        <v>510</v>
      </c>
      <c r="I254" s="34" t="s">
        <v>473</v>
      </c>
      <c r="J254" s="60">
        <v>45743</v>
      </c>
      <c r="K254" s="40">
        <v>10</v>
      </c>
      <c r="L254" s="41">
        <v>450</v>
      </c>
      <c r="M254" s="40">
        <v>4500</v>
      </c>
      <c r="N254" s="40"/>
      <c r="O254" s="41"/>
      <c r="P254" s="41"/>
      <c r="Q254" s="41"/>
      <c r="R254" s="40">
        <f t="shared" si="15"/>
        <v>10</v>
      </c>
      <c r="S254" s="41">
        <f t="shared" si="16"/>
        <v>450</v>
      </c>
      <c r="T254" s="41">
        <f t="shared" si="17"/>
        <v>4500</v>
      </c>
      <c r="U254" s="40"/>
      <c r="V254" s="41"/>
      <c r="W254" s="41"/>
      <c r="X254" s="40"/>
      <c r="Y254" s="40"/>
      <c r="Z254" s="40"/>
      <c r="AA254" s="43"/>
      <c r="AB254" s="40"/>
      <c r="AC254" s="40"/>
      <c r="AD254" s="40"/>
      <c r="AE254" s="41"/>
      <c r="AF254" s="41"/>
    </row>
    <row r="255" spans="1:32" s="45" customFormat="1" ht="18.75" customHeight="1" x14ac:dyDescent="0.25">
      <c r="A255" s="35"/>
      <c r="B255" s="35"/>
      <c r="C255" s="35"/>
      <c r="D255" s="40"/>
      <c r="E255" s="40">
        <v>233</v>
      </c>
      <c r="F255" s="36" t="s">
        <v>19</v>
      </c>
      <c r="G255" s="46" t="s">
        <v>27</v>
      </c>
      <c r="H255" s="38" t="s">
        <v>393</v>
      </c>
      <c r="I255" s="34" t="s">
        <v>511</v>
      </c>
      <c r="J255" s="81">
        <v>46569</v>
      </c>
      <c r="K255" s="40">
        <v>10</v>
      </c>
      <c r="L255" s="41">
        <v>244</v>
      </c>
      <c r="M255" s="40">
        <v>2440</v>
      </c>
      <c r="N255" s="40"/>
      <c r="O255" s="41"/>
      <c r="P255" s="41"/>
      <c r="Q255" s="41"/>
      <c r="R255" s="40">
        <f t="shared" si="15"/>
        <v>10</v>
      </c>
      <c r="S255" s="41">
        <f t="shared" si="16"/>
        <v>244</v>
      </c>
      <c r="T255" s="41">
        <f t="shared" si="17"/>
        <v>2440</v>
      </c>
      <c r="U255" s="40"/>
      <c r="V255" s="41"/>
      <c r="W255" s="41"/>
      <c r="X255" s="40"/>
      <c r="Y255" s="40"/>
      <c r="Z255" s="40"/>
      <c r="AA255" s="43"/>
      <c r="AB255" s="40"/>
      <c r="AC255" s="40"/>
      <c r="AD255" s="40"/>
      <c r="AE255" s="41"/>
      <c r="AF255" s="41"/>
    </row>
    <row r="256" spans="1:32" s="45" customFormat="1" ht="18.75" customHeight="1" x14ac:dyDescent="0.25">
      <c r="A256" s="35"/>
      <c r="B256" s="35"/>
      <c r="C256" s="35"/>
      <c r="D256" s="40"/>
      <c r="E256" s="40">
        <v>234</v>
      </c>
      <c r="F256" s="36" t="s">
        <v>512</v>
      </c>
      <c r="G256" s="46" t="s">
        <v>27</v>
      </c>
      <c r="H256" s="38" t="s">
        <v>400</v>
      </c>
      <c r="I256" s="34" t="s">
        <v>394</v>
      </c>
      <c r="J256" s="81">
        <v>46753</v>
      </c>
      <c r="K256" s="40">
        <v>20</v>
      </c>
      <c r="L256" s="41">
        <v>198</v>
      </c>
      <c r="M256" s="40">
        <v>3960</v>
      </c>
      <c r="N256" s="40"/>
      <c r="O256" s="41"/>
      <c r="P256" s="41"/>
      <c r="Q256" s="41"/>
      <c r="R256" s="40">
        <f t="shared" si="15"/>
        <v>20</v>
      </c>
      <c r="S256" s="41">
        <f t="shared" si="16"/>
        <v>198</v>
      </c>
      <c r="T256" s="41">
        <f t="shared" si="17"/>
        <v>3960</v>
      </c>
      <c r="U256" s="40"/>
      <c r="V256" s="41"/>
      <c r="W256" s="41"/>
      <c r="X256" s="40"/>
      <c r="Y256" s="40"/>
      <c r="Z256" s="40"/>
      <c r="AA256" s="43"/>
      <c r="AB256" s="40"/>
      <c r="AC256" s="40"/>
      <c r="AD256" s="40"/>
      <c r="AE256" s="41"/>
      <c r="AF256" s="41"/>
    </row>
    <row r="257" spans="1:32" s="45" customFormat="1" ht="18.75" customHeight="1" x14ac:dyDescent="0.25">
      <c r="A257" s="35"/>
      <c r="B257" s="35"/>
      <c r="C257" s="35"/>
      <c r="D257" s="40"/>
      <c r="E257" s="40">
        <v>235</v>
      </c>
      <c r="F257" s="36" t="s">
        <v>513</v>
      </c>
      <c r="G257" s="46" t="s">
        <v>27</v>
      </c>
      <c r="H257" s="38" t="s">
        <v>514</v>
      </c>
      <c r="I257" s="34" t="s">
        <v>515</v>
      </c>
      <c r="J257" s="81">
        <v>46844</v>
      </c>
      <c r="K257" s="40">
        <v>2000</v>
      </c>
      <c r="L257" s="41">
        <v>12</v>
      </c>
      <c r="M257" s="40">
        <v>24000</v>
      </c>
      <c r="N257" s="40"/>
      <c r="O257" s="41"/>
      <c r="P257" s="41"/>
      <c r="Q257" s="41"/>
      <c r="R257" s="40">
        <f t="shared" ref="R257:R291" si="18">K257</f>
        <v>2000</v>
      </c>
      <c r="S257" s="41">
        <f t="shared" ref="S257:S291" si="19">L257</f>
        <v>12</v>
      </c>
      <c r="T257" s="41">
        <f t="shared" ref="T257:T291" si="20">S257*R257</f>
        <v>24000</v>
      </c>
      <c r="U257" s="40"/>
      <c r="V257" s="41"/>
      <c r="W257" s="41"/>
      <c r="X257" s="40"/>
      <c r="Y257" s="40"/>
      <c r="Z257" s="40"/>
      <c r="AA257" s="43"/>
      <c r="AB257" s="40"/>
      <c r="AC257" s="40"/>
      <c r="AD257" s="40"/>
      <c r="AE257" s="41"/>
      <c r="AF257" s="41"/>
    </row>
    <row r="258" spans="1:32" s="45" customFormat="1" ht="18.75" customHeight="1" x14ac:dyDescent="0.25">
      <c r="A258" s="35"/>
      <c r="B258" s="35"/>
      <c r="C258" s="35"/>
      <c r="D258" s="40"/>
      <c r="E258" s="40">
        <v>236</v>
      </c>
      <c r="F258" s="36" t="s">
        <v>516</v>
      </c>
      <c r="G258" s="46" t="s">
        <v>27</v>
      </c>
      <c r="H258" s="38" t="s">
        <v>517</v>
      </c>
      <c r="I258" s="34">
        <v>4026</v>
      </c>
      <c r="J258" s="81">
        <v>46357</v>
      </c>
      <c r="K258" s="40">
        <v>200</v>
      </c>
      <c r="L258" s="41">
        <v>13.78</v>
      </c>
      <c r="M258" s="40">
        <v>2756</v>
      </c>
      <c r="N258" s="40"/>
      <c r="O258" s="41"/>
      <c r="P258" s="41"/>
      <c r="Q258" s="41"/>
      <c r="R258" s="40">
        <f t="shared" si="18"/>
        <v>200</v>
      </c>
      <c r="S258" s="41">
        <f t="shared" si="19"/>
        <v>13.78</v>
      </c>
      <c r="T258" s="41">
        <f t="shared" si="20"/>
        <v>2756</v>
      </c>
      <c r="U258" s="40"/>
      <c r="V258" s="41"/>
      <c r="W258" s="41"/>
      <c r="X258" s="40"/>
      <c r="Y258" s="40"/>
      <c r="Z258" s="40"/>
      <c r="AA258" s="43"/>
      <c r="AB258" s="40"/>
      <c r="AC258" s="40"/>
      <c r="AD258" s="40"/>
      <c r="AE258" s="41"/>
      <c r="AF258" s="41"/>
    </row>
    <row r="259" spans="1:32" s="45" customFormat="1" ht="18.75" customHeight="1" x14ac:dyDescent="0.25">
      <c r="A259" s="35"/>
      <c r="B259" s="35"/>
      <c r="C259" s="35"/>
      <c r="D259" s="40"/>
      <c r="E259" s="40">
        <v>237</v>
      </c>
      <c r="F259" s="36" t="s">
        <v>518</v>
      </c>
      <c r="G259" s="46" t="s">
        <v>27</v>
      </c>
      <c r="H259" s="38" t="s">
        <v>151</v>
      </c>
      <c r="I259" s="34">
        <v>240805</v>
      </c>
      <c r="J259" s="81">
        <v>46600</v>
      </c>
      <c r="K259" s="40">
        <v>100</v>
      </c>
      <c r="L259" s="41">
        <v>8.98</v>
      </c>
      <c r="M259" s="40">
        <v>898</v>
      </c>
      <c r="N259" s="40"/>
      <c r="O259" s="41"/>
      <c r="P259" s="41"/>
      <c r="Q259" s="41"/>
      <c r="R259" s="40">
        <f t="shared" si="18"/>
        <v>100</v>
      </c>
      <c r="S259" s="41">
        <f t="shared" si="19"/>
        <v>8.98</v>
      </c>
      <c r="T259" s="41">
        <f t="shared" si="20"/>
        <v>898</v>
      </c>
      <c r="U259" s="40"/>
      <c r="V259" s="41"/>
      <c r="W259" s="41"/>
      <c r="X259" s="40"/>
      <c r="Y259" s="40"/>
      <c r="Z259" s="40"/>
      <c r="AA259" s="43"/>
      <c r="AB259" s="40"/>
      <c r="AC259" s="40"/>
      <c r="AD259" s="40"/>
      <c r="AE259" s="41"/>
      <c r="AF259" s="41"/>
    </row>
    <row r="260" spans="1:32" s="45" customFormat="1" ht="18.75" customHeight="1" x14ac:dyDescent="0.25">
      <c r="A260" s="35"/>
      <c r="B260" s="35"/>
      <c r="C260" s="35"/>
      <c r="D260" s="40"/>
      <c r="E260" s="40">
        <v>238</v>
      </c>
      <c r="F260" s="36" t="s">
        <v>519</v>
      </c>
      <c r="G260" s="37" t="s">
        <v>27</v>
      </c>
      <c r="H260" s="38" t="s">
        <v>520</v>
      </c>
      <c r="I260" s="34" t="s">
        <v>521</v>
      </c>
      <c r="J260" s="81">
        <v>46230</v>
      </c>
      <c r="K260" s="40">
        <v>100</v>
      </c>
      <c r="L260" s="41">
        <v>94</v>
      </c>
      <c r="M260" s="40">
        <v>9400</v>
      </c>
      <c r="N260" s="40"/>
      <c r="O260" s="41"/>
      <c r="P260" s="41"/>
      <c r="Q260" s="41"/>
      <c r="R260" s="40">
        <f t="shared" si="18"/>
        <v>100</v>
      </c>
      <c r="S260" s="41">
        <f t="shared" si="19"/>
        <v>94</v>
      </c>
      <c r="T260" s="41">
        <f t="shared" si="20"/>
        <v>9400</v>
      </c>
      <c r="U260" s="40"/>
      <c r="V260" s="41"/>
      <c r="W260" s="41"/>
      <c r="X260" s="40"/>
      <c r="Y260" s="40"/>
      <c r="Z260" s="40"/>
      <c r="AA260" s="43"/>
      <c r="AB260" s="40"/>
      <c r="AC260" s="40"/>
      <c r="AD260" s="40"/>
      <c r="AE260" s="41"/>
      <c r="AF260" s="41"/>
    </row>
    <row r="261" spans="1:32" s="45" customFormat="1" ht="18.75" customHeight="1" x14ac:dyDescent="0.25">
      <c r="A261" s="35"/>
      <c r="B261" s="35"/>
      <c r="C261" s="35"/>
      <c r="D261" s="40"/>
      <c r="E261" s="40">
        <v>239</v>
      </c>
      <c r="F261" s="36" t="s">
        <v>522</v>
      </c>
      <c r="G261" s="37" t="s">
        <v>230</v>
      </c>
      <c r="H261" s="38" t="s">
        <v>313</v>
      </c>
      <c r="I261" s="34">
        <v>240705</v>
      </c>
      <c r="J261" s="81">
        <v>46569</v>
      </c>
      <c r="K261" s="40">
        <v>5000</v>
      </c>
      <c r="L261" s="41">
        <v>9</v>
      </c>
      <c r="M261" s="40">
        <v>45000</v>
      </c>
      <c r="N261" s="40"/>
      <c r="O261" s="41"/>
      <c r="P261" s="41"/>
      <c r="Q261" s="41"/>
      <c r="R261" s="40">
        <f t="shared" si="18"/>
        <v>5000</v>
      </c>
      <c r="S261" s="41">
        <f t="shared" si="19"/>
        <v>9</v>
      </c>
      <c r="T261" s="41">
        <f t="shared" si="20"/>
        <v>45000</v>
      </c>
      <c r="U261" s="40"/>
      <c r="V261" s="41"/>
      <c r="W261" s="41"/>
      <c r="X261" s="40"/>
      <c r="Y261" s="40"/>
      <c r="Z261" s="40"/>
      <c r="AA261" s="43"/>
      <c r="AB261" s="40"/>
      <c r="AC261" s="40"/>
      <c r="AD261" s="40"/>
      <c r="AE261" s="41"/>
      <c r="AF261" s="41"/>
    </row>
    <row r="262" spans="1:32" s="45" customFormat="1" ht="22.5" customHeight="1" x14ac:dyDescent="0.25">
      <c r="A262" s="35"/>
      <c r="B262" s="35"/>
      <c r="C262" s="35"/>
      <c r="D262" s="40"/>
      <c r="E262" s="40">
        <v>240</v>
      </c>
      <c r="F262" s="36" t="s">
        <v>523</v>
      </c>
      <c r="G262" s="37" t="s">
        <v>230</v>
      </c>
      <c r="H262" s="38" t="s">
        <v>524</v>
      </c>
      <c r="I262" s="34" t="s">
        <v>525</v>
      </c>
      <c r="J262" s="81">
        <v>46844</v>
      </c>
      <c r="K262" s="40">
        <v>3000</v>
      </c>
      <c r="L262" s="41">
        <v>23</v>
      </c>
      <c r="M262" s="40">
        <v>69000</v>
      </c>
      <c r="N262" s="40"/>
      <c r="O262" s="41"/>
      <c r="P262" s="41"/>
      <c r="Q262" s="41"/>
      <c r="R262" s="40">
        <f t="shared" si="18"/>
        <v>3000</v>
      </c>
      <c r="S262" s="41">
        <f t="shared" si="19"/>
        <v>23</v>
      </c>
      <c r="T262" s="41">
        <f t="shared" si="20"/>
        <v>69000</v>
      </c>
      <c r="U262" s="40"/>
      <c r="V262" s="41"/>
      <c r="W262" s="41"/>
      <c r="X262" s="40"/>
      <c r="Y262" s="40"/>
      <c r="Z262" s="40"/>
      <c r="AA262" s="43"/>
      <c r="AB262" s="40"/>
      <c r="AC262" s="40"/>
      <c r="AD262" s="40"/>
      <c r="AE262" s="41"/>
      <c r="AF262" s="41"/>
    </row>
    <row r="263" spans="1:32" s="45" customFormat="1" ht="22.5" customHeight="1" x14ac:dyDescent="0.25">
      <c r="A263" s="35"/>
      <c r="B263" s="35"/>
      <c r="C263" s="35"/>
      <c r="D263" s="40"/>
      <c r="E263" s="40">
        <v>241</v>
      </c>
      <c r="F263" s="36" t="s">
        <v>297</v>
      </c>
      <c r="G263" s="37" t="s">
        <v>230</v>
      </c>
      <c r="H263" s="38" t="s">
        <v>413</v>
      </c>
      <c r="I263" s="34" t="s">
        <v>526</v>
      </c>
      <c r="J263" s="81">
        <v>46813</v>
      </c>
      <c r="K263" s="40">
        <v>373</v>
      </c>
      <c r="L263" s="41">
        <v>32.049999999999997</v>
      </c>
      <c r="M263" s="40">
        <v>11954.65</v>
      </c>
      <c r="N263" s="40"/>
      <c r="O263" s="41"/>
      <c r="P263" s="41"/>
      <c r="Q263" s="41"/>
      <c r="R263" s="40">
        <f t="shared" si="18"/>
        <v>373</v>
      </c>
      <c r="S263" s="41">
        <f t="shared" si="19"/>
        <v>32.049999999999997</v>
      </c>
      <c r="T263" s="41">
        <f t="shared" si="20"/>
        <v>11954.65</v>
      </c>
      <c r="U263" s="40"/>
      <c r="V263" s="41"/>
      <c r="W263" s="41"/>
      <c r="X263" s="40"/>
      <c r="Y263" s="40"/>
      <c r="Z263" s="40"/>
      <c r="AA263" s="43"/>
      <c r="AB263" s="40"/>
      <c r="AC263" s="40"/>
      <c r="AD263" s="40"/>
      <c r="AE263" s="41"/>
      <c r="AF263" s="41"/>
    </row>
    <row r="264" spans="1:32" s="45" customFormat="1" ht="22.5" customHeight="1" x14ac:dyDescent="0.25">
      <c r="A264" s="35"/>
      <c r="B264" s="35"/>
      <c r="C264" s="35"/>
      <c r="D264" s="40"/>
      <c r="E264" s="40">
        <v>242</v>
      </c>
      <c r="F264" s="36" t="s">
        <v>527</v>
      </c>
      <c r="G264" s="37" t="s">
        <v>528</v>
      </c>
      <c r="H264" s="38" t="s">
        <v>529</v>
      </c>
      <c r="I264" s="34">
        <v>251044</v>
      </c>
      <c r="J264" s="81">
        <v>46447</v>
      </c>
      <c r="K264" s="40">
        <v>1993</v>
      </c>
      <c r="L264" s="41">
        <v>27</v>
      </c>
      <c r="M264" s="40">
        <v>53811</v>
      </c>
      <c r="N264" s="40"/>
      <c r="O264" s="41"/>
      <c r="P264" s="41"/>
      <c r="Q264" s="41"/>
      <c r="R264" s="40">
        <f t="shared" si="18"/>
        <v>1993</v>
      </c>
      <c r="S264" s="41">
        <f t="shared" si="19"/>
        <v>27</v>
      </c>
      <c r="T264" s="41">
        <f t="shared" si="20"/>
        <v>53811</v>
      </c>
      <c r="U264" s="40">
        <v>49</v>
      </c>
      <c r="V264" s="41"/>
      <c r="W264" s="41"/>
      <c r="X264" s="40"/>
      <c r="Y264" s="40"/>
      <c r="Z264" s="40"/>
      <c r="AA264" s="43"/>
      <c r="AB264" s="40"/>
      <c r="AC264" s="40"/>
      <c r="AD264" s="40"/>
      <c r="AE264" s="41"/>
      <c r="AF264" s="41"/>
    </row>
    <row r="265" spans="1:32" s="45" customFormat="1" ht="22.5" customHeight="1" x14ac:dyDescent="0.25">
      <c r="A265" s="35"/>
      <c r="B265" s="35"/>
      <c r="C265" s="35"/>
      <c r="D265" s="40"/>
      <c r="E265" s="40">
        <v>243</v>
      </c>
      <c r="F265" s="36" t="s">
        <v>481</v>
      </c>
      <c r="G265" s="37" t="s">
        <v>20</v>
      </c>
      <c r="H265" s="38" t="s">
        <v>416</v>
      </c>
      <c r="I265" s="34" t="s">
        <v>530</v>
      </c>
      <c r="J265" s="81">
        <v>46508</v>
      </c>
      <c r="K265" s="40">
        <v>170</v>
      </c>
      <c r="L265" s="41">
        <v>55</v>
      </c>
      <c r="M265" s="40">
        <v>9350</v>
      </c>
      <c r="N265" s="40"/>
      <c r="O265" s="41"/>
      <c r="P265" s="41"/>
      <c r="Q265" s="41"/>
      <c r="R265" s="40">
        <f t="shared" si="18"/>
        <v>170</v>
      </c>
      <c r="S265" s="41">
        <f t="shared" si="19"/>
        <v>55</v>
      </c>
      <c r="T265" s="41">
        <f t="shared" si="20"/>
        <v>9350</v>
      </c>
      <c r="U265" s="40"/>
      <c r="V265" s="41"/>
      <c r="W265" s="41"/>
      <c r="X265" s="40"/>
      <c r="Y265" s="40"/>
      <c r="Z265" s="40"/>
      <c r="AA265" s="43"/>
      <c r="AB265" s="40"/>
      <c r="AC265" s="40"/>
      <c r="AD265" s="40"/>
      <c r="AE265" s="41"/>
      <c r="AF265" s="41"/>
    </row>
    <row r="266" spans="1:32" s="45" customFormat="1" ht="22.5" customHeight="1" x14ac:dyDescent="0.25">
      <c r="A266" s="35"/>
      <c r="B266" s="35"/>
      <c r="C266" s="35"/>
      <c r="D266" s="40"/>
      <c r="E266" s="40">
        <v>244</v>
      </c>
      <c r="F266" s="36" t="s">
        <v>531</v>
      </c>
      <c r="G266" s="37" t="s">
        <v>20</v>
      </c>
      <c r="H266" s="38" t="s">
        <v>532</v>
      </c>
      <c r="I266" s="34">
        <v>4246</v>
      </c>
      <c r="J266" s="81">
        <v>46631</v>
      </c>
      <c r="K266" s="40">
        <v>180</v>
      </c>
      <c r="L266" s="41">
        <v>198</v>
      </c>
      <c r="M266" s="40">
        <v>35640</v>
      </c>
      <c r="N266" s="40"/>
      <c r="O266" s="41"/>
      <c r="P266" s="41"/>
      <c r="Q266" s="41"/>
      <c r="R266" s="40">
        <f t="shared" si="18"/>
        <v>180</v>
      </c>
      <c r="S266" s="41">
        <f t="shared" si="19"/>
        <v>198</v>
      </c>
      <c r="T266" s="41">
        <f t="shared" si="20"/>
        <v>35640</v>
      </c>
      <c r="U266" s="40"/>
      <c r="V266" s="41"/>
      <c r="W266" s="41"/>
      <c r="X266" s="40"/>
      <c r="Y266" s="40"/>
      <c r="Z266" s="40"/>
      <c r="AA266" s="43"/>
      <c r="AB266" s="40"/>
      <c r="AC266" s="40"/>
      <c r="AD266" s="40"/>
      <c r="AE266" s="41"/>
      <c r="AF266" s="41"/>
    </row>
    <row r="267" spans="1:32" s="45" customFormat="1" ht="17.25" customHeight="1" x14ac:dyDescent="0.25">
      <c r="A267" s="35"/>
      <c r="B267" s="35"/>
      <c r="C267" s="35"/>
      <c r="D267" s="40"/>
      <c r="E267" s="40">
        <v>245</v>
      </c>
      <c r="F267" s="36" t="s">
        <v>274</v>
      </c>
      <c r="G267" s="37" t="s">
        <v>27</v>
      </c>
      <c r="H267" s="38" t="s">
        <v>533</v>
      </c>
      <c r="I267" s="34">
        <v>2508339</v>
      </c>
      <c r="J267" s="81">
        <v>46966</v>
      </c>
      <c r="K267" s="40">
        <v>300</v>
      </c>
      <c r="L267" s="41">
        <v>33.43</v>
      </c>
      <c r="M267" s="40">
        <v>10029</v>
      </c>
      <c r="N267" s="40"/>
      <c r="O267" s="41"/>
      <c r="P267" s="41"/>
      <c r="Q267" s="41"/>
      <c r="R267" s="40">
        <f t="shared" si="18"/>
        <v>300</v>
      </c>
      <c r="S267" s="41">
        <f t="shared" si="19"/>
        <v>33.43</v>
      </c>
      <c r="T267" s="41">
        <f t="shared" si="20"/>
        <v>10029</v>
      </c>
      <c r="U267" s="40"/>
      <c r="V267" s="41"/>
      <c r="W267" s="41"/>
      <c r="X267" s="40"/>
      <c r="Y267" s="40"/>
      <c r="Z267" s="40"/>
      <c r="AA267" s="43"/>
      <c r="AB267" s="40"/>
      <c r="AC267" s="40"/>
      <c r="AD267" s="40"/>
      <c r="AE267" s="41"/>
      <c r="AF267" s="41"/>
    </row>
    <row r="268" spans="1:32" s="45" customFormat="1" ht="17.25" customHeight="1" x14ac:dyDescent="0.25">
      <c r="A268" s="35"/>
      <c r="B268" s="35"/>
      <c r="C268" s="35"/>
      <c r="D268" s="40"/>
      <c r="E268" s="40">
        <v>246</v>
      </c>
      <c r="F268" s="36" t="s">
        <v>130</v>
      </c>
      <c r="G268" s="37" t="s">
        <v>27</v>
      </c>
      <c r="H268" s="38" t="s">
        <v>534</v>
      </c>
      <c r="I268" s="34" t="s">
        <v>535</v>
      </c>
      <c r="J268" s="81">
        <v>46966</v>
      </c>
      <c r="K268" s="40">
        <v>200</v>
      </c>
      <c r="L268" s="41">
        <v>54.89</v>
      </c>
      <c r="M268" s="40">
        <v>10978</v>
      </c>
      <c r="N268" s="40"/>
      <c r="O268" s="41"/>
      <c r="P268" s="41"/>
      <c r="Q268" s="41"/>
      <c r="R268" s="40">
        <f t="shared" si="18"/>
        <v>200</v>
      </c>
      <c r="S268" s="41">
        <f t="shared" si="19"/>
        <v>54.89</v>
      </c>
      <c r="T268" s="41">
        <f t="shared" si="20"/>
        <v>10978</v>
      </c>
      <c r="U268" s="40"/>
      <c r="V268" s="41"/>
      <c r="W268" s="41"/>
      <c r="X268" s="40"/>
      <c r="Y268" s="40"/>
      <c r="Z268" s="40"/>
      <c r="AA268" s="43"/>
      <c r="AB268" s="40"/>
      <c r="AC268" s="40"/>
      <c r="AD268" s="40"/>
      <c r="AE268" s="41"/>
      <c r="AF268" s="41"/>
    </row>
    <row r="269" spans="1:32" s="45" customFormat="1" ht="22.5" customHeight="1" x14ac:dyDescent="0.25">
      <c r="A269" s="35"/>
      <c r="B269" s="35"/>
      <c r="C269" s="35"/>
      <c r="D269" s="40"/>
      <c r="E269" s="40">
        <v>247</v>
      </c>
      <c r="F269" s="36" t="s">
        <v>536</v>
      </c>
      <c r="G269" s="37" t="s">
        <v>27</v>
      </c>
      <c r="H269" s="38" t="s">
        <v>420</v>
      </c>
      <c r="I269" s="34">
        <v>250915</v>
      </c>
      <c r="J269" s="81">
        <v>46997</v>
      </c>
      <c r="K269" s="40">
        <v>489</v>
      </c>
      <c r="L269" s="41">
        <v>55</v>
      </c>
      <c r="M269" s="40">
        <v>26895</v>
      </c>
      <c r="N269" s="40"/>
      <c r="O269" s="41"/>
      <c r="P269" s="41"/>
      <c r="Q269" s="41"/>
      <c r="R269" s="40">
        <f t="shared" si="18"/>
        <v>489</v>
      </c>
      <c r="S269" s="41">
        <f t="shared" si="19"/>
        <v>55</v>
      </c>
      <c r="T269" s="41">
        <f t="shared" si="20"/>
        <v>26895</v>
      </c>
      <c r="U269" s="40"/>
      <c r="V269" s="41"/>
      <c r="W269" s="41"/>
      <c r="X269" s="40"/>
      <c r="Y269" s="40"/>
      <c r="Z269" s="40"/>
      <c r="AA269" s="43"/>
      <c r="AB269" s="40"/>
      <c r="AC269" s="40"/>
      <c r="AD269" s="40"/>
      <c r="AE269" s="41"/>
      <c r="AF269" s="41"/>
    </row>
    <row r="270" spans="1:32" s="45" customFormat="1" ht="18" customHeight="1" x14ac:dyDescent="0.25">
      <c r="A270" s="35"/>
      <c r="B270" s="35"/>
      <c r="C270" s="35"/>
      <c r="D270" s="40"/>
      <c r="E270" s="40">
        <v>248</v>
      </c>
      <c r="F270" s="36" t="s">
        <v>262</v>
      </c>
      <c r="G270" s="37" t="s">
        <v>425</v>
      </c>
      <c r="H270" s="38" t="s">
        <v>264</v>
      </c>
      <c r="I270" s="34" t="s">
        <v>537</v>
      </c>
      <c r="J270" s="81">
        <v>46447</v>
      </c>
      <c r="K270" s="40">
        <v>20</v>
      </c>
      <c r="L270" s="41">
        <v>550</v>
      </c>
      <c r="M270" s="40">
        <v>11000</v>
      </c>
      <c r="N270" s="40"/>
      <c r="O270" s="41"/>
      <c r="P270" s="41"/>
      <c r="Q270" s="41"/>
      <c r="R270" s="40">
        <f t="shared" si="18"/>
        <v>20</v>
      </c>
      <c r="S270" s="41">
        <f t="shared" si="19"/>
        <v>550</v>
      </c>
      <c r="T270" s="41">
        <f t="shared" si="20"/>
        <v>11000</v>
      </c>
      <c r="U270" s="40"/>
      <c r="V270" s="41"/>
      <c r="W270" s="41"/>
      <c r="X270" s="40"/>
      <c r="Y270" s="40"/>
      <c r="Z270" s="40"/>
      <c r="AA270" s="43"/>
      <c r="AB270" s="40"/>
      <c r="AC270" s="40"/>
      <c r="AD270" s="40"/>
      <c r="AE270" s="41"/>
      <c r="AF270" s="41"/>
    </row>
    <row r="271" spans="1:32" s="45" customFormat="1" ht="18" customHeight="1" x14ac:dyDescent="0.25">
      <c r="A271" s="35"/>
      <c r="B271" s="35"/>
      <c r="C271" s="35"/>
      <c r="D271" s="40"/>
      <c r="E271" s="40">
        <v>249</v>
      </c>
      <c r="F271" s="36" t="s">
        <v>266</v>
      </c>
      <c r="G271" s="37" t="s">
        <v>429</v>
      </c>
      <c r="H271" s="38" t="s">
        <v>430</v>
      </c>
      <c r="I271" s="34" t="s">
        <v>538</v>
      </c>
      <c r="J271" s="81">
        <v>46997</v>
      </c>
      <c r="K271" s="40">
        <v>20</v>
      </c>
      <c r="L271" s="41">
        <v>500</v>
      </c>
      <c r="M271" s="40">
        <v>10000</v>
      </c>
      <c r="N271" s="40"/>
      <c r="O271" s="41"/>
      <c r="P271" s="41"/>
      <c r="Q271" s="41"/>
      <c r="R271" s="40">
        <f t="shared" si="18"/>
        <v>20</v>
      </c>
      <c r="S271" s="41">
        <f t="shared" si="19"/>
        <v>500</v>
      </c>
      <c r="T271" s="41">
        <f t="shared" si="20"/>
        <v>10000</v>
      </c>
      <c r="U271" s="40"/>
      <c r="V271" s="41"/>
      <c r="W271" s="41"/>
      <c r="X271" s="40"/>
      <c r="Y271" s="40"/>
      <c r="Z271" s="40"/>
      <c r="AA271" s="43"/>
      <c r="AB271" s="40"/>
      <c r="AC271" s="40"/>
      <c r="AD271" s="40"/>
      <c r="AE271" s="41"/>
      <c r="AF271" s="41"/>
    </row>
    <row r="272" spans="1:32" s="45" customFormat="1" ht="22.5" customHeight="1" x14ac:dyDescent="0.25">
      <c r="A272" s="35"/>
      <c r="B272" s="35"/>
      <c r="C272" s="35"/>
      <c r="D272" s="40"/>
      <c r="E272" s="40">
        <v>250</v>
      </c>
      <c r="F272" s="36" t="s">
        <v>539</v>
      </c>
      <c r="G272" s="37" t="s">
        <v>20</v>
      </c>
      <c r="H272" s="38" t="s">
        <v>442</v>
      </c>
      <c r="I272" s="34" t="s">
        <v>540</v>
      </c>
      <c r="J272" s="81">
        <v>46600</v>
      </c>
      <c r="K272" s="40">
        <v>10</v>
      </c>
      <c r="L272" s="41">
        <v>579</v>
      </c>
      <c r="M272" s="40">
        <v>5790</v>
      </c>
      <c r="N272" s="40"/>
      <c r="O272" s="41"/>
      <c r="P272" s="41"/>
      <c r="Q272" s="41"/>
      <c r="R272" s="40">
        <f t="shared" si="18"/>
        <v>10</v>
      </c>
      <c r="S272" s="41">
        <f t="shared" si="19"/>
        <v>579</v>
      </c>
      <c r="T272" s="41">
        <f t="shared" si="20"/>
        <v>5790</v>
      </c>
      <c r="U272" s="40"/>
      <c r="V272" s="41"/>
      <c r="W272" s="41"/>
      <c r="X272" s="40"/>
      <c r="Y272" s="40"/>
      <c r="Z272" s="40"/>
      <c r="AA272" s="43"/>
      <c r="AB272" s="40"/>
      <c r="AC272" s="40"/>
      <c r="AD272" s="40"/>
      <c r="AE272" s="41"/>
      <c r="AF272" s="41"/>
    </row>
    <row r="273" spans="1:32" s="45" customFormat="1" ht="22.5" customHeight="1" x14ac:dyDescent="0.25">
      <c r="A273" s="35"/>
      <c r="B273" s="35"/>
      <c r="C273" s="35"/>
      <c r="D273" s="40"/>
      <c r="E273" s="40">
        <v>251</v>
      </c>
      <c r="F273" s="36" t="s">
        <v>541</v>
      </c>
      <c r="G273" s="37" t="s">
        <v>20</v>
      </c>
      <c r="H273" s="38" t="s">
        <v>348</v>
      </c>
      <c r="I273" s="34" t="s">
        <v>443</v>
      </c>
      <c r="J273" s="81">
        <v>46722</v>
      </c>
      <c r="K273" s="40">
        <v>100</v>
      </c>
      <c r="L273" s="41">
        <v>60</v>
      </c>
      <c r="M273" s="40">
        <v>6000</v>
      </c>
      <c r="N273" s="40"/>
      <c r="O273" s="41"/>
      <c r="P273" s="41"/>
      <c r="Q273" s="41"/>
      <c r="R273" s="40">
        <f t="shared" si="18"/>
        <v>100</v>
      </c>
      <c r="S273" s="41">
        <f t="shared" si="19"/>
        <v>60</v>
      </c>
      <c r="T273" s="41">
        <f t="shared" si="20"/>
        <v>6000</v>
      </c>
      <c r="U273" s="40"/>
      <c r="V273" s="41"/>
      <c r="W273" s="41"/>
      <c r="X273" s="40"/>
      <c r="Y273" s="40"/>
      <c r="Z273" s="40"/>
      <c r="AA273" s="43"/>
      <c r="AB273" s="40"/>
      <c r="AC273" s="40"/>
      <c r="AD273" s="40"/>
      <c r="AE273" s="41"/>
      <c r="AF273" s="41"/>
    </row>
    <row r="274" spans="1:32" s="45" customFormat="1" ht="15" customHeight="1" x14ac:dyDescent="0.25">
      <c r="A274" s="35"/>
      <c r="B274" s="35"/>
      <c r="C274" s="35"/>
      <c r="D274" s="40"/>
      <c r="E274" s="40"/>
      <c r="F274" s="84" t="s">
        <v>542</v>
      </c>
      <c r="G274" s="46"/>
      <c r="H274" s="38"/>
      <c r="I274" s="34"/>
      <c r="J274" s="81"/>
      <c r="K274" s="40"/>
      <c r="L274" s="41">
        <v>0</v>
      </c>
      <c r="M274" s="40">
        <v>0</v>
      </c>
      <c r="N274" s="40"/>
      <c r="O274" s="41"/>
      <c r="P274" s="41"/>
      <c r="Q274" s="41"/>
      <c r="R274" s="40">
        <f t="shared" si="18"/>
        <v>0</v>
      </c>
      <c r="S274" s="41">
        <f t="shared" si="19"/>
        <v>0</v>
      </c>
      <c r="T274" s="41">
        <f t="shared" si="20"/>
        <v>0</v>
      </c>
      <c r="U274" s="40"/>
      <c r="V274" s="41"/>
      <c r="W274" s="41"/>
      <c r="X274" s="40"/>
      <c r="Y274" s="40"/>
      <c r="Z274" s="40"/>
      <c r="AA274" s="43"/>
      <c r="AB274" s="40"/>
      <c r="AC274" s="40"/>
      <c r="AD274" s="40"/>
      <c r="AE274" s="41"/>
      <c r="AF274" s="41"/>
    </row>
    <row r="275" spans="1:32" s="45" customFormat="1" ht="17.25" customHeight="1" x14ac:dyDescent="0.25">
      <c r="A275" s="35"/>
      <c r="B275" s="35"/>
      <c r="C275" s="35"/>
      <c r="D275" s="40"/>
      <c r="E275" s="40">
        <v>252</v>
      </c>
      <c r="F275" s="36" t="s">
        <v>153</v>
      </c>
      <c r="G275" s="46" t="s">
        <v>20</v>
      </c>
      <c r="H275" s="38" t="s">
        <v>246</v>
      </c>
      <c r="I275" s="34" t="s">
        <v>543</v>
      </c>
      <c r="J275" s="81">
        <v>46844</v>
      </c>
      <c r="K275" s="40">
        <v>500</v>
      </c>
      <c r="L275" s="41">
        <v>98</v>
      </c>
      <c r="M275" s="40">
        <v>49000</v>
      </c>
      <c r="N275" s="40"/>
      <c r="O275" s="41"/>
      <c r="P275" s="41"/>
      <c r="Q275" s="41"/>
      <c r="R275" s="40">
        <f t="shared" si="18"/>
        <v>500</v>
      </c>
      <c r="S275" s="41">
        <f t="shared" si="19"/>
        <v>98</v>
      </c>
      <c r="T275" s="41">
        <f t="shared" si="20"/>
        <v>49000</v>
      </c>
      <c r="U275" s="40"/>
      <c r="V275" s="41"/>
      <c r="W275" s="41"/>
      <c r="X275" s="40"/>
      <c r="Y275" s="40"/>
      <c r="Z275" s="40"/>
      <c r="AA275" s="43"/>
      <c r="AB275" s="40"/>
      <c r="AC275" s="40"/>
      <c r="AD275" s="40"/>
      <c r="AE275" s="41"/>
      <c r="AF275" s="41"/>
    </row>
    <row r="276" spans="1:32" s="45" customFormat="1" ht="17.25" customHeight="1" x14ac:dyDescent="0.25">
      <c r="A276" s="35"/>
      <c r="B276" s="35"/>
      <c r="C276" s="35"/>
      <c r="D276" s="40"/>
      <c r="E276" s="40">
        <v>253</v>
      </c>
      <c r="F276" s="36" t="s">
        <v>544</v>
      </c>
      <c r="G276" s="46" t="s">
        <v>263</v>
      </c>
      <c r="H276" s="38" t="s">
        <v>259</v>
      </c>
      <c r="I276" s="34" t="s">
        <v>545</v>
      </c>
      <c r="J276" s="81">
        <v>46600</v>
      </c>
      <c r="K276" s="40">
        <v>200</v>
      </c>
      <c r="L276" s="41">
        <v>1330</v>
      </c>
      <c r="M276" s="40">
        <v>266000</v>
      </c>
      <c r="N276" s="40"/>
      <c r="O276" s="41"/>
      <c r="P276" s="41"/>
      <c r="Q276" s="41"/>
      <c r="R276" s="40">
        <f t="shared" si="18"/>
        <v>200</v>
      </c>
      <c r="S276" s="41">
        <f t="shared" si="19"/>
        <v>1330</v>
      </c>
      <c r="T276" s="41">
        <f t="shared" si="20"/>
        <v>266000</v>
      </c>
      <c r="U276" s="40"/>
      <c r="V276" s="41"/>
      <c r="W276" s="41"/>
      <c r="X276" s="40"/>
      <c r="Y276" s="40"/>
      <c r="Z276" s="40"/>
      <c r="AA276" s="43"/>
      <c r="AB276" s="40"/>
      <c r="AC276" s="40"/>
      <c r="AD276" s="40"/>
      <c r="AE276" s="41"/>
      <c r="AF276" s="41"/>
    </row>
    <row r="277" spans="1:32" s="45" customFormat="1" ht="16.5" customHeight="1" x14ac:dyDescent="0.25">
      <c r="A277" s="35"/>
      <c r="B277" s="35"/>
      <c r="C277" s="35"/>
      <c r="D277" s="40"/>
      <c r="E277" s="40"/>
      <c r="F277" s="85" t="s">
        <v>546</v>
      </c>
      <c r="G277" s="46"/>
      <c r="H277" s="83"/>
      <c r="I277" s="40"/>
      <c r="J277" s="86"/>
      <c r="K277" s="40"/>
      <c r="L277" s="41">
        <v>0</v>
      </c>
      <c r="M277" s="40">
        <v>0</v>
      </c>
      <c r="N277" s="40"/>
      <c r="O277" s="41"/>
      <c r="P277" s="41"/>
      <c r="Q277" s="41"/>
      <c r="R277" s="40">
        <f t="shared" si="18"/>
        <v>0</v>
      </c>
      <c r="S277" s="41">
        <f t="shared" si="19"/>
        <v>0</v>
      </c>
      <c r="T277" s="41">
        <f t="shared" si="20"/>
        <v>0</v>
      </c>
      <c r="U277" s="40"/>
      <c r="V277" s="41"/>
      <c r="W277" s="41"/>
      <c r="X277" s="40"/>
      <c r="Y277" s="40"/>
      <c r="Z277" s="40"/>
      <c r="AA277" s="43"/>
      <c r="AB277" s="40"/>
      <c r="AC277" s="40"/>
      <c r="AD277" s="40"/>
      <c r="AE277" s="41"/>
      <c r="AF277" s="41"/>
    </row>
    <row r="278" spans="1:32" s="45" customFormat="1" ht="16.5" customHeight="1" x14ac:dyDescent="0.25">
      <c r="A278" s="35"/>
      <c r="B278" s="35"/>
      <c r="C278" s="35"/>
      <c r="D278" s="40"/>
      <c r="E278" s="40">
        <v>254</v>
      </c>
      <c r="F278" s="36" t="s">
        <v>547</v>
      </c>
      <c r="G278" s="46" t="s">
        <v>362</v>
      </c>
      <c r="H278" s="83"/>
      <c r="I278" s="40"/>
      <c r="J278" s="86"/>
      <c r="K278" s="40">
        <v>100</v>
      </c>
      <c r="L278" s="41">
        <v>45.9</v>
      </c>
      <c r="M278" s="40">
        <v>4590</v>
      </c>
      <c r="N278" s="40"/>
      <c r="O278" s="41"/>
      <c r="P278" s="41"/>
      <c r="Q278" s="41"/>
      <c r="R278" s="40">
        <f t="shared" si="18"/>
        <v>100</v>
      </c>
      <c r="S278" s="41">
        <f t="shared" si="19"/>
        <v>45.9</v>
      </c>
      <c r="T278" s="41">
        <f t="shared" si="20"/>
        <v>4590</v>
      </c>
      <c r="U278" s="40"/>
      <c r="V278" s="41"/>
      <c r="W278" s="41"/>
      <c r="X278" s="40"/>
      <c r="Y278" s="40"/>
      <c r="Z278" s="40"/>
      <c r="AA278" s="43"/>
      <c r="AB278" s="40"/>
      <c r="AC278" s="40"/>
      <c r="AD278" s="40"/>
      <c r="AE278" s="41"/>
      <c r="AF278" s="41"/>
    </row>
    <row r="279" spans="1:32" s="45" customFormat="1" ht="16.5" customHeight="1" x14ac:dyDescent="0.25">
      <c r="A279" s="35"/>
      <c r="B279" s="35"/>
      <c r="C279" s="35"/>
      <c r="D279" s="40"/>
      <c r="E279" s="40">
        <v>255</v>
      </c>
      <c r="F279" s="36" t="s">
        <v>548</v>
      </c>
      <c r="G279" s="37" t="s">
        <v>549</v>
      </c>
      <c r="H279" s="38" t="s">
        <v>50</v>
      </c>
      <c r="I279" s="34">
        <v>338149</v>
      </c>
      <c r="J279" s="81">
        <v>47300</v>
      </c>
      <c r="K279" s="40">
        <v>300</v>
      </c>
      <c r="L279" s="41">
        <v>28</v>
      </c>
      <c r="M279" s="40">
        <v>8400</v>
      </c>
      <c r="N279" s="40"/>
      <c r="O279" s="41"/>
      <c r="P279" s="41"/>
      <c r="Q279" s="41"/>
      <c r="R279" s="40">
        <f t="shared" si="18"/>
        <v>300</v>
      </c>
      <c r="S279" s="41">
        <f t="shared" si="19"/>
        <v>28</v>
      </c>
      <c r="T279" s="41">
        <f t="shared" si="20"/>
        <v>8400</v>
      </c>
      <c r="U279" s="40"/>
      <c r="V279" s="41"/>
      <c r="W279" s="41"/>
      <c r="X279" s="40"/>
      <c r="Y279" s="40"/>
      <c r="Z279" s="40"/>
      <c r="AA279" s="43"/>
      <c r="AB279" s="40"/>
      <c r="AC279" s="40"/>
      <c r="AD279" s="40"/>
      <c r="AE279" s="41"/>
      <c r="AF279" s="41"/>
    </row>
    <row r="280" spans="1:32" s="45" customFormat="1" ht="16.5" customHeight="1" x14ac:dyDescent="0.25">
      <c r="A280" s="35"/>
      <c r="B280" s="35"/>
      <c r="C280" s="35"/>
      <c r="D280" s="40"/>
      <c r="E280" s="40">
        <v>256</v>
      </c>
      <c r="F280" s="36" t="s">
        <v>268</v>
      </c>
      <c r="G280" s="46" t="s">
        <v>362</v>
      </c>
      <c r="H280" s="38" t="s">
        <v>270</v>
      </c>
      <c r="I280" s="34">
        <v>50194</v>
      </c>
      <c r="J280" s="81">
        <v>46780</v>
      </c>
      <c r="K280" s="40">
        <v>500</v>
      </c>
      <c r="L280" s="41">
        <v>279.95</v>
      </c>
      <c r="M280" s="40">
        <v>139975</v>
      </c>
      <c r="N280" s="40"/>
      <c r="O280" s="41"/>
      <c r="P280" s="41"/>
      <c r="Q280" s="41"/>
      <c r="R280" s="40">
        <f t="shared" si="18"/>
        <v>500</v>
      </c>
      <c r="S280" s="41">
        <f t="shared" si="19"/>
        <v>279.95</v>
      </c>
      <c r="T280" s="41">
        <f t="shared" si="20"/>
        <v>139975</v>
      </c>
      <c r="U280" s="40"/>
      <c r="V280" s="41"/>
      <c r="W280" s="41"/>
      <c r="X280" s="40"/>
      <c r="Y280" s="40"/>
      <c r="Z280" s="40"/>
      <c r="AA280" s="43"/>
      <c r="AB280" s="40"/>
      <c r="AC280" s="40"/>
      <c r="AD280" s="40"/>
      <c r="AE280" s="41"/>
      <c r="AF280" s="41"/>
    </row>
    <row r="281" spans="1:32" s="45" customFormat="1" ht="16.5" customHeight="1" x14ac:dyDescent="0.25">
      <c r="A281" s="35"/>
      <c r="B281" s="35"/>
      <c r="C281" s="35"/>
      <c r="D281" s="40"/>
      <c r="E281" s="40">
        <v>257</v>
      </c>
      <c r="F281" s="36" t="s">
        <v>550</v>
      </c>
      <c r="G281" s="46" t="s">
        <v>432</v>
      </c>
      <c r="H281" s="38" t="s">
        <v>551</v>
      </c>
      <c r="I281" s="34">
        <v>2505102</v>
      </c>
      <c r="J281" s="81">
        <v>46874</v>
      </c>
      <c r="K281" s="40">
        <v>10000</v>
      </c>
      <c r="L281" s="41">
        <v>0.65</v>
      </c>
      <c r="M281" s="40">
        <v>6500</v>
      </c>
      <c r="N281" s="40"/>
      <c r="O281" s="41"/>
      <c r="P281" s="41"/>
      <c r="Q281" s="41"/>
      <c r="R281" s="40">
        <f t="shared" si="18"/>
        <v>10000</v>
      </c>
      <c r="S281" s="41">
        <f t="shared" si="19"/>
        <v>0.65</v>
      </c>
      <c r="T281" s="41">
        <f t="shared" si="20"/>
        <v>6500</v>
      </c>
      <c r="U281" s="40"/>
      <c r="V281" s="41"/>
      <c r="W281" s="41"/>
      <c r="X281" s="40"/>
      <c r="Y281" s="40"/>
      <c r="Z281" s="40"/>
      <c r="AA281" s="43"/>
      <c r="AB281" s="40"/>
      <c r="AC281" s="40"/>
      <c r="AD281" s="40"/>
      <c r="AE281" s="41"/>
      <c r="AF281" s="41"/>
    </row>
    <row r="282" spans="1:32" s="45" customFormat="1" ht="24.75" customHeight="1" x14ac:dyDescent="0.25">
      <c r="A282" s="35"/>
      <c r="B282" s="35"/>
      <c r="C282" s="35"/>
      <c r="D282" s="40"/>
      <c r="E282" s="40">
        <v>258</v>
      </c>
      <c r="F282" s="36" t="s">
        <v>552</v>
      </c>
      <c r="G282" s="46" t="s">
        <v>432</v>
      </c>
      <c r="H282" s="38" t="s">
        <v>553</v>
      </c>
      <c r="I282" s="34">
        <v>2502156</v>
      </c>
      <c r="J282" s="81">
        <v>46784</v>
      </c>
      <c r="K282" s="40">
        <v>10000</v>
      </c>
      <c r="L282" s="41">
        <v>5.95</v>
      </c>
      <c r="M282" s="40">
        <v>59500</v>
      </c>
      <c r="N282" s="40"/>
      <c r="O282" s="41"/>
      <c r="P282" s="41"/>
      <c r="Q282" s="41"/>
      <c r="R282" s="40">
        <f t="shared" si="18"/>
        <v>10000</v>
      </c>
      <c r="S282" s="41">
        <f t="shared" si="19"/>
        <v>5.95</v>
      </c>
      <c r="T282" s="41">
        <f t="shared" si="20"/>
        <v>59500</v>
      </c>
      <c r="U282" s="40"/>
      <c r="V282" s="41"/>
      <c r="W282" s="41"/>
      <c r="X282" s="40"/>
      <c r="Y282" s="40"/>
      <c r="Z282" s="40"/>
      <c r="AA282" s="43"/>
      <c r="AB282" s="40"/>
      <c r="AC282" s="40"/>
      <c r="AD282" s="40"/>
      <c r="AE282" s="41"/>
      <c r="AF282" s="41"/>
    </row>
    <row r="283" spans="1:32" s="45" customFormat="1" ht="15.75" customHeight="1" x14ac:dyDescent="0.25">
      <c r="A283" s="35"/>
      <c r="B283" s="35"/>
      <c r="C283" s="35"/>
      <c r="D283" s="40"/>
      <c r="E283" s="40"/>
      <c r="F283" s="84" t="s">
        <v>554</v>
      </c>
      <c r="G283" s="46"/>
      <c r="H283" s="38"/>
      <c r="I283" s="34"/>
      <c r="J283" s="81"/>
      <c r="K283" s="40"/>
      <c r="L283" s="41">
        <v>0</v>
      </c>
      <c r="M283" s="40">
        <v>0</v>
      </c>
      <c r="N283" s="40"/>
      <c r="O283" s="41"/>
      <c r="P283" s="41"/>
      <c r="Q283" s="41"/>
      <c r="R283" s="40">
        <f t="shared" si="18"/>
        <v>0</v>
      </c>
      <c r="S283" s="41">
        <f t="shared" si="19"/>
        <v>0</v>
      </c>
      <c r="T283" s="41">
        <f t="shared" si="20"/>
        <v>0</v>
      </c>
      <c r="U283" s="40"/>
      <c r="V283" s="41"/>
      <c r="W283" s="41"/>
      <c r="X283" s="40"/>
      <c r="Y283" s="40"/>
      <c r="Z283" s="40"/>
      <c r="AA283" s="43"/>
      <c r="AB283" s="40"/>
      <c r="AC283" s="40"/>
      <c r="AD283" s="40"/>
      <c r="AE283" s="41"/>
      <c r="AF283" s="41"/>
    </row>
    <row r="284" spans="1:32" s="45" customFormat="1" ht="16.5" customHeight="1" x14ac:dyDescent="0.25">
      <c r="A284" s="35"/>
      <c r="B284" s="35"/>
      <c r="C284" s="35"/>
      <c r="D284" s="40"/>
      <c r="E284" s="40">
        <v>259</v>
      </c>
      <c r="F284" s="35" t="s">
        <v>555</v>
      </c>
      <c r="G284" s="46" t="s">
        <v>456</v>
      </c>
      <c r="H284" s="38" t="s">
        <v>212</v>
      </c>
      <c r="I284" s="34">
        <v>250534</v>
      </c>
      <c r="J284" s="81">
        <v>46874</v>
      </c>
      <c r="K284" s="40">
        <v>400</v>
      </c>
      <c r="L284" s="41">
        <v>71.5</v>
      </c>
      <c r="M284" s="40">
        <v>28600</v>
      </c>
      <c r="N284" s="34"/>
      <c r="O284" s="41"/>
      <c r="P284" s="41"/>
      <c r="Q284" s="41"/>
      <c r="R284" s="40">
        <f t="shared" si="18"/>
        <v>400</v>
      </c>
      <c r="S284" s="41">
        <f t="shared" si="19"/>
        <v>71.5</v>
      </c>
      <c r="T284" s="41">
        <f t="shared" si="20"/>
        <v>28600</v>
      </c>
      <c r="U284" s="40"/>
      <c r="V284" s="41"/>
      <c r="W284" s="41"/>
      <c r="X284" s="40"/>
      <c r="Y284" s="40"/>
      <c r="Z284" s="40"/>
      <c r="AA284" s="43"/>
      <c r="AB284" s="40"/>
      <c r="AC284" s="40"/>
      <c r="AD284" s="40"/>
      <c r="AE284" s="41"/>
      <c r="AF284" s="41"/>
    </row>
    <row r="285" spans="1:32" s="45" customFormat="1" ht="16.5" customHeight="1" x14ac:dyDescent="0.25">
      <c r="A285" s="35"/>
      <c r="B285" s="35"/>
      <c r="C285" s="35"/>
      <c r="D285" s="40"/>
      <c r="E285" s="40">
        <v>260</v>
      </c>
      <c r="F285" s="35" t="s">
        <v>466</v>
      </c>
      <c r="G285" s="46" t="s">
        <v>556</v>
      </c>
      <c r="H285" s="38" t="s">
        <v>467</v>
      </c>
      <c r="I285" s="34" t="s">
        <v>478</v>
      </c>
      <c r="J285" s="81">
        <v>46419</v>
      </c>
      <c r="K285" s="40">
        <v>300</v>
      </c>
      <c r="L285" s="41">
        <v>200</v>
      </c>
      <c r="M285" s="40">
        <v>60000</v>
      </c>
      <c r="N285" s="34"/>
      <c r="O285" s="41"/>
      <c r="P285" s="41"/>
      <c r="Q285" s="41"/>
      <c r="R285" s="40">
        <f t="shared" si="18"/>
        <v>300</v>
      </c>
      <c r="S285" s="41">
        <f t="shared" si="19"/>
        <v>200</v>
      </c>
      <c r="T285" s="41">
        <f t="shared" si="20"/>
        <v>60000</v>
      </c>
      <c r="U285" s="40"/>
      <c r="V285" s="41"/>
      <c r="W285" s="41"/>
      <c r="X285" s="40"/>
      <c r="Y285" s="40"/>
      <c r="Z285" s="40"/>
      <c r="AA285" s="43"/>
      <c r="AB285" s="40"/>
      <c r="AC285" s="40"/>
      <c r="AD285" s="40"/>
      <c r="AE285" s="41"/>
      <c r="AF285" s="41"/>
    </row>
    <row r="286" spans="1:32" s="45" customFormat="1" ht="16.5" customHeight="1" x14ac:dyDescent="0.25">
      <c r="A286" s="35"/>
      <c r="B286" s="35"/>
      <c r="C286" s="35"/>
      <c r="D286" s="40"/>
      <c r="E286" s="40">
        <v>261</v>
      </c>
      <c r="F286" s="35" t="s">
        <v>557</v>
      </c>
      <c r="G286" s="46" t="s">
        <v>558</v>
      </c>
      <c r="H286" s="38" t="s">
        <v>218</v>
      </c>
      <c r="I286" s="34">
        <v>250354</v>
      </c>
      <c r="J286" s="81">
        <v>46813</v>
      </c>
      <c r="K286" s="40">
        <v>300</v>
      </c>
      <c r="L286" s="41">
        <v>14.5</v>
      </c>
      <c r="M286" s="40">
        <v>4350</v>
      </c>
      <c r="N286" s="34"/>
      <c r="O286" s="41"/>
      <c r="P286" s="41"/>
      <c r="Q286" s="41"/>
      <c r="R286" s="40">
        <f t="shared" si="18"/>
        <v>300</v>
      </c>
      <c r="S286" s="41">
        <f t="shared" si="19"/>
        <v>14.5</v>
      </c>
      <c r="T286" s="41">
        <f t="shared" si="20"/>
        <v>4350</v>
      </c>
      <c r="U286" s="40"/>
      <c r="V286" s="41"/>
      <c r="W286" s="41"/>
      <c r="X286" s="40"/>
      <c r="Y286" s="40"/>
      <c r="Z286" s="40"/>
      <c r="AA286" s="43"/>
      <c r="AB286" s="40"/>
      <c r="AC286" s="40"/>
      <c r="AD286" s="40"/>
      <c r="AE286" s="41"/>
      <c r="AF286" s="41"/>
    </row>
    <row r="287" spans="1:32" s="45" customFormat="1" ht="16.5" customHeight="1" x14ac:dyDescent="0.25">
      <c r="A287" s="35"/>
      <c r="B287" s="35"/>
      <c r="C287" s="35"/>
      <c r="D287" s="40"/>
      <c r="E287" s="40">
        <v>262</v>
      </c>
      <c r="F287" s="35" t="s">
        <v>221</v>
      </c>
      <c r="G287" s="46" t="s">
        <v>558</v>
      </c>
      <c r="H287" s="38" t="s">
        <v>296</v>
      </c>
      <c r="I287" s="34">
        <v>2508641</v>
      </c>
      <c r="J287" s="81">
        <v>46966</v>
      </c>
      <c r="K287" s="40">
        <v>270</v>
      </c>
      <c r="L287" s="41">
        <v>24.75</v>
      </c>
      <c r="M287" s="40">
        <v>6682.5</v>
      </c>
      <c r="N287" s="34"/>
      <c r="O287" s="41"/>
      <c r="P287" s="41"/>
      <c r="Q287" s="41"/>
      <c r="R287" s="40">
        <f t="shared" si="18"/>
        <v>270</v>
      </c>
      <c r="S287" s="41">
        <f t="shared" si="19"/>
        <v>24.75</v>
      </c>
      <c r="T287" s="41">
        <f t="shared" si="20"/>
        <v>6682.5</v>
      </c>
      <c r="U287" s="40"/>
      <c r="V287" s="41"/>
      <c r="W287" s="41"/>
      <c r="X287" s="40"/>
      <c r="Y287" s="40"/>
      <c r="Z287" s="40"/>
      <c r="AA287" s="43"/>
      <c r="AB287" s="40"/>
      <c r="AC287" s="40"/>
      <c r="AD287" s="40"/>
      <c r="AE287" s="41"/>
      <c r="AF287" s="41"/>
    </row>
    <row r="288" spans="1:32" s="45" customFormat="1" ht="16.5" customHeight="1" x14ac:dyDescent="0.25">
      <c r="A288" s="35"/>
      <c r="B288" s="35"/>
      <c r="C288" s="35"/>
      <c r="D288" s="40"/>
      <c r="E288" s="40">
        <v>263</v>
      </c>
      <c r="F288" s="35" t="s">
        <v>460</v>
      </c>
      <c r="G288" s="46" t="s">
        <v>558</v>
      </c>
      <c r="H288" s="38" t="s">
        <v>506</v>
      </c>
      <c r="I288" s="34" t="s">
        <v>508</v>
      </c>
      <c r="J288" s="81">
        <v>46905</v>
      </c>
      <c r="K288" s="40">
        <v>200</v>
      </c>
      <c r="L288" s="41">
        <v>54.5</v>
      </c>
      <c r="M288" s="40">
        <v>10900</v>
      </c>
      <c r="N288" s="34"/>
      <c r="O288" s="41"/>
      <c r="P288" s="41"/>
      <c r="Q288" s="41"/>
      <c r="R288" s="40">
        <f t="shared" si="18"/>
        <v>200</v>
      </c>
      <c r="S288" s="41">
        <f t="shared" si="19"/>
        <v>54.5</v>
      </c>
      <c r="T288" s="41">
        <f t="shared" si="20"/>
        <v>10900</v>
      </c>
      <c r="U288" s="40"/>
      <c r="V288" s="41"/>
      <c r="W288" s="41"/>
      <c r="X288" s="40"/>
      <c r="Y288" s="40"/>
      <c r="Z288" s="40"/>
      <c r="AA288" s="43"/>
      <c r="AB288" s="40"/>
      <c r="AC288" s="40"/>
      <c r="AD288" s="40"/>
      <c r="AE288" s="41"/>
      <c r="AF288" s="41"/>
    </row>
    <row r="289" spans="1:32" s="45" customFormat="1" ht="16.5" customHeight="1" x14ac:dyDescent="0.25">
      <c r="A289" s="35"/>
      <c r="B289" s="35"/>
      <c r="C289" s="35"/>
      <c r="D289" s="40"/>
      <c r="E289" s="40">
        <v>264</v>
      </c>
      <c r="F289" s="35" t="s">
        <v>297</v>
      </c>
      <c r="G289" s="46" t="s">
        <v>559</v>
      </c>
      <c r="H289" s="38" t="s">
        <v>237</v>
      </c>
      <c r="I289" s="34" t="s">
        <v>560</v>
      </c>
      <c r="J289" s="81">
        <v>46905</v>
      </c>
      <c r="K289" s="40">
        <v>100</v>
      </c>
      <c r="L289" s="41">
        <v>32</v>
      </c>
      <c r="M289" s="40">
        <v>3200</v>
      </c>
      <c r="N289" s="34"/>
      <c r="O289" s="41"/>
      <c r="P289" s="41"/>
      <c r="Q289" s="41"/>
      <c r="R289" s="40">
        <f t="shared" si="18"/>
        <v>100</v>
      </c>
      <c r="S289" s="41">
        <f t="shared" si="19"/>
        <v>32</v>
      </c>
      <c r="T289" s="41">
        <f t="shared" si="20"/>
        <v>3200</v>
      </c>
      <c r="U289" s="40"/>
      <c r="V289" s="41"/>
      <c r="W289" s="41"/>
      <c r="X289" s="40"/>
      <c r="Y289" s="40"/>
      <c r="Z289" s="40"/>
      <c r="AA289" s="43"/>
      <c r="AB289" s="40"/>
      <c r="AC289" s="40"/>
      <c r="AD289" s="40"/>
      <c r="AE289" s="41"/>
      <c r="AF289" s="41"/>
    </row>
    <row r="290" spans="1:32" s="45" customFormat="1" ht="16.5" customHeight="1" x14ac:dyDescent="0.25">
      <c r="A290" s="35"/>
      <c r="B290" s="35"/>
      <c r="C290" s="35"/>
      <c r="D290" s="40"/>
      <c r="E290" s="40">
        <v>265</v>
      </c>
      <c r="F290" s="35" t="s">
        <v>37</v>
      </c>
      <c r="G290" s="46" t="s">
        <v>561</v>
      </c>
      <c r="H290" s="38" t="s">
        <v>177</v>
      </c>
      <c r="I290" s="34">
        <v>2507650</v>
      </c>
      <c r="J290" s="81">
        <v>46935</v>
      </c>
      <c r="K290" s="40">
        <v>32</v>
      </c>
      <c r="L290" s="41">
        <v>69.75</v>
      </c>
      <c r="M290" s="40">
        <v>2232</v>
      </c>
      <c r="N290" s="34"/>
      <c r="O290" s="41"/>
      <c r="P290" s="41"/>
      <c r="Q290" s="41"/>
      <c r="R290" s="40">
        <f t="shared" si="18"/>
        <v>32</v>
      </c>
      <c r="S290" s="41">
        <f t="shared" si="19"/>
        <v>69.75</v>
      </c>
      <c r="T290" s="41">
        <f t="shared" si="20"/>
        <v>2232</v>
      </c>
      <c r="U290" s="40"/>
      <c r="V290" s="41"/>
      <c r="W290" s="41"/>
      <c r="X290" s="40"/>
      <c r="Y290" s="40"/>
      <c r="Z290" s="40"/>
      <c r="AA290" s="43"/>
      <c r="AB290" s="40"/>
      <c r="AC290" s="40"/>
      <c r="AD290" s="40"/>
      <c r="AE290" s="41"/>
      <c r="AF290" s="41"/>
    </row>
    <row r="291" spans="1:32" s="45" customFormat="1" ht="16.5" customHeight="1" x14ac:dyDescent="0.25">
      <c r="A291" s="35"/>
      <c r="B291" s="35"/>
      <c r="C291" s="35"/>
      <c r="D291" s="40"/>
      <c r="E291" s="40">
        <v>266</v>
      </c>
      <c r="F291" s="35" t="s">
        <v>562</v>
      </c>
      <c r="G291" s="46" t="s">
        <v>563</v>
      </c>
      <c r="H291" s="38" t="s">
        <v>564</v>
      </c>
      <c r="I291" s="34" t="s">
        <v>565</v>
      </c>
      <c r="J291" s="81">
        <v>46966</v>
      </c>
      <c r="K291" s="40">
        <v>200</v>
      </c>
      <c r="L291" s="41">
        <v>194</v>
      </c>
      <c r="M291" s="40">
        <v>38800</v>
      </c>
      <c r="N291" s="34"/>
      <c r="O291" s="41"/>
      <c r="P291" s="41"/>
      <c r="Q291" s="41"/>
      <c r="R291" s="40">
        <f t="shared" si="18"/>
        <v>200</v>
      </c>
      <c r="S291" s="41">
        <f t="shared" si="19"/>
        <v>194</v>
      </c>
      <c r="T291" s="41">
        <f t="shared" si="20"/>
        <v>38800</v>
      </c>
      <c r="U291" s="40"/>
      <c r="V291" s="41"/>
      <c r="W291" s="41"/>
      <c r="X291" s="40"/>
      <c r="Y291" s="40"/>
      <c r="Z291" s="40"/>
      <c r="AA291" s="43"/>
      <c r="AB291" s="40"/>
      <c r="AC291" s="40"/>
      <c r="AD291" s="40"/>
      <c r="AE291" s="41"/>
      <c r="AF291" s="41"/>
    </row>
    <row r="292" spans="1:32" s="100" customFormat="1" ht="15.75" customHeight="1" x14ac:dyDescent="0.25">
      <c r="A292" s="87"/>
      <c r="B292" s="87"/>
      <c r="C292" s="87"/>
      <c r="D292" s="88"/>
      <c r="E292" s="88"/>
      <c r="F292" s="89"/>
      <c r="G292" s="90"/>
      <c r="H292" s="91"/>
      <c r="I292" s="92"/>
      <c r="J292" s="93"/>
      <c r="K292" s="92"/>
      <c r="L292" s="94"/>
      <c r="M292" s="95">
        <f>SUM(M4:M291)</f>
        <v>3078640.0399999996</v>
      </c>
      <c r="N292" s="92"/>
      <c r="O292" s="96"/>
      <c r="P292" s="96">
        <f>SUM(P3:P291)</f>
        <v>0</v>
      </c>
      <c r="Q292" s="96"/>
      <c r="R292" s="98"/>
      <c r="S292" s="97"/>
      <c r="T292" s="97">
        <f>SUM(T4:T291)</f>
        <v>3078640.0399999996</v>
      </c>
      <c r="U292" s="98"/>
      <c r="V292" s="97"/>
      <c r="W292" s="97">
        <f>SUM(W4:W291)</f>
        <v>0</v>
      </c>
      <c r="X292" s="98"/>
      <c r="Y292" s="98"/>
      <c r="Z292" s="98"/>
      <c r="AA292" s="99"/>
      <c r="AB292" s="98"/>
      <c r="AC292" s="98"/>
      <c r="AD292" s="98"/>
      <c r="AE292" s="97"/>
      <c r="AF292" s="97">
        <f>SUM(AF4:AF291)</f>
        <v>0</v>
      </c>
    </row>
    <row r="293" spans="1:32" ht="15.75" customHeight="1" x14ac:dyDescent="0.25">
      <c r="D293" s="102"/>
      <c r="E293" s="102"/>
      <c r="F293" s="103"/>
      <c r="H293" s="105"/>
      <c r="I293" s="106"/>
      <c r="J293" s="107"/>
      <c r="K293" s="106"/>
      <c r="L293" s="108"/>
      <c r="M293" s="106"/>
      <c r="O293" s="109"/>
      <c r="P293" s="109"/>
      <c r="Q293" s="109"/>
      <c r="R293" s="102"/>
      <c r="S293" s="109"/>
      <c r="T293" s="109"/>
      <c r="U293" s="102"/>
      <c r="V293" s="109"/>
      <c r="W293" s="109"/>
      <c r="X293" s="102"/>
      <c r="Y293" s="102"/>
      <c r="Z293" s="102"/>
      <c r="AA293" s="110"/>
      <c r="AB293" s="102"/>
      <c r="AC293" s="102"/>
      <c r="AD293" s="102"/>
      <c r="AE293" s="109"/>
      <c r="AF293" s="109"/>
    </row>
    <row r="294" spans="1:32" ht="15.75" customHeight="1" x14ac:dyDescent="0.25">
      <c r="D294" s="102"/>
      <c r="E294" s="102"/>
      <c r="F294" s="103"/>
      <c r="H294" s="105"/>
      <c r="I294" s="106"/>
      <c r="J294" s="107"/>
      <c r="K294" s="106"/>
      <c r="L294" s="108"/>
      <c r="M294" s="112"/>
      <c r="O294" s="109"/>
      <c r="P294" s="109"/>
      <c r="Q294" s="109"/>
      <c r="R294" s="102"/>
      <c r="S294" s="109"/>
      <c r="T294" s="109"/>
      <c r="U294" s="102"/>
      <c r="V294" s="109"/>
      <c r="W294" s="109"/>
      <c r="X294" s="102"/>
      <c r="Y294" s="102"/>
      <c r="Z294" s="102"/>
      <c r="AA294" s="110"/>
      <c r="AB294" s="102"/>
      <c r="AC294" s="102"/>
      <c r="AD294" s="102"/>
      <c r="AE294" s="109"/>
      <c r="AF294" s="109"/>
    </row>
    <row r="295" spans="1:32" ht="15.75" customHeight="1" x14ac:dyDescent="0.3">
      <c r="D295" s="102"/>
      <c r="E295" s="102"/>
      <c r="F295" s="103"/>
      <c r="H295" s="105"/>
      <c r="I295" s="106"/>
      <c r="J295" s="107"/>
      <c r="K295" s="106"/>
      <c r="L295" s="108"/>
      <c r="M295" s="106"/>
      <c r="O295" s="109"/>
      <c r="P295" s="109"/>
      <c r="Q295" s="109"/>
      <c r="R295" s="102"/>
      <c r="S295" s="109"/>
      <c r="T295" s="113" t="s">
        <v>566</v>
      </c>
      <c r="U295" s="113"/>
      <c r="V295" s="113"/>
      <c r="W295" s="113"/>
      <c r="X295" s="114"/>
      <c r="Y295" s="115"/>
      <c r="Z295" s="115"/>
      <c r="AA295" s="113" t="s">
        <v>567</v>
      </c>
      <c r="AB295" s="116"/>
      <c r="AC295" s="117"/>
      <c r="AD295" s="118"/>
      <c r="AE295" s="117"/>
      <c r="AF295" s="119"/>
    </row>
    <row r="296" spans="1:32" ht="15.75" customHeight="1" x14ac:dyDescent="0.3">
      <c r="D296" s="102"/>
      <c r="E296" s="102"/>
      <c r="F296" s="103"/>
      <c r="G296" s="104" t="s">
        <v>568</v>
      </c>
      <c r="H296" s="105"/>
      <c r="I296" s="106"/>
      <c r="J296" s="107"/>
      <c r="K296" s="106"/>
      <c r="L296" s="108"/>
      <c r="M296" s="106"/>
      <c r="O296" s="109"/>
      <c r="P296" s="109"/>
      <c r="Q296" s="109"/>
      <c r="R296" s="102"/>
      <c r="S296" s="109"/>
      <c r="T296" s="113"/>
      <c r="U296" s="113"/>
      <c r="V296" s="113"/>
      <c r="W296" s="113"/>
      <c r="X296" s="114"/>
      <c r="Y296" s="115"/>
      <c r="Z296" s="115"/>
      <c r="AA296" s="113"/>
      <c r="AB296" s="117"/>
      <c r="AC296" s="117"/>
      <c r="AD296" s="118"/>
      <c r="AE296" s="117"/>
      <c r="AF296" s="117"/>
    </row>
    <row r="297" spans="1:32" ht="15.75" customHeight="1" x14ac:dyDescent="0.3">
      <c r="D297" s="102"/>
      <c r="E297" s="102"/>
      <c r="F297" s="103"/>
      <c r="H297" s="105"/>
      <c r="I297" s="106"/>
      <c r="J297" s="107"/>
      <c r="K297" s="106"/>
      <c r="L297" s="108"/>
      <c r="M297" s="106"/>
      <c r="O297" s="109"/>
      <c r="P297" s="109"/>
      <c r="Q297" s="109"/>
      <c r="R297" s="102"/>
      <c r="S297" s="109"/>
      <c r="T297" s="113"/>
      <c r="U297" s="113"/>
      <c r="V297" s="113"/>
      <c r="W297" s="113"/>
      <c r="X297" s="114"/>
      <c r="Y297" s="115"/>
      <c r="Z297" s="115"/>
      <c r="AA297" s="113"/>
      <c r="AB297" s="117"/>
      <c r="AC297" s="117"/>
      <c r="AD297" s="118"/>
      <c r="AE297" s="117"/>
      <c r="AF297" s="117"/>
    </row>
    <row r="298" spans="1:32" ht="15.75" customHeight="1" x14ac:dyDescent="0.25">
      <c r="D298" s="102"/>
      <c r="E298" s="102"/>
      <c r="F298" s="103"/>
      <c r="H298" s="105"/>
      <c r="I298" s="106"/>
      <c r="J298" s="107"/>
      <c r="K298" s="106"/>
      <c r="L298" s="108"/>
      <c r="M298" s="106"/>
      <c r="O298" s="109"/>
      <c r="P298" s="109"/>
      <c r="Q298" s="109"/>
      <c r="R298" s="102"/>
      <c r="S298" s="109"/>
      <c r="T298" s="117"/>
      <c r="U298" s="117"/>
      <c r="V298" s="117"/>
      <c r="W298" s="120"/>
      <c r="X298" s="121" t="s">
        <v>569</v>
      </c>
      <c r="Y298" s="121"/>
      <c r="Z298" s="121"/>
      <c r="AA298" s="121"/>
      <c r="AB298" s="121"/>
      <c r="AC298" s="114"/>
      <c r="AD298" s="115"/>
      <c r="AE298" s="115"/>
      <c r="AF298" s="121" t="s">
        <v>570</v>
      </c>
    </row>
    <row r="299" spans="1:32" ht="15.75" customHeight="1" x14ac:dyDescent="0.25">
      <c r="D299" s="102"/>
      <c r="E299" s="102"/>
      <c r="F299" s="103"/>
      <c r="H299" s="105"/>
      <c r="I299" s="106"/>
      <c r="J299" s="107"/>
      <c r="K299" s="106"/>
      <c r="L299" s="108"/>
      <c r="M299" s="106"/>
      <c r="O299" s="109"/>
      <c r="P299" s="109"/>
      <c r="Q299" s="109"/>
      <c r="R299" s="102"/>
      <c r="S299" s="109"/>
      <c r="T299" s="117"/>
      <c r="U299" s="117"/>
      <c r="V299" s="117"/>
      <c r="W299" s="120"/>
      <c r="X299" s="122" t="s">
        <v>571</v>
      </c>
      <c r="Y299" s="122"/>
      <c r="Z299" s="122"/>
      <c r="AA299" s="122"/>
      <c r="AB299" s="122"/>
      <c r="AC299" s="114"/>
      <c r="AD299" s="115"/>
      <c r="AE299" s="115"/>
      <c r="AF299" s="122" t="s">
        <v>572</v>
      </c>
    </row>
    <row r="300" spans="1:32" ht="15.75" customHeight="1" x14ac:dyDescent="0.25">
      <c r="D300" s="102"/>
      <c r="E300" s="102"/>
      <c r="F300" s="103"/>
      <c r="H300" s="105"/>
      <c r="I300" s="106"/>
      <c r="J300" s="107"/>
      <c r="K300" s="106"/>
      <c r="L300" s="108"/>
      <c r="M300" s="106"/>
      <c r="O300" s="109"/>
      <c r="P300" s="109"/>
      <c r="Q300" s="109"/>
      <c r="R300" s="102"/>
      <c r="S300" s="109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23"/>
    </row>
    <row r="301" spans="1:32" ht="15.75" customHeight="1" x14ac:dyDescent="0.25">
      <c r="D301" s="102"/>
      <c r="E301" s="102"/>
      <c r="F301" s="103"/>
      <c r="H301" s="105"/>
      <c r="I301" s="106"/>
      <c r="J301" s="107"/>
      <c r="K301" s="106"/>
      <c r="L301" s="108"/>
      <c r="M301" s="106"/>
      <c r="O301" s="109"/>
      <c r="P301" s="109"/>
      <c r="Q301" s="109"/>
      <c r="R301" s="102"/>
      <c r="S301" s="109"/>
      <c r="T301" s="109"/>
      <c r="U301" s="102"/>
      <c r="V301" s="109"/>
      <c r="W301" s="109"/>
      <c r="X301" s="102"/>
      <c r="Y301" s="102"/>
      <c r="Z301" s="102"/>
      <c r="AA301" s="110"/>
      <c r="AB301" s="102"/>
      <c r="AC301" s="102"/>
      <c r="AD301" s="102"/>
      <c r="AE301" s="109"/>
      <c r="AF301" s="109"/>
    </row>
    <row r="302" spans="1:32" ht="15.75" customHeight="1" x14ac:dyDescent="0.25">
      <c r="D302" s="102"/>
      <c r="E302" s="102"/>
      <c r="F302" s="103"/>
      <c r="H302" s="105"/>
      <c r="I302" s="106"/>
      <c r="J302" s="107"/>
      <c r="K302" s="106"/>
      <c r="L302" s="108"/>
      <c r="M302" s="106"/>
      <c r="O302" s="109"/>
      <c r="P302" s="109"/>
      <c r="Q302" s="109"/>
      <c r="R302" s="102"/>
      <c r="S302" s="109"/>
      <c r="T302" s="109"/>
      <c r="U302" s="102"/>
      <c r="V302" s="109"/>
      <c r="W302" s="109"/>
      <c r="X302" s="102"/>
      <c r="Y302" s="102"/>
      <c r="Z302" s="102"/>
      <c r="AA302" s="110"/>
      <c r="AB302" s="102"/>
      <c r="AC302" s="102"/>
      <c r="AD302" s="102"/>
      <c r="AE302" s="109"/>
      <c r="AF302" s="109"/>
    </row>
    <row r="303" spans="1:32" ht="15.75" customHeight="1" x14ac:dyDescent="0.25">
      <c r="D303" s="102"/>
      <c r="E303" s="102"/>
      <c r="F303" s="103"/>
      <c r="H303" s="105"/>
      <c r="I303" s="106"/>
      <c r="J303" s="107"/>
      <c r="K303" s="106"/>
      <c r="L303" s="108"/>
      <c r="M303" s="106"/>
      <c r="O303" s="109"/>
      <c r="P303" s="109"/>
      <c r="Q303" s="109"/>
      <c r="R303" s="102"/>
      <c r="S303" s="109"/>
      <c r="T303" s="109"/>
      <c r="U303" s="102"/>
      <c r="V303" s="109"/>
      <c r="W303" s="109"/>
      <c r="X303" s="102"/>
      <c r="Y303" s="102"/>
      <c r="Z303" s="102"/>
      <c r="AA303" s="110"/>
      <c r="AB303" s="102"/>
      <c r="AC303" s="102"/>
      <c r="AD303" s="102"/>
      <c r="AE303" s="109"/>
      <c r="AF303" s="109"/>
    </row>
    <row r="304" spans="1:32" ht="15.75" customHeight="1" x14ac:dyDescent="0.25">
      <c r="D304" s="102"/>
      <c r="E304" s="102"/>
      <c r="F304" s="103"/>
      <c r="H304" s="105"/>
      <c r="I304" s="106"/>
      <c r="J304" s="107"/>
      <c r="K304" s="106"/>
      <c r="L304" s="108"/>
      <c r="M304" s="106"/>
      <c r="O304" s="109"/>
      <c r="P304" s="109"/>
      <c r="Q304" s="109"/>
      <c r="R304" s="102"/>
      <c r="S304" s="109"/>
      <c r="T304" s="109"/>
      <c r="U304" s="102"/>
      <c r="V304" s="109"/>
      <c r="W304" s="109"/>
      <c r="X304" s="102"/>
      <c r="Y304" s="102"/>
      <c r="Z304" s="102"/>
      <c r="AA304" s="110"/>
      <c r="AB304" s="102"/>
      <c r="AC304" s="102"/>
      <c r="AD304" s="102"/>
      <c r="AE304" s="109"/>
      <c r="AF304" s="109"/>
    </row>
    <row r="305" spans="4:32" ht="15.75" customHeight="1" x14ac:dyDescent="0.25">
      <c r="D305" s="102"/>
      <c r="E305" s="102"/>
      <c r="F305" s="103"/>
      <c r="H305" s="105"/>
      <c r="I305" s="106"/>
      <c r="J305" s="107"/>
      <c r="K305" s="106"/>
      <c r="L305" s="108"/>
      <c r="M305" s="106"/>
      <c r="O305" s="109"/>
      <c r="P305" s="109"/>
      <c r="Q305" s="109"/>
      <c r="R305" s="102"/>
      <c r="S305" s="109"/>
      <c r="T305" s="109"/>
      <c r="U305" s="102"/>
      <c r="V305" s="109"/>
      <c r="W305" s="109"/>
      <c r="X305" s="102"/>
      <c r="Y305" s="102"/>
      <c r="Z305" s="102"/>
      <c r="AA305" s="110"/>
      <c r="AB305" s="102"/>
      <c r="AC305" s="102"/>
      <c r="AD305" s="102"/>
      <c r="AE305" s="109"/>
      <c r="AF305" s="109"/>
    </row>
    <row r="306" spans="4:32" ht="15.75" customHeight="1" x14ac:dyDescent="0.25">
      <c r="D306" s="102"/>
      <c r="E306" s="102"/>
      <c r="F306" s="103"/>
      <c r="H306" s="105"/>
      <c r="I306" s="106"/>
      <c r="J306" s="107"/>
      <c r="K306" s="106"/>
      <c r="L306" s="108"/>
      <c r="M306" s="106"/>
      <c r="O306" s="109"/>
      <c r="P306" s="109"/>
      <c r="Q306" s="109"/>
      <c r="R306" s="102"/>
      <c r="S306" s="109"/>
      <c r="T306" s="109"/>
      <c r="U306" s="102"/>
      <c r="V306" s="109"/>
      <c r="W306" s="109"/>
      <c r="X306" s="102"/>
      <c r="Y306" s="102"/>
      <c r="Z306" s="102"/>
      <c r="AA306" s="110"/>
      <c r="AB306" s="102"/>
      <c r="AC306" s="102"/>
      <c r="AD306" s="102"/>
      <c r="AE306" s="109"/>
      <c r="AF306" s="109"/>
    </row>
    <row r="307" spans="4:32" ht="15.75" customHeight="1" x14ac:dyDescent="0.25">
      <c r="D307" s="102"/>
      <c r="E307" s="102"/>
      <c r="F307" s="103"/>
      <c r="H307" s="105"/>
      <c r="I307" s="106"/>
      <c r="J307" s="107"/>
      <c r="K307" s="106"/>
      <c r="L307" s="108"/>
      <c r="M307" s="106"/>
      <c r="O307" s="109"/>
      <c r="P307" s="109"/>
      <c r="Q307" s="109"/>
      <c r="R307" s="102"/>
      <c r="S307" s="109"/>
      <c r="T307" s="109"/>
      <c r="U307" s="102"/>
      <c r="V307" s="109"/>
      <c r="W307" s="109"/>
      <c r="X307" s="102"/>
      <c r="Y307" s="102"/>
      <c r="Z307" s="102"/>
      <c r="AA307" s="110"/>
      <c r="AB307" s="102"/>
      <c r="AC307" s="102"/>
      <c r="AD307" s="102"/>
      <c r="AE307" s="109"/>
      <c r="AF307" s="109"/>
    </row>
    <row r="308" spans="4:32" ht="15.75" customHeight="1" x14ac:dyDescent="0.25">
      <c r="D308" s="102"/>
      <c r="E308" s="102"/>
      <c r="F308" s="103"/>
      <c r="H308" s="105"/>
      <c r="I308" s="106"/>
      <c r="J308" s="107"/>
      <c r="K308" s="106"/>
      <c r="L308" s="108"/>
      <c r="M308" s="106"/>
      <c r="O308" s="109"/>
      <c r="P308" s="109"/>
      <c r="Q308" s="109"/>
      <c r="R308" s="102"/>
      <c r="S308" s="109"/>
      <c r="T308" s="109"/>
      <c r="U308" s="102"/>
      <c r="V308" s="109"/>
      <c r="W308" s="109"/>
      <c r="X308" s="102"/>
      <c r="Y308" s="102"/>
      <c r="Z308" s="102"/>
      <c r="AA308" s="110"/>
      <c r="AB308" s="102"/>
      <c r="AC308" s="102"/>
      <c r="AD308" s="102"/>
      <c r="AE308" s="109"/>
      <c r="AF308" s="109"/>
    </row>
    <row r="309" spans="4:32" ht="15.75" customHeight="1" x14ac:dyDescent="0.25">
      <c r="D309" s="102"/>
      <c r="E309" s="102"/>
      <c r="F309" s="103"/>
      <c r="H309" s="105"/>
      <c r="I309" s="106"/>
      <c r="J309" s="107"/>
      <c r="K309" s="106"/>
      <c r="L309" s="108"/>
      <c r="M309" s="106"/>
      <c r="O309" s="109"/>
      <c r="P309" s="109"/>
      <c r="Q309" s="109"/>
      <c r="R309" s="102"/>
      <c r="S309" s="109"/>
      <c r="T309" s="109"/>
      <c r="U309" s="102"/>
      <c r="V309" s="109"/>
      <c r="W309" s="109"/>
      <c r="X309" s="102"/>
      <c r="Y309" s="102"/>
      <c r="Z309" s="102"/>
      <c r="AA309" s="110"/>
      <c r="AB309" s="102"/>
      <c r="AC309" s="102"/>
      <c r="AD309" s="102"/>
      <c r="AE309" s="109"/>
      <c r="AF309" s="109"/>
    </row>
    <row r="310" spans="4:32" ht="15.75" customHeight="1" x14ac:dyDescent="0.25">
      <c r="D310" s="102"/>
      <c r="E310" s="102"/>
      <c r="F310" s="103"/>
      <c r="H310" s="105"/>
      <c r="I310" s="106"/>
      <c r="J310" s="107"/>
      <c r="K310" s="106"/>
      <c r="L310" s="108"/>
      <c r="M310" s="106"/>
      <c r="O310" s="109"/>
      <c r="P310" s="109"/>
      <c r="Q310" s="109"/>
      <c r="R310" s="102"/>
      <c r="S310" s="109"/>
      <c r="T310" s="109"/>
      <c r="U310" s="102"/>
      <c r="V310" s="109"/>
      <c r="W310" s="109"/>
      <c r="X310" s="102"/>
      <c r="Y310" s="102"/>
      <c r="Z310" s="102"/>
      <c r="AA310" s="110"/>
      <c r="AB310" s="102"/>
      <c r="AC310" s="102"/>
      <c r="AD310" s="102"/>
      <c r="AE310" s="109"/>
      <c r="AF310" s="109"/>
    </row>
    <row r="311" spans="4:32" ht="15.75" customHeight="1" x14ac:dyDescent="0.25">
      <c r="D311" s="102"/>
      <c r="E311" s="102"/>
      <c r="F311" s="103"/>
      <c r="H311" s="105"/>
      <c r="I311" s="106"/>
      <c r="J311" s="107"/>
      <c r="K311" s="106"/>
      <c r="L311" s="108"/>
      <c r="M311" s="106"/>
      <c r="O311" s="109"/>
      <c r="P311" s="109"/>
      <c r="Q311" s="109"/>
      <c r="R311" s="102"/>
      <c r="S311" s="109"/>
      <c r="T311" s="109"/>
      <c r="U311" s="102"/>
      <c r="V311" s="109"/>
      <c r="W311" s="109"/>
      <c r="X311" s="102"/>
      <c r="Y311" s="102"/>
      <c r="Z311" s="102"/>
      <c r="AA311" s="110"/>
      <c r="AB311" s="102"/>
      <c r="AC311" s="102"/>
      <c r="AD311" s="102"/>
      <c r="AE311" s="109"/>
      <c r="AF311" s="109"/>
    </row>
    <row r="312" spans="4:32" ht="15.75" customHeight="1" x14ac:dyDescent="0.25">
      <c r="D312" s="102"/>
      <c r="E312" s="102"/>
      <c r="F312" s="103"/>
      <c r="H312" s="105"/>
      <c r="I312" s="106"/>
      <c r="J312" s="107"/>
      <c r="K312" s="106"/>
      <c r="L312" s="108"/>
      <c r="M312" s="106"/>
      <c r="O312" s="109"/>
      <c r="P312" s="109"/>
      <c r="Q312" s="109"/>
      <c r="R312" s="102"/>
      <c r="S312" s="109"/>
      <c r="T312" s="109"/>
      <c r="U312" s="102"/>
      <c r="V312" s="109"/>
      <c r="W312" s="109"/>
      <c r="X312" s="102"/>
      <c r="Y312" s="102"/>
      <c r="Z312" s="102"/>
      <c r="AA312" s="110"/>
      <c r="AB312" s="102"/>
      <c r="AC312" s="102"/>
      <c r="AD312" s="102"/>
      <c r="AE312" s="109"/>
      <c r="AF312" s="109"/>
    </row>
    <row r="313" spans="4:32" ht="15.75" customHeight="1" x14ac:dyDescent="0.25">
      <c r="D313" s="102"/>
      <c r="E313" s="102"/>
      <c r="F313" s="103"/>
      <c r="H313" s="105"/>
      <c r="I313" s="106"/>
      <c r="J313" s="107"/>
      <c r="K313" s="106"/>
      <c r="L313" s="108"/>
      <c r="M313" s="106"/>
      <c r="O313" s="109"/>
      <c r="P313" s="109"/>
      <c r="Q313" s="109"/>
      <c r="R313" s="102"/>
      <c r="S313" s="109"/>
      <c r="T313" s="109"/>
      <c r="U313" s="102"/>
      <c r="V313" s="109"/>
      <c r="W313" s="109"/>
      <c r="X313" s="102"/>
      <c r="Y313" s="102"/>
      <c r="Z313" s="102"/>
      <c r="AA313" s="110"/>
      <c r="AB313" s="102"/>
      <c r="AC313" s="102"/>
      <c r="AD313" s="102"/>
      <c r="AE313" s="109"/>
      <c r="AF313" s="109"/>
    </row>
    <row r="314" spans="4:32" ht="15.75" customHeight="1" x14ac:dyDescent="0.25">
      <c r="D314" s="102"/>
      <c r="E314" s="102"/>
      <c r="F314" s="103"/>
      <c r="H314" s="105"/>
      <c r="I314" s="106"/>
      <c r="J314" s="107"/>
      <c r="K314" s="106"/>
      <c r="L314" s="108"/>
      <c r="M314" s="106"/>
      <c r="O314" s="109"/>
      <c r="P314" s="109"/>
      <c r="Q314" s="109"/>
      <c r="R314" s="102"/>
      <c r="S314" s="109"/>
      <c r="T314" s="109"/>
      <c r="U314" s="102"/>
      <c r="V314" s="109"/>
      <c r="W314" s="109"/>
      <c r="X314" s="102"/>
      <c r="Y314" s="102"/>
      <c r="Z314" s="102"/>
      <c r="AA314" s="110"/>
      <c r="AB314" s="102"/>
      <c r="AC314" s="102"/>
      <c r="AD314" s="102"/>
      <c r="AE314" s="109"/>
      <c r="AF314" s="109"/>
    </row>
    <row r="315" spans="4:32" ht="15.75" customHeight="1" x14ac:dyDescent="0.25">
      <c r="D315" s="102"/>
      <c r="E315" s="102"/>
      <c r="F315" s="103"/>
      <c r="H315" s="105"/>
      <c r="I315" s="106"/>
      <c r="J315" s="107"/>
      <c r="K315" s="106"/>
      <c r="L315" s="108"/>
      <c r="M315" s="106"/>
      <c r="O315" s="109"/>
      <c r="P315" s="109"/>
      <c r="Q315" s="109"/>
      <c r="R315" s="102"/>
      <c r="S315" s="109"/>
      <c r="T315" s="109"/>
      <c r="U315" s="102"/>
      <c r="V315" s="109"/>
      <c r="W315" s="109"/>
      <c r="X315" s="102"/>
      <c r="Y315" s="102"/>
      <c r="Z315" s="102"/>
      <c r="AA315" s="110"/>
      <c r="AB315" s="102"/>
      <c r="AC315" s="102"/>
      <c r="AD315" s="102"/>
      <c r="AE315" s="109"/>
      <c r="AF315" s="109"/>
    </row>
    <row r="316" spans="4:32" ht="15.75" customHeight="1" x14ac:dyDescent="0.25">
      <c r="D316" s="102"/>
      <c r="E316" s="102"/>
      <c r="F316" s="103"/>
      <c r="H316" s="105"/>
      <c r="I316" s="106"/>
      <c r="J316" s="107"/>
      <c r="K316" s="106"/>
      <c r="L316" s="108"/>
      <c r="M316" s="106"/>
      <c r="O316" s="109"/>
      <c r="P316" s="109"/>
      <c r="Q316" s="109"/>
      <c r="R316" s="102"/>
      <c r="S316" s="109"/>
      <c r="T316" s="109"/>
      <c r="U316" s="102"/>
      <c r="V316" s="109"/>
      <c r="W316" s="109"/>
      <c r="X316" s="102"/>
      <c r="Y316" s="102"/>
      <c r="Z316" s="102"/>
      <c r="AA316" s="110"/>
      <c r="AB316" s="102"/>
      <c r="AC316" s="102"/>
      <c r="AD316" s="102"/>
      <c r="AE316" s="109"/>
      <c r="AF316" s="109"/>
    </row>
    <row r="317" spans="4:32" ht="15.75" customHeight="1" x14ac:dyDescent="0.25">
      <c r="D317" s="102"/>
      <c r="E317" s="102"/>
      <c r="F317" s="103"/>
      <c r="H317" s="105"/>
      <c r="I317" s="106"/>
      <c r="J317" s="107"/>
      <c r="K317" s="106"/>
      <c r="L317" s="108"/>
      <c r="M317" s="106"/>
      <c r="O317" s="109"/>
      <c r="P317" s="109"/>
      <c r="Q317" s="109"/>
      <c r="R317" s="102"/>
      <c r="S317" s="109"/>
      <c r="T317" s="109"/>
      <c r="U317" s="102"/>
      <c r="V317" s="109"/>
      <c r="W317" s="109"/>
      <c r="X317" s="102"/>
      <c r="Y317" s="102"/>
      <c r="Z317" s="102"/>
      <c r="AA317" s="110"/>
      <c r="AB317" s="102"/>
      <c r="AC317" s="102"/>
      <c r="AD317" s="102"/>
      <c r="AE317" s="109"/>
      <c r="AF317" s="109"/>
    </row>
    <row r="318" spans="4:32" ht="15.75" customHeight="1" x14ac:dyDescent="0.25">
      <c r="D318" s="102"/>
      <c r="E318" s="102"/>
      <c r="F318" s="103"/>
      <c r="H318" s="105"/>
      <c r="I318" s="106"/>
      <c r="J318" s="107"/>
      <c r="K318" s="106"/>
      <c r="L318" s="108"/>
      <c r="M318" s="106"/>
      <c r="O318" s="109"/>
      <c r="P318" s="109"/>
      <c r="Q318" s="109"/>
      <c r="R318" s="102"/>
      <c r="S318" s="109"/>
      <c r="T318" s="109"/>
      <c r="U318" s="102"/>
      <c r="V318" s="109"/>
      <c r="W318" s="109"/>
      <c r="X318" s="102"/>
      <c r="Y318" s="102"/>
      <c r="Z318" s="102"/>
      <c r="AA318" s="110"/>
      <c r="AB318" s="102"/>
      <c r="AC318" s="102"/>
      <c r="AD318" s="102"/>
      <c r="AE318" s="109"/>
      <c r="AF318" s="109"/>
    </row>
    <row r="319" spans="4:32" ht="15.75" customHeight="1" x14ac:dyDescent="0.25">
      <c r="D319" s="102"/>
      <c r="E319" s="102"/>
      <c r="F319" s="103"/>
      <c r="H319" s="105"/>
      <c r="I319" s="106"/>
      <c r="J319" s="107"/>
      <c r="K319" s="106"/>
      <c r="L319" s="108"/>
      <c r="M319" s="106"/>
      <c r="O319" s="109"/>
      <c r="P319" s="109"/>
      <c r="Q319" s="109"/>
      <c r="R319" s="102"/>
      <c r="S319" s="109"/>
      <c r="T319" s="109"/>
      <c r="U319" s="102"/>
      <c r="V319" s="109"/>
      <c r="W319" s="109"/>
      <c r="X319" s="102"/>
      <c r="Y319" s="102"/>
      <c r="Z319" s="102"/>
      <c r="AA319" s="110"/>
      <c r="AB319" s="102"/>
      <c r="AC319" s="102"/>
      <c r="AD319" s="102"/>
      <c r="AE319" s="109"/>
      <c r="AF319" s="109"/>
    </row>
    <row r="320" spans="4:32" ht="15.75" customHeight="1" x14ac:dyDescent="0.25">
      <c r="D320" s="102"/>
      <c r="E320" s="102"/>
      <c r="F320" s="103"/>
      <c r="H320" s="105"/>
      <c r="I320" s="106"/>
      <c r="J320" s="107"/>
      <c r="K320" s="106"/>
      <c r="L320" s="108"/>
      <c r="M320" s="106"/>
      <c r="O320" s="109"/>
      <c r="P320" s="109"/>
      <c r="Q320" s="109"/>
      <c r="R320" s="102"/>
      <c r="S320" s="109"/>
      <c r="T320" s="109"/>
      <c r="U320" s="102"/>
      <c r="V320" s="109"/>
      <c r="W320" s="109"/>
      <c r="X320" s="102"/>
      <c r="Y320" s="102"/>
      <c r="Z320" s="102"/>
      <c r="AA320" s="110"/>
      <c r="AB320" s="102"/>
      <c r="AC320" s="102"/>
      <c r="AD320" s="102"/>
      <c r="AE320" s="109"/>
      <c r="AF320" s="109"/>
    </row>
    <row r="321" spans="4:32" ht="15.75" customHeight="1" x14ac:dyDescent="0.25">
      <c r="D321" s="102"/>
      <c r="E321" s="102"/>
      <c r="F321" s="103"/>
      <c r="H321" s="105"/>
      <c r="I321" s="106"/>
      <c r="J321" s="107"/>
      <c r="K321" s="106"/>
      <c r="L321" s="108"/>
      <c r="M321" s="106"/>
      <c r="O321" s="109"/>
      <c r="P321" s="109"/>
      <c r="Q321" s="109"/>
      <c r="R321" s="102"/>
      <c r="S321" s="109"/>
      <c r="T321" s="109"/>
      <c r="U321" s="102"/>
      <c r="V321" s="109"/>
      <c r="W321" s="109"/>
      <c r="X321" s="102"/>
      <c r="Y321" s="102"/>
      <c r="Z321" s="102"/>
      <c r="AA321" s="110"/>
      <c r="AB321" s="102"/>
      <c r="AC321" s="102"/>
      <c r="AD321" s="102"/>
      <c r="AE321" s="109"/>
      <c r="AF321" s="109"/>
    </row>
    <row r="322" spans="4:32" ht="15.75" customHeight="1" x14ac:dyDescent="0.25">
      <c r="D322" s="102"/>
      <c r="E322" s="102"/>
      <c r="F322" s="103"/>
      <c r="H322" s="105"/>
      <c r="I322" s="106"/>
      <c r="J322" s="107"/>
      <c r="K322" s="106"/>
      <c r="L322" s="108"/>
      <c r="M322" s="106"/>
      <c r="O322" s="109"/>
      <c r="P322" s="109"/>
      <c r="Q322" s="109"/>
      <c r="R322" s="102"/>
      <c r="S322" s="109"/>
      <c r="T322" s="109"/>
      <c r="U322" s="102"/>
      <c r="V322" s="109"/>
      <c r="W322" s="109"/>
      <c r="X322" s="102"/>
      <c r="Y322" s="102"/>
      <c r="Z322" s="102"/>
      <c r="AA322" s="110"/>
      <c r="AB322" s="102"/>
      <c r="AC322" s="102"/>
      <c r="AD322" s="102"/>
      <c r="AE322" s="109"/>
      <c r="AF322" s="109"/>
    </row>
    <row r="323" spans="4:32" ht="15.75" customHeight="1" x14ac:dyDescent="0.25">
      <c r="D323" s="102"/>
      <c r="E323" s="102"/>
      <c r="F323" s="103"/>
      <c r="H323" s="105"/>
      <c r="I323" s="106"/>
      <c r="J323" s="107"/>
      <c r="K323" s="106"/>
      <c r="L323" s="108"/>
      <c r="M323" s="106"/>
      <c r="O323" s="109"/>
      <c r="P323" s="109"/>
      <c r="Q323" s="109"/>
      <c r="R323" s="102"/>
      <c r="S323" s="109"/>
      <c r="T323" s="109"/>
      <c r="U323" s="102"/>
      <c r="V323" s="109"/>
      <c r="W323" s="109"/>
      <c r="X323" s="102"/>
      <c r="Y323" s="102"/>
      <c r="Z323" s="102"/>
      <c r="AA323" s="110"/>
      <c r="AB323" s="102"/>
      <c r="AC323" s="102"/>
      <c r="AD323" s="102"/>
      <c r="AE323" s="109"/>
      <c r="AF323" s="109"/>
    </row>
    <row r="324" spans="4:32" ht="15.75" customHeight="1" x14ac:dyDescent="0.25">
      <c r="D324" s="102"/>
      <c r="E324" s="102"/>
      <c r="F324" s="103"/>
      <c r="H324" s="105"/>
      <c r="I324" s="106"/>
      <c r="J324" s="107"/>
      <c r="K324" s="106"/>
      <c r="L324" s="108"/>
      <c r="M324" s="106"/>
      <c r="O324" s="109"/>
      <c r="P324" s="109"/>
      <c r="Q324" s="109"/>
      <c r="R324" s="102"/>
      <c r="S324" s="109"/>
      <c r="T324" s="109"/>
      <c r="U324" s="102"/>
      <c r="V324" s="109"/>
      <c r="W324" s="109"/>
      <c r="X324" s="102"/>
      <c r="Y324" s="102"/>
      <c r="Z324" s="102"/>
      <c r="AA324" s="110"/>
      <c r="AB324" s="102"/>
      <c r="AC324" s="102"/>
      <c r="AD324" s="102"/>
      <c r="AE324" s="109"/>
      <c r="AF324" s="109"/>
    </row>
    <row r="325" spans="4:32" ht="15.75" customHeight="1" x14ac:dyDescent="0.25">
      <c r="D325" s="102"/>
      <c r="E325" s="102"/>
      <c r="F325" s="103"/>
      <c r="H325" s="105"/>
      <c r="I325" s="106"/>
      <c r="J325" s="107"/>
      <c r="K325" s="106"/>
      <c r="L325" s="108"/>
      <c r="M325" s="106"/>
      <c r="O325" s="109"/>
      <c r="P325" s="109"/>
      <c r="Q325" s="109"/>
      <c r="R325" s="102"/>
      <c r="S325" s="109"/>
      <c r="T325" s="109"/>
      <c r="U325" s="102"/>
      <c r="V325" s="109"/>
      <c r="W325" s="109"/>
      <c r="X325" s="102"/>
      <c r="Y325" s="102"/>
      <c r="Z325" s="102"/>
      <c r="AA325" s="110"/>
      <c r="AB325" s="102"/>
      <c r="AC325" s="102"/>
      <c r="AD325" s="102"/>
      <c r="AE325" s="109"/>
      <c r="AF325" s="109"/>
    </row>
    <row r="326" spans="4:32" ht="15.75" customHeight="1" x14ac:dyDescent="0.25">
      <c r="D326" s="102"/>
      <c r="E326" s="102"/>
      <c r="F326" s="103"/>
      <c r="H326" s="105"/>
      <c r="I326" s="106"/>
      <c r="J326" s="107"/>
      <c r="K326" s="106"/>
      <c r="L326" s="108"/>
      <c r="M326" s="106"/>
      <c r="O326" s="109"/>
      <c r="P326" s="109"/>
      <c r="Q326" s="109"/>
      <c r="R326" s="102"/>
      <c r="S326" s="109"/>
      <c r="T326" s="109"/>
      <c r="U326" s="102"/>
      <c r="V326" s="109"/>
      <c r="W326" s="109"/>
      <c r="X326" s="102"/>
      <c r="Y326" s="102"/>
      <c r="Z326" s="102"/>
      <c r="AA326" s="110"/>
      <c r="AB326" s="102"/>
      <c r="AC326" s="102"/>
      <c r="AD326" s="102"/>
      <c r="AE326" s="109"/>
      <c r="AF326" s="109"/>
    </row>
    <row r="327" spans="4:32" ht="15.75" customHeight="1" x14ac:dyDescent="0.25">
      <c r="D327" s="102"/>
      <c r="E327" s="102"/>
      <c r="F327" s="103"/>
      <c r="H327" s="105"/>
      <c r="I327" s="106"/>
      <c r="J327" s="107"/>
      <c r="K327" s="106"/>
      <c r="L327" s="108"/>
      <c r="M327" s="106"/>
      <c r="O327" s="109"/>
      <c r="P327" s="109"/>
      <c r="Q327" s="109"/>
      <c r="R327" s="102"/>
      <c r="S327" s="109"/>
      <c r="T327" s="109"/>
      <c r="U327" s="102"/>
      <c r="V327" s="109"/>
      <c r="W327" s="109"/>
      <c r="X327" s="102"/>
      <c r="Y327" s="102"/>
      <c r="Z327" s="102"/>
      <c r="AA327" s="110"/>
      <c r="AB327" s="102"/>
      <c r="AC327" s="102"/>
      <c r="AD327" s="102"/>
      <c r="AE327" s="109"/>
      <c r="AF327" s="109"/>
    </row>
    <row r="328" spans="4:32" ht="15.75" customHeight="1" x14ac:dyDescent="0.25">
      <c r="D328" s="102"/>
      <c r="E328" s="102"/>
      <c r="F328" s="103"/>
      <c r="H328" s="105"/>
      <c r="I328" s="106"/>
      <c r="J328" s="107"/>
      <c r="K328" s="106"/>
      <c r="L328" s="108"/>
      <c r="M328" s="106"/>
      <c r="O328" s="109"/>
      <c r="P328" s="109"/>
      <c r="Q328" s="109"/>
      <c r="R328" s="102"/>
      <c r="S328" s="109"/>
      <c r="T328" s="109"/>
      <c r="U328" s="102"/>
      <c r="V328" s="109"/>
      <c r="W328" s="109"/>
      <c r="X328" s="102"/>
      <c r="Y328" s="102"/>
      <c r="Z328" s="102"/>
      <c r="AA328" s="110"/>
      <c r="AB328" s="102"/>
      <c r="AC328" s="102"/>
      <c r="AD328" s="102"/>
      <c r="AE328" s="109"/>
      <c r="AF328" s="109"/>
    </row>
    <row r="329" spans="4:32" ht="15.75" customHeight="1" x14ac:dyDescent="0.25">
      <c r="D329" s="102"/>
      <c r="E329" s="102"/>
      <c r="F329" s="103"/>
      <c r="H329" s="105"/>
      <c r="I329" s="106"/>
      <c r="J329" s="107"/>
      <c r="K329" s="106"/>
      <c r="L329" s="108"/>
      <c r="M329" s="106"/>
      <c r="O329" s="109"/>
      <c r="P329" s="109"/>
      <c r="Q329" s="109"/>
      <c r="R329" s="102"/>
      <c r="S329" s="109"/>
      <c r="T329" s="109"/>
      <c r="U329" s="102"/>
      <c r="V329" s="109"/>
      <c r="W329" s="109"/>
      <c r="X329" s="102"/>
      <c r="Y329" s="102"/>
      <c r="Z329" s="102"/>
      <c r="AA329" s="110"/>
      <c r="AB329" s="102"/>
      <c r="AC329" s="102"/>
      <c r="AD329" s="102"/>
      <c r="AE329" s="109"/>
      <c r="AF329" s="109"/>
    </row>
    <row r="330" spans="4:32" ht="15.75" customHeight="1" x14ac:dyDescent="0.25">
      <c r="D330" s="102"/>
      <c r="E330" s="102"/>
      <c r="F330" s="103"/>
      <c r="H330" s="105"/>
      <c r="I330" s="106"/>
      <c r="J330" s="107"/>
      <c r="K330" s="106"/>
      <c r="L330" s="108"/>
      <c r="M330" s="106"/>
      <c r="O330" s="109"/>
      <c r="P330" s="109"/>
      <c r="Q330" s="109"/>
      <c r="R330" s="102"/>
      <c r="S330" s="109"/>
      <c r="T330" s="109"/>
      <c r="U330" s="102"/>
      <c r="V330" s="109"/>
      <c r="W330" s="109"/>
      <c r="X330" s="102"/>
      <c r="Y330" s="102"/>
      <c r="Z330" s="102"/>
      <c r="AA330" s="110"/>
      <c r="AB330" s="102"/>
      <c r="AC330" s="102"/>
      <c r="AD330" s="102"/>
      <c r="AE330" s="109"/>
      <c r="AF330" s="109"/>
    </row>
    <row r="331" spans="4:32" ht="15.75" customHeight="1" x14ac:dyDescent="0.25">
      <c r="D331" s="102"/>
      <c r="E331" s="102"/>
      <c r="F331" s="103"/>
      <c r="H331" s="105"/>
      <c r="I331" s="106"/>
      <c r="J331" s="107"/>
      <c r="K331" s="106"/>
      <c r="L331" s="108"/>
      <c r="M331" s="106"/>
      <c r="O331" s="109"/>
      <c r="P331" s="109"/>
      <c r="Q331" s="109"/>
      <c r="R331" s="102"/>
      <c r="S331" s="109"/>
      <c r="T331" s="109"/>
      <c r="U331" s="102"/>
      <c r="V331" s="109"/>
      <c r="W331" s="109"/>
      <c r="X331" s="102"/>
      <c r="Y331" s="102"/>
      <c r="Z331" s="102"/>
      <c r="AA331" s="110"/>
      <c r="AB331" s="102"/>
      <c r="AC331" s="102"/>
      <c r="AD331" s="102"/>
      <c r="AE331" s="109"/>
      <c r="AF331" s="109"/>
    </row>
    <row r="332" spans="4:32" ht="15.75" customHeight="1" x14ac:dyDescent="0.25">
      <c r="D332" s="102"/>
      <c r="E332" s="102"/>
      <c r="F332" s="103"/>
      <c r="H332" s="105"/>
      <c r="I332" s="106"/>
      <c r="J332" s="107"/>
      <c r="K332" s="106"/>
      <c r="L332" s="108"/>
      <c r="M332" s="106"/>
      <c r="O332" s="109"/>
      <c r="P332" s="109"/>
      <c r="Q332" s="109"/>
      <c r="R332" s="102"/>
      <c r="S332" s="109"/>
      <c r="T332" s="109"/>
      <c r="U332" s="102"/>
      <c r="V332" s="109"/>
      <c r="W332" s="109"/>
      <c r="X332" s="102"/>
      <c r="Y332" s="102"/>
      <c r="Z332" s="102"/>
      <c r="AA332" s="110"/>
      <c r="AB332" s="102"/>
      <c r="AC332" s="102"/>
      <c r="AD332" s="102"/>
      <c r="AE332" s="109"/>
      <c r="AF332" s="109"/>
    </row>
    <row r="333" spans="4:32" ht="15.75" customHeight="1" x14ac:dyDescent="0.25">
      <c r="D333" s="102"/>
      <c r="E333" s="102"/>
      <c r="F333" s="103"/>
      <c r="H333" s="105"/>
      <c r="I333" s="106"/>
      <c r="J333" s="107"/>
      <c r="K333" s="106"/>
      <c r="L333" s="108"/>
      <c r="M333" s="106"/>
      <c r="O333" s="109"/>
      <c r="P333" s="109"/>
      <c r="Q333" s="109"/>
      <c r="R333" s="102"/>
      <c r="S333" s="109"/>
      <c r="T333" s="109"/>
      <c r="U333" s="102"/>
      <c r="V333" s="109"/>
      <c r="W333" s="109"/>
      <c r="X333" s="102"/>
      <c r="Y333" s="102"/>
      <c r="Z333" s="102"/>
      <c r="AA333" s="110"/>
      <c r="AB333" s="102"/>
      <c r="AC333" s="102"/>
      <c r="AD333" s="102"/>
      <c r="AE333" s="109"/>
      <c r="AF333" s="109"/>
    </row>
    <row r="334" spans="4:32" ht="15.75" customHeight="1" x14ac:dyDescent="0.25">
      <c r="D334" s="102"/>
      <c r="E334" s="102"/>
      <c r="F334" s="103"/>
      <c r="H334" s="105"/>
      <c r="I334" s="106"/>
      <c r="J334" s="107"/>
      <c r="K334" s="106"/>
      <c r="L334" s="108"/>
      <c r="M334" s="106"/>
      <c r="O334" s="109"/>
      <c r="P334" s="109"/>
      <c r="Q334" s="109"/>
      <c r="R334" s="102"/>
      <c r="S334" s="109"/>
      <c r="T334" s="109"/>
      <c r="U334" s="102"/>
      <c r="V334" s="109"/>
      <c r="W334" s="109"/>
      <c r="X334" s="102"/>
      <c r="Y334" s="102"/>
      <c r="Z334" s="102"/>
      <c r="AA334" s="110"/>
      <c r="AB334" s="102"/>
      <c r="AC334" s="102"/>
      <c r="AD334" s="102"/>
      <c r="AE334" s="109"/>
      <c r="AF334" s="109"/>
    </row>
    <row r="335" spans="4:32" ht="15.75" customHeight="1" x14ac:dyDescent="0.25">
      <c r="D335" s="102"/>
      <c r="E335" s="102"/>
      <c r="F335" s="103"/>
      <c r="H335" s="105"/>
      <c r="I335" s="106"/>
      <c r="J335" s="107"/>
      <c r="K335" s="106"/>
      <c r="L335" s="108"/>
      <c r="M335" s="106"/>
      <c r="O335" s="109"/>
      <c r="P335" s="109"/>
      <c r="Q335" s="109"/>
      <c r="R335" s="102"/>
      <c r="S335" s="109"/>
      <c r="T335" s="109"/>
      <c r="U335" s="102"/>
      <c r="V335" s="109"/>
      <c r="W335" s="109"/>
      <c r="X335" s="102"/>
      <c r="Y335" s="102"/>
      <c r="Z335" s="102"/>
      <c r="AA335" s="110"/>
      <c r="AB335" s="102"/>
      <c r="AC335" s="102"/>
      <c r="AD335" s="102"/>
      <c r="AE335" s="109"/>
      <c r="AF335" s="109"/>
    </row>
    <row r="336" spans="4:32" ht="15.75" customHeight="1" x14ac:dyDescent="0.25">
      <c r="D336" s="102"/>
      <c r="E336" s="102"/>
      <c r="F336" s="103"/>
      <c r="H336" s="105"/>
      <c r="I336" s="106"/>
      <c r="J336" s="107"/>
      <c r="K336" s="106"/>
      <c r="L336" s="108"/>
      <c r="M336" s="106"/>
      <c r="O336" s="109"/>
      <c r="P336" s="109"/>
      <c r="Q336" s="109"/>
      <c r="R336" s="102"/>
      <c r="S336" s="109"/>
      <c r="T336" s="109"/>
      <c r="U336" s="102"/>
      <c r="V336" s="109"/>
      <c r="W336" s="109"/>
      <c r="X336" s="102"/>
      <c r="Y336" s="102"/>
      <c r="Z336" s="102"/>
      <c r="AA336" s="110"/>
      <c r="AB336" s="102"/>
      <c r="AC336" s="102"/>
      <c r="AD336" s="102"/>
      <c r="AE336" s="109"/>
      <c r="AF336" s="109"/>
    </row>
    <row r="337" spans="4:32" ht="15.75" customHeight="1" x14ac:dyDescent="0.25">
      <c r="D337" s="102"/>
      <c r="E337" s="102"/>
      <c r="F337" s="103"/>
      <c r="H337" s="105"/>
      <c r="I337" s="106"/>
      <c r="J337" s="107"/>
      <c r="K337" s="106"/>
      <c r="L337" s="108"/>
      <c r="M337" s="106"/>
      <c r="O337" s="109"/>
      <c r="P337" s="109"/>
      <c r="Q337" s="109"/>
      <c r="R337" s="102"/>
      <c r="S337" s="109"/>
      <c r="T337" s="109"/>
      <c r="U337" s="102"/>
      <c r="V337" s="109"/>
      <c r="W337" s="109"/>
      <c r="X337" s="102"/>
      <c r="Y337" s="102"/>
      <c r="Z337" s="102"/>
      <c r="AA337" s="110"/>
      <c r="AB337" s="102"/>
      <c r="AC337" s="102"/>
      <c r="AD337" s="102"/>
      <c r="AE337" s="109"/>
      <c r="AF337" s="109"/>
    </row>
    <row r="338" spans="4:32" ht="15.75" customHeight="1" x14ac:dyDescent="0.25">
      <c r="D338" s="102"/>
      <c r="E338" s="102"/>
      <c r="F338" s="103"/>
      <c r="H338" s="105"/>
      <c r="I338" s="106"/>
      <c r="J338" s="107"/>
      <c r="K338" s="106"/>
      <c r="L338" s="108"/>
      <c r="M338" s="106"/>
      <c r="O338" s="109"/>
      <c r="P338" s="109"/>
      <c r="Q338" s="109"/>
      <c r="R338" s="102"/>
      <c r="S338" s="109"/>
      <c r="T338" s="109"/>
      <c r="U338" s="102"/>
      <c r="V338" s="109"/>
      <c r="W338" s="109"/>
      <c r="X338" s="102"/>
      <c r="Y338" s="102"/>
      <c r="Z338" s="102"/>
      <c r="AA338" s="110"/>
      <c r="AB338" s="102"/>
      <c r="AC338" s="102"/>
      <c r="AD338" s="102"/>
      <c r="AE338" s="109"/>
      <c r="AF338" s="109"/>
    </row>
    <row r="339" spans="4:32" ht="15.75" customHeight="1" x14ac:dyDescent="0.25">
      <c r="D339" s="102"/>
      <c r="E339" s="102"/>
      <c r="F339" s="103"/>
      <c r="H339" s="105"/>
      <c r="I339" s="106"/>
      <c r="J339" s="107"/>
      <c r="K339" s="106"/>
      <c r="L339" s="108"/>
      <c r="M339" s="106"/>
      <c r="O339" s="109"/>
      <c r="P339" s="109"/>
      <c r="Q339" s="109"/>
      <c r="R339" s="102"/>
      <c r="S339" s="109"/>
      <c r="T339" s="109"/>
      <c r="U339" s="102"/>
      <c r="V339" s="109"/>
      <c r="W339" s="109"/>
      <c r="X339" s="102"/>
      <c r="Y339" s="102"/>
      <c r="Z339" s="102"/>
      <c r="AA339" s="110"/>
      <c r="AB339" s="102"/>
      <c r="AC339" s="102"/>
      <c r="AD339" s="102"/>
      <c r="AE339" s="109"/>
      <c r="AF339" s="109"/>
    </row>
    <row r="340" spans="4:32" ht="15.75" customHeight="1" x14ac:dyDescent="0.25">
      <c r="D340" s="102"/>
      <c r="E340" s="102"/>
      <c r="F340" s="103"/>
      <c r="H340" s="105"/>
      <c r="I340" s="106"/>
      <c r="J340" s="107"/>
      <c r="K340" s="106"/>
      <c r="L340" s="108"/>
      <c r="M340" s="106"/>
      <c r="O340" s="109"/>
      <c r="P340" s="109"/>
      <c r="Q340" s="109"/>
      <c r="R340" s="102"/>
      <c r="S340" s="109"/>
      <c r="T340" s="109"/>
      <c r="U340" s="102"/>
      <c r="V340" s="109"/>
      <c r="W340" s="109"/>
      <c r="X340" s="102"/>
      <c r="Y340" s="102"/>
      <c r="Z340" s="102"/>
      <c r="AA340" s="110"/>
      <c r="AB340" s="102"/>
      <c r="AC340" s="102"/>
      <c r="AD340" s="102"/>
      <c r="AE340" s="109"/>
      <c r="AF340" s="109"/>
    </row>
    <row r="341" spans="4:32" ht="15.75" customHeight="1" x14ac:dyDescent="0.3">
      <c r="D341" s="102"/>
      <c r="E341" s="102"/>
      <c r="F341" s="103"/>
      <c r="H341" s="105"/>
      <c r="I341" s="106"/>
      <c r="J341" s="107"/>
      <c r="K341" s="106"/>
      <c r="L341" s="108"/>
      <c r="M341" s="106"/>
      <c r="O341" s="109"/>
      <c r="P341" s="109"/>
      <c r="Q341" s="109"/>
      <c r="R341" s="102"/>
      <c r="S341" s="109"/>
      <c r="T341" s="109"/>
      <c r="U341" s="102"/>
      <c r="V341" s="109"/>
      <c r="W341" s="126"/>
      <c r="X341" s="127"/>
      <c r="Y341" s="127"/>
      <c r="Z341" s="125" t="s">
        <v>567</v>
      </c>
      <c r="AA341" s="110"/>
      <c r="AB341" s="102"/>
      <c r="AC341" s="102"/>
      <c r="AD341" s="102"/>
      <c r="AE341" s="109"/>
      <c r="AF341" s="109"/>
    </row>
    <row r="342" spans="4:32" ht="15.75" customHeight="1" x14ac:dyDescent="0.3">
      <c r="D342" s="102"/>
      <c r="E342" s="102"/>
      <c r="F342" s="103"/>
      <c r="H342" s="105"/>
      <c r="I342" s="106"/>
      <c r="J342" s="107"/>
      <c r="K342" s="106"/>
      <c r="L342" s="108"/>
      <c r="M342" s="106"/>
      <c r="O342" s="109"/>
      <c r="P342" s="109"/>
      <c r="Q342" s="109"/>
      <c r="R342" s="102"/>
      <c r="S342" s="109"/>
      <c r="T342" s="109"/>
      <c r="U342" s="102"/>
      <c r="V342" s="109"/>
      <c r="W342" s="126"/>
      <c r="X342" s="127"/>
      <c r="Y342" s="127"/>
      <c r="Z342" s="125"/>
      <c r="AA342" s="102"/>
      <c r="AB342" s="102"/>
      <c r="AC342" s="102"/>
      <c r="AD342" s="102"/>
      <c r="AE342" s="109"/>
      <c r="AF342" s="109"/>
    </row>
    <row r="343" spans="4:32" ht="15.75" customHeight="1" x14ac:dyDescent="0.3">
      <c r="D343" s="102"/>
      <c r="E343" s="102"/>
      <c r="F343" s="103"/>
      <c r="H343" s="105"/>
      <c r="I343" s="106"/>
      <c r="J343" s="107"/>
      <c r="K343" s="106"/>
      <c r="L343" s="108"/>
      <c r="M343" s="106"/>
      <c r="O343" s="109"/>
      <c r="P343" s="109"/>
      <c r="Q343" s="109"/>
      <c r="R343" s="102"/>
      <c r="S343" s="109"/>
      <c r="T343" s="109"/>
      <c r="U343" s="102"/>
      <c r="V343" s="109"/>
      <c r="W343" s="126"/>
      <c r="X343" s="127"/>
      <c r="Y343" s="127"/>
      <c r="Z343" s="125"/>
      <c r="AA343" s="102"/>
      <c r="AB343" s="102"/>
      <c r="AC343" s="102"/>
      <c r="AD343" s="102"/>
      <c r="AE343" s="109"/>
      <c r="AF343" s="109"/>
    </row>
    <row r="344" spans="4:32" ht="15.75" customHeight="1" x14ac:dyDescent="0.25">
      <c r="D344" s="102"/>
      <c r="E344" s="102"/>
      <c r="F344" s="103"/>
      <c r="H344" s="105"/>
      <c r="I344" s="106"/>
      <c r="J344" s="107"/>
      <c r="K344" s="106"/>
      <c r="L344" s="108"/>
      <c r="M344" s="106"/>
      <c r="O344" s="109"/>
      <c r="P344" s="109"/>
      <c r="Q344" s="109"/>
      <c r="R344" s="102"/>
      <c r="S344" s="109"/>
      <c r="T344" s="109"/>
      <c r="U344" s="102"/>
      <c r="V344" s="109"/>
      <c r="W344" s="132" t="s">
        <v>569</v>
      </c>
      <c r="X344" s="133"/>
      <c r="Y344" s="133"/>
      <c r="Z344" s="133"/>
      <c r="AA344" s="133"/>
      <c r="AB344" s="134"/>
      <c r="AC344" s="127"/>
      <c r="AD344" s="127"/>
      <c r="AE344" s="132" t="s">
        <v>570</v>
      </c>
      <c r="AF344" s="109"/>
    </row>
    <row r="345" spans="4:32" ht="15.75" customHeight="1" x14ac:dyDescent="0.25">
      <c r="D345" s="102"/>
      <c r="E345" s="102"/>
      <c r="F345" s="103"/>
      <c r="H345" s="105"/>
      <c r="I345" s="106"/>
      <c r="J345" s="107"/>
      <c r="K345" s="106"/>
      <c r="L345" s="108"/>
      <c r="M345" s="106"/>
      <c r="O345" s="109"/>
      <c r="P345" s="109"/>
      <c r="Q345" s="109"/>
      <c r="R345" s="102"/>
      <c r="S345" s="109"/>
      <c r="T345" s="109"/>
      <c r="U345" s="102"/>
      <c r="V345" s="109"/>
      <c r="W345" s="135" t="s">
        <v>571</v>
      </c>
      <c r="X345" s="136"/>
      <c r="Y345" s="136"/>
      <c r="Z345" s="136"/>
      <c r="AA345" s="136"/>
      <c r="AB345" s="134"/>
      <c r="AC345" s="127"/>
      <c r="AD345" s="127"/>
      <c r="AE345" s="135" t="s">
        <v>572</v>
      </c>
      <c r="AF345" s="109"/>
    </row>
    <row r="346" spans="4:32" ht="15.75" customHeight="1" x14ac:dyDescent="0.25">
      <c r="D346" s="102"/>
      <c r="E346" s="102"/>
      <c r="F346" s="103"/>
      <c r="H346" s="105"/>
      <c r="I346" s="106"/>
      <c r="J346" s="107"/>
      <c r="K346" s="106"/>
      <c r="L346" s="108"/>
      <c r="M346" s="106"/>
      <c r="O346" s="109"/>
      <c r="P346" s="109"/>
      <c r="Q346" s="109"/>
      <c r="R346" s="102"/>
      <c r="S346" s="109"/>
      <c r="T346" s="109"/>
      <c r="U346" s="102"/>
      <c r="V346" s="109"/>
      <c r="W346" s="109"/>
      <c r="X346" s="102"/>
      <c r="Y346" s="102"/>
      <c r="Z346" s="102"/>
      <c r="AA346" s="102"/>
      <c r="AB346" s="102"/>
      <c r="AC346" s="102"/>
      <c r="AD346" s="102"/>
      <c r="AE346" s="109"/>
      <c r="AF346" s="109"/>
    </row>
    <row r="347" spans="4:32" ht="15.75" customHeight="1" x14ac:dyDescent="0.25">
      <c r="D347" s="102"/>
      <c r="E347" s="102"/>
      <c r="F347" s="103"/>
      <c r="H347" s="105"/>
      <c r="I347" s="106"/>
      <c r="J347" s="107"/>
      <c r="K347" s="106"/>
      <c r="L347" s="108"/>
      <c r="M347" s="106"/>
      <c r="O347" s="109"/>
      <c r="P347" s="109"/>
      <c r="Q347" s="109"/>
      <c r="R347" s="102"/>
      <c r="S347" s="109"/>
      <c r="T347" s="109"/>
      <c r="U347" s="102"/>
      <c r="V347" s="109"/>
      <c r="W347" s="109"/>
      <c r="X347" s="102"/>
      <c r="Y347" s="102"/>
      <c r="Z347" s="102"/>
      <c r="AA347" s="137"/>
      <c r="AB347" s="102"/>
      <c r="AC347" s="102"/>
      <c r="AD347" s="102"/>
      <c r="AE347" s="109"/>
      <c r="AF347" s="109"/>
    </row>
    <row r="348" spans="4:32" ht="15.75" customHeight="1" x14ac:dyDescent="0.25">
      <c r="D348" s="102"/>
      <c r="E348" s="102"/>
      <c r="F348" s="103"/>
      <c r="H348" s="105"/>
      <c r="I348" s="106"/>
      <c r="J348" s="107"/>
      <c r="K348" s="106"/>
      <c r="L348" s="108"/>
      <c r="M348" s="106"/>
      <c r="O348" s="109"/>
      <c r="P348" s="109"/>
      <c r="Q348" s="109"/>
      <c r="R348" s="102"/>
      <c r="S348" s="109"/>
      <c r="T348" s="109"/>
      <c r="U348" s="102"/>
      <c r="V348" s="109"/>
      <c r="W348" s="109"/>
      <c r="X348" s="102"/>
      <c r="Y348" s="102"/>
      <c r="Z348" s="102"/>
      <c r="AA348" s="137"/>
      <c r="AB348" s="102"/>
      <c r="AC348" s="102"/>
      <c r="AD348" s="102"/>
      <c r="AE348" s="109"/>
      <c r="AF348" s="109"/>
    </row>
    <row r="349" spans="4:32" ht="15.75" customHeight="1" x14ac:dyDescent="0.25">
      <c r="D349" s="102"/>
      <c r="E349" s="102"/>
      <c r="F349" s="103"/>
      <c r="H349" s="105"/>
      <c r="I349" s="106"/>
      <c r="J349" s="107"/>
      <c r="K349" s="106"/>
      <c r="L349" s="108"/>
      <c r="M349" s="106"/>
      <c r="O349" s="109"/>
      <c r="P349" s="109"/>
      <c r="Q349" s="109"/>
      <c r="R349" s="102"/>
      <c r="S349" s="109"/>
      <c r="T349" s="109"/>
      <c r="U349" s="102"/>
      <c r="V349" s="109"/>
      <c r="W349" s="109"/>
      <c r="X349" s="102"/>
      <c r="Y349" s="102"/>
      <c r="Z349" s="102"/>
      <c r="AA349" s="137"/>
      <c r="AB349" s="102"/>
      <c r="AC349" s="102"/>
      <c r="AD349" s="102"/>
      <c r="AE349" s="109"/>
      <c r="AF349" s="109"/>
    </row>
    <row r="350" spans="4:32" ht="15.75" customHeight="1" x14ac:dyDescent="0.25">
      <c r="D350" s="102"/>
      <c r="E350" s="102"/>
      <c r="F350" s="103"/>
      <c r="H350" s="105"/>
      <c r="I350" s="106"/>
      <c r="J350" s="107"/>
      <c r="K350" s="106"/>
      <c r="L350" s="108"/>
      <c r="M350" s="106"/>
      <c r="O350" s="109"/>
      <c r="P350" s="109"/>
      <c r="Q350" s="109"/>
      <c r="R350" s="102"/>
      <c r="S350" s="109"/>
      <c r="T350" s="109"/>
      <c r="U350" s="102"/>
      <c r="V350" s="109"/>
      <c r="W350" s="109"/>
      <c r="X350" s="102"/>
      <c r="Y350" s="102"/>
      <c r="Z350" s="102"/>
      <c r="AA350" s="137"/>
      <c r="AB350" s="102"/>
      <c r="AC350" s="102"/>
      <c r="AD350" s="102"/>
      <c r="AE350" s="109"/>
      <c r="AF350" s="109"/>
    </row>
    <row r="351" spans="4:32" ht="15.75" customHeight="1" x14ac:dyDescent="0.3">
      <c r="D351" s="102"/>
      <c r="E351" s="102"/>
      <c r="F351" s="103"/>
      <c r="H351" s="105"/>
      <c r="I351" s="106"/>
      <c r="J351" s="107"/>
      <c r="K351" s="106"/>
      <c r="L351" s="108"/>
      <c r="M351" s="106"/>
      <c r="O351" s="109"/>
      <c r="P351" s="109"/>
      <c r="Q351" s="109"/>
      <c r="R351" s="102"/>
      <c r="S351" s="124" t="s">
        <v>566</v>
      </c>
      <c r="T351" s="124"/>
      <c r="U351" s="125"/>
      <c r="V351" s="124"/>
      <c r="W351" s="109"/>
      <c r="X351" s="102"/>
      <c r="Y351" s="102"/>
      <c r="Z351" s="102"/>
      <c r="AA351" s="137"/>
      <c r="AB351" s="102"/>
      <c r="AC351" s="102"/>
      <c r="AD351" s="102"/>
      <c r="AE351" s="109"/>
      <c r="AF351" s="109"/>
    </row>
    <row r="352" spans="4:32" ht="15.75" customHeight="1" x14ac:dyDescent="0.3">
      <c r="D352" s="102"/>
      <c r="E352" s="102"/>
      <c r="F352" s="103"/>
      <c r="H352" s="105"/>
      <c r="I352" s="106"/>
      <c r="J352" s="107"/>
      <c r="K352" s="106"/>
      <c r="L352" s="108"/>
      <c r="M352" s="106"/>
      <c r="O352" s="109"/>
      <c r="P352" s="109"/>
      <c r="Q352" s="109"/>
      <c r="R352" s="102"/>
      <c r="S352" s="124"/>
      <c r="T352" s="124"/>
      <c r="U352" s="125"/>
      <c r="V352" s="124"/>
      <c r="W352" s="109"/>
      <c r="X352" s="102"/>
      <c r="Y352" s="102"/>
      <c r="Z352" s="102"/>
      <c r="AA352" s="137"/>
      <c r="AB352" s="102"/>
      <c r="AC352" s="102"/>
      <c r="AD352" s="102"/>
      <c r="AE352" s="109"/>
      <c r="AF352" s="109"/>
    </row>
    <row r="353" spans="4:32" ht="15.75" customHeight="1" x14ac:dyDescent="0.3">
      <c r="D353" s="102"/>
      <c r="E353" s="102"/>
      <c r="F353" s="103"/>
      <c r="H353" s="105"/>
      <c r="I353" s="106"/>
      <c r="J353" s="107"/>
      <c r="K353" s="106"/>
      <c r="L353" s="108"/>
      <c r="M353" s="106"/>
      <c r="O353" s="109"/>
      <c r="P353" s="109"/>
      <c r="Q353" s="109"/>
      <c r="R353" s="102"/>
      <c r="S353" s="124"/>
      <c r="T353" s="124"/>
      <c r="U353" s="125"/>
      <c r="V353" s="124"/>
      <c r="W353" s="109"/>
      <c r="X353" s="102"/>
      <c r="Y353" s="102"/>
      <c r="Z353" s="102"/>
      <c r="AA353" s="137"/>
      <c r="AB353" s="102"/>
      <c r="AC353" s="102"/>
      <c r="AD353" s="102"/>
      <c r="AE353" s="109"/>
      <c r="AF353" s="109"/>
    </row>
    <row r="354" spans="4:32" ht="15.75" customHeight="1" x14ac:dyDescent="0.25">
      <c r="D354" s="102"/>
      <c r="E354" s="102"/>
      <c r="F354" s="103"/>
      <c r="U354" s="102"/>
      <c r="V354" s="109"/>
      <c r="W354" s="109"/>
      <c r="X354" s="102"/>
      <c r="Y354" s="102"/>
      <c r="Z354" s="102"/>
      <c r="AA354" s="137"/>
      <c r="AB354" s="102"/>
      <c r="AC354" s="102"/>
      <c r="AD354" s="102"/>
      <c r="AE354" s="109"/>
      <c r="AF354" s="109"/>
    </row>
    <row r="355" spans="4:32" ht="15.75" customHeight="1" x14ac:dyDescent="0.25">
      <c r="D355" s="102"/>
      <c r="E355" s="102"/>
      <c r="F355" s="103"/>
      <c r="U355" s="102"/>
      <c r="V355" s="109"/>
      <c r="W355" s="109"/>
      <c r="X355" s="102"/>
      <c r="Y355" s="102"/>
      <c r="Z355" s="102"/>
      <c r="AA355" s="137"/>
      <c r="AB355" s="102"/>
      <c r="AC355" s="102"/>
      <c r="AD355" s="102"/>
      <c r="AE355" s="109"/>
      <c r="AF355" s="109"/>
    </row>
    <row r="356" spans="4:32" ht="15.75" customHeight="1" x14ac:dyDescent="0.25">
      <c r="D356" s="102"/>
      <c r="E356" s="102"/>
      <c r="F356" s="103"/>
      <c r="U356" s="102"/>
      <c r="V356" s="109"/>
      <c r="W356" s="109"/>
      <c r="X356" s="102"/>
      <c r="Y356" s="102"/>
      <c r="Z356" s="102"/>
      <c r="AA356" s="137"/>
      <c r="AB356" s="102"/>
      <c r="AC356" s="102"/>
      <c r="AD356" s="102"/>
      <c r="AE356" s="109"/>
      <c r="AF356" s="109"/>
    </row>
    <row r="357" spans="4:32" ht="15.75" customHeight="1" x14ac:dyDescent="0.25">
      <c r="D357" s="102"/>
      <c r="E357" s="102"/>
      <c r="F357" s="103"/>
      <c r="U357" s="102"/>
      <c r="V357" s="109"/>
      <c r="W357" s="109"/>
      <c r="X357" s="102"/>
      <c r="Y357" s="102"/>
      <c r="Z357" s="102"/>
      <c r="AA357" s="137"/>
      <c r="AB357" s="102"/>
      <c r="AC357" s="102"/>
      <c r="AD357" s="102"/>
      <c r="AE357" s="109"/>
      <c r="AF357" s="109"/>
    </row>
    <row r="358" spans="4:32" ht="15.75" customHeight="1" x14ac:dyDescent="0.25">
      <c r="D358" s="102"/>
      <c r="E358" s="102"/>
      <c r="F358" s="103"/>
      <c r="U358" s="102"/>
      <c r="V358" s="109"/>
      <c r="W358" s="109"/>
      <c r="X358" s="102"/>
      <c r="Y358" s="102"/>
      <c r="Z358" s="102"/>
      <c r="AA358" s="137"/>
      <c r="AB358" s="102"/>
      <c r="AC358" s="102"/>
      <c r="AD358" s="102"/>
      <c r="AE358" s="109"/>
      <c r="AF358" s="109"/>
    </row>
    <row r="359" spans="4:32" ht="15.75" customHeight="1" x14ac:dyDescent="0.25">
      <c r="D359" s="102"/>
      <c r="E359" s="102"/>
      <c r="F359" s="103"/>
      <c r="U359" s="102"/>
      <c r="V359" s="109"/>
      <c r="W359" s="109"/>
      <c r="X359" s="102"/>
      <c r="Y359" s="102"/>
      <c r="Z359" s="102"/>
      <c r="AA359" s="137"/>
      <c r="AB359" s="102"/>
      <c r="AC359" s="102"/>
      <c r="AD359" s="102"/>
      <c r="AE359" s="109"/>
      <c r="AF359" s="109"/>
    </row>
    <row r="360" spans="4:32" ht="15.75" customHeight="1" x14ac:dyDescent="0.25">
      <c r="D360" s="102"/>
      <c r="E360" s="102"/>
      <c r="F360" s="103"/>
      <c r="U360" s="102"/>
      <c r="V360" s="109"/>
      <c r="W360" s="109"/>
      <c r="X360" s="102"/>
      <c r="Y360" s="102"/>
      <c r="Z360" s="102"/>
      <c r="AA360" s="137"/>
      <c r="AB360" s="102"/>
      <c r="AC360" s="102"/>
      <c r="AD360" s="102"/>
      <c r="AE360" s="109"/>
      <c r="AF360" s="109"/>
    </row>
    <row r="361" spans="4:32" ht="15.75" customHeight="1" x14ac:dyDescent="0.25">
      <c r="D361" s="102"/>
      <c r="E361" s="102"/>
      <c r="F361" s="103"/>
      <c r="U361" s="102"/>
      <c r="V361" s="109"/>
      <c r="W361" s="109"/>
      <c r="X361" s="102"/>
      <c r="Y361" s="102"/>
      <c r="Z361" s="102"/>
      <c r="AA361" s="137"/>
      <c r="AB361" s="102"/>
      <c r="AC361" s="102"/>
      <c r="AD361" s="102"/>
      <c r="AE361" s="109"/>
      <c r="AF361" s="109"/>
    </row>
    <row r="362" spans="4:32" ht="15.75" customHeight="1" x14ac:dyDescent="0.25">
      <c r="D362" s="102"/>
      <c r="E362" s="102"/>
      <c r="F362" s="103"/>
      <c r="U362" s="102"/>
      <c r="V362" s="109"/>
      <c r="W362" s="109"/>
      <c r="X362" s="102"/>
      <c r="Y362" s="102"/>
      <c r="Z362" s="102"/>
      <c r="AA362" s="137"/>
      <c r="AB362" s="102"/>
      <c r="AC362" s="102"/>
      <c r="AD362" s="102"/>
      <c r="AE362" s="109"/>
      <c r="AF362" s="109"/>
    </row>
    <row r="363" spans="4:32" ht="15.75" customHeight="1" x14ac:dyDescent="0.25">
      <c r="D363" s="102"/>
      <c r="E363" s="102"/>
      <c r="F363" s="103"/>
      <c r="U363" s="102"/>
      <c r="V363" s="109"/>
      <c r="W363" s="109"/>
      <c r="X363" s="102"/>
      <c r="Y363" s="102"/>
      <c r="Z363" s="102"/>
      <c r="AA363" s="137"/>
      <c r="AB363" s="102"/>
      <c r="AC363" s="102"/>
      <c r="AD363" s="102"/>
      <c r="AE363" s="109"/>
      <c r="AF363" s="109"/>
    </row>
    <row r="364" spans="4:32" ht="15.75" customHeight="1" x14ac:dyDescent="0.25">
      <c r="D364" s="102"/>
      <c r="E364" s="102"/>
      <c r="F364" s="103"/>
      <c r="U364" s="102"/>
      <c r="V364" s="109"/>
      <c r="W364" s="109"/>
      <c r="X364" s="102"/>
      <c r="Y364" s="102"/>
      <c r="Z364" s="102"/>
      <c r="AA364" s="137"/>
      <c r="AB364" s="102"/>
      <c r="AC364" s="102"/>
      <c r="AD364" s="102"/>
      <c r="AE364" s="109"/>
      <c r="AF364" s="109"/>
    </row>
    <row r="365" spans="4:32" ht="15.75" customHeight="1" x14ac:dyDescent="0.25">
      <c r="D365" s="102"/>
      <c r="E365" s="102"/>
      <c r="F365" s="103"/>
      <c r="U365" s="102"/>
      <c r="V365" s="109"/>
      <c r="W365" s="109"/>
      <c r="X365" s="102"/>
      <c r="Y365" s="102"/>
      <c r="Z365" s="102"/>
      <c r="AA365" s="137"/>
      <c r="AB365" s="102"/>
      <c r="AC365" s="102"/>
      <c r="AD365" s="102"/>
      <c r="AE365" s="109"/>
      <c r="AF365" s="109"/>
    </row>
    <row r="366" spans="4:32" ht="15.75" customHeight="1" x14ac:dyDescent="0.25">
      <c r="D366" s="102"/>
      <c r="E366" s="102"/>
      <c r="F366" s="103"/>
      <c r="U366" s="102"/>
      <c r="V366" s="109"/>
      <c r="W366" s="109"/>
      <c r="X366" s="102"/>
      <c r="Y366" s="102"/>
      <c r="Z366" s="102"/>
      <c r="AA366" s="137"/>
      <c r="AB366" s="102"/>
      <c r="AC366" s="102"/>
      <c r="AD366" s="102"/>
      <c r="AE366" s="109"/>
      <c r="AF366" s="109"/>
    </row>
    <row r="367" spans="4:32" ht="15.75" customHeight="1" x14ac:dyDescent="0.25">
      <c r="D367" s="102"/>
      <c r="E367" s="102"/>
      <c r="F367" s="103"/>
      <c r="U367" s="102"/>
      <c r="V367" s="109"/>
      <c r="W367" s="109"/>
      <c r="X367" s="102"/>
      <c r="Y367" s="102"/>
      <c r="Z367" s="102"/>
      <c r="AA367" s="137"/>
      <c r="AB367" s="102"/>
      <c r="AC367" s="102"/>
      <c r="AD367" s="102"/>
      <c r="AE367" s="109"/>
      <c r="AF367" s="109"/>
    </row>
    <row r="368" spans="4:32" ht="15.75" customHeight="1" x14ac:dyDescent="0.25">
      <c r="D368" s="102"/>
      <c r="E368" s="102"/>
      <c r="F368" s="103"/>
      <c r="U368" s="102"/>
      <c r="V368" s="109"/>
      <c r="W368" s="109"/>
      <c r="X368" s="102"/>
      <c r="Y368" s="102"/>
      <c r="Z368" s="102"/>
      <c r="AA368" s="137"/>
      <c r="AB368" s="102"/>
      <c r="AC368" s="102"/>
      <c r="AD368" s="102"/>
      <c r="AE368" s="109"/>
      <c r="AF368" s="109"/>
    </row>
    <row r="369" spans="4:32" ht="15.75" customHeight="1" x14ac:dyDescent="0.25">
      <c r="D369" s="102"/>
      <c r="E369" s="102"/>
      <c r="F369" s="103"/>
      <c r="U369" s="102"/>
      <c r="V369" s="109"/>
      <c r="W369" s="109"/>
      <c r="X369" s="102"/>
      <c r="Y369" s="102"/>
      <c r="Z369" s="102"/>
      <c r="AA369" s="137"/>
      <c r="AB369" s="102"/>
      <c r="AC369" s="102"/>
      <c r="AD369" s="102"/>
      <c r="AE369" s="109"/>
      <c r="AF369" s="109"/>
    </row>
    <row r="370" spans="4:32" ht="15.75" customHeight="1" x14ac:dyDescent="0.25">
      <c r="D370" s="102"/>
      <c r="E370" s="102"/>
      <c r="F370" s="103"/>
      <c r="U370" s="102"/>
      <c r="V370" s="109"/>
      <c r="W370" s="109"/>
      <c r="X370" s="102"/>
      <c r="Y370" s="102"/>
      <c r="Z370" s="102"/>
      <c r="AA370" s="137"/>
      <c r="AB370" s="102"/>
      <c r="AC370" s="102"/>
      <c r="AD370" s="102"/>
      <c r="AE370" s="109"/>
      <c r="AF370" s="109"/>
    </row>
    <row r="371" spans="4:32" ht="15.75" customHeight="1" x14ac:dyDescent="0.25">
      <c r="D371" s="102"/>
      <c r="E371" s="102"/>
      <c r="F371" s="103"/>
      <c r="U371" s="102"/>
      <c r="V371" s="109"/>
      <c r="W371" s="109"/>
      <c r="X371" s="102"/>
      <c r="Y371" s="102"/>
      <c r="Z371" s="102"/>
      <c r="AA371" s="137"/>
      <c r="AB371" s="102"/>
      <c r="AC371" s="102"/>
      <c r="AD371" s="102"/>
      <c r="AE371" s="109"/>
      <c r="AF371" s="109"/>
    </row>
    <row r="372" spans="4:32" ht="15.75" customHeight="1" x14ac:dyDescent="0.25">
      <c r="D372" s="102"/>
      <c r="E372" s="102"/>
      <c r="F372" s="103"/>
      <c r="U372" s="102"/>
      <c r="V372" s="109"/>
      <c r="W372" s="109"/>
      <c r="X372" s="102"/>
      <c r="Y372" s="102"/>
      <c r="Z372" s="102"/>
      <c r="AA372" s="137"/>
      <c r="AB372" s="102"/>
      <c r="AC372" s="102"/>
      <c r="AD372" s="102"/>
      <c r="AE372" s="109"/>
      <c r="AF372" s="109"/>
    </row>
    <row r="373" spans="4:32" ht="15.75" customHeight="1" x14ac:dyDescent="0.25">
      <c r="D373" s="102"/>
      <c r="E373" s="102"/>
      <c r="F373" s="103"/>
      <c r="U373" s="102"/>
      <c r="V373" s="109"/>
      <c r="W373" s="109"/>
      <c r="X373" s="102"/>
      <c r="Y373" s="102"/>
      <c r="Z373" s="102"/>
      <c r="AA373" s="137"/>
      <c r="AB373" s="102"/>
      <c r="AC373" s="102"/>
      <c r="AD373" s="102"/>
      <c r="AE373" s="109"/>
      <c r="AF373" s="109"/>
    </row>
    <row r="374" spans="4:32" ht="15.75" customHeight="1" x14ac:dyDescent="0.25">
      <c r="D374" s="102"/>
      <c r="E374" s="102"/>
      <c r="F374" s="103"/>
      <c r="U374" s="102"/>
      <c r="V374" s="109"/>
      <c r="W374" s="109"/>
      <c r="X374" s="102"/>
      <c r="Y374" s="102"/>
      <c r="Z374" s="102"/>
      <c r="AA374" s="137"/>
      <c r="AB374" s="102"/>
      <c r="AC374" s="102"/>
      <c r="AD374" s="102"/>
      <c r="AE374" s="109"/>
      <c r="AF374" s="109"/>
    </row>
    <row r="375" spans="4:32" ht="15.75" customHeight="1" x14ac:dyDescent="0.25">
      <c r="D375" s="102"/>
      <c r="E375" s="102"/>
      <c r="F375" s="103"/>
      <c r="U375" s="102"/>
      <c r="V375" s="109"/>
      <c r="W375" s="109"/>
      <c r="X375" s="102"/>
      <c r="Y375" s="102"/>
      <c r="Z375" s="102"/>
      <c r="AA375" s="137"/>
      <c r="AB375" s="102"/>
      <c r="AC375" s="102"/>
      <c r="AD375" s="102"/>
      <c r="AE375" s="109"/>
      <c r="AF375" s="109"/>
    </row>
    <row r="376" spans="4:32" ht="15.75" customHeight="1" x14ac:dyDescent="0.25">
      <c r="D376" s="102"/>
      <c r="E376" s="102"/>
      <c r="F376" s="103"/>
      <c r="U376" s="102"/>
      <c r="V376" s="109"/>
      <c r="W376" s="109"/>
      <c r="X376" s="102"/>
      <c r="Y376" s="102"/>
      <c r="Z376" s="102"/>
      <c r="AA376" s="137"/>
      <c r="AB376" s="102"/>
      <c r="AC376" s="102"/>
      <c r="AD376" s="102"/>
      <c r="AE376" s="109"/>
      <c r="AF376" s="109"/>
    </row>
    <row r="377" spans="4:32" ht="15.75" customHeight="1" x14ac:dyDescent="0.25">
      <c r="D377" s="102"/>
      <c r="E377" s="102"/>
      <c r="F377" s="103"/>
      <c r="U377" s="102"/>
      <c r="V377" s="109"/>
      <c r="W377" s="109"/>
      <c r="X377" s="102"/>
      <c r="Y377" s="102"/>
      <c r="Z377" s="102"/>
      <c r="AA377" s="137"/>
      <c r="AB377" s="102"/>
      <c r="AC377" s="102"/>
      <c r="AD377" s="102"/>
      <c r="AE377" s="109"/>
      <c r="AF377" s="109"/>
    </row>
    <row r="378" spans="4:32" ht="15.75" customHeight="1" x14ac:dyDescent="0.25">
      <c r="D378" s="102"/>
      <c r="E378" s="102"/>
      <c r="F378" s="103"/>
      <c r="U378" s="102"/>
      <c r="V378" s="109"/>
      <c r="W378" s="109"/>
      <c r="X378" s="102"/>
      <c r="Y378" s="102"/>
      <c r="Z378" s="102"/>
      <c r="AA378" s="137"/>
      <c r="AB378" s="102"/>
      <c r="AC378" s="102"/>
      <c r="AD378" s="102"/>
      <c r="AE378" s="109"/>
      <c r="AF378" s="109"/>
    </row>
    <row r="379" spans="4:32" ht="15.75" customHeight="1" x14ac:dyDescent="0.25">
      <c r="D379" s="102"/>
      <c r="E379" s="102"/>
      <c r="F379" s="103"/>
      <c r="U379" s="102"/>
      <c r="V379" s="109"/>
      <c r="W379" s="109"/>
      <c r="X379" s="102"/>
      <c r="Y379" s="102"/>
      <c r="Z379" s="102"/>
      <c r="AA379" s="137"/>
      <c r="AB379" s="102"/>
      <c r="AC379" s="102"/>
      <c r="AD379" s="102"/>
      <c r="AE379" s="109"/>
      <c r="AF379" s="109"/>
    </row>
    <row r="380" spans="4:32" ht="15.75" customHeight="1" x14ac:dyDescent="0.25">
      <c r="D380" s="102"/>
      <c r="E380" s="102"/>
      <c r="F380" s="103"/>
      <c r="U380" s="102"/>
      <c r="V380" s="109"/>
      <c r="W380" s="109"/>
      <c r="X380" s="102"/>
      <c r="Y380" s="102"/>
      <c r="Z380" s="102"/>
      <c r="AA380" s="137"/>
      <c r="AB380" s="102"/>
      <c r="AC380" s="102"/>
      <c r="AD380" s="102"/>
      <c r="AE380" s="109"/>
      <c r="AF380" s="109"/>
    </row>
    <row r="381" spans="4:32" ht="15.75" customHeight="1" x14ac:dyDescent="0.25">
      <c r="D381" s="102"/>
      <c r="E381" s="102"/>
      <c r="F381" s="103"/>
      <c r="U381" s="102"/>
      <c r="V381" s="109"/>
      <c r="W381" s="109"/>
      <c r="X381" s="102"/>
      <c r="Y381" s="102"/>
      <c r="Z381" s="102"/>
      <c r="AA381" s="137"/>
      <c r="AB381" s="102"/>
      <c r="AC381" s="102"/>
      <c r="AD381" s="102"/>
      <c r="AE381" s="109"/>
      <c r="AF381" s="109"/>
    </row>
    <row r="382" spans="4:32" ht="15.75" customHeight="1" x14ac:dyDescent="0.25">
      <c r="D382" s="102"/>
      <c r="E382" s="102"/>
      <c r="F382" s="103"/>
      <c r="U382" s="102"/>
      <c r="V382" s="109"/>
      <c r="W382" s="109"/>
      <c r="X382" s="102"/>
      <c r="Y382" s="102"/>
      <c r="Z382" s="102"/>
      <c r="AA382" s="137"/>
      <c r="AB382" s="102"/>
      <c r="AC382" s="102"/>
      <c r="AD382" s="102"/>
      <c r="AE382" s="109"/>
      <c r="AF382" s="109"/>
    </row>
    <row r="383" spans="4:32" ht="15.75" customHeight="1" x14ac:dyDescent="0.25">
      <c r="D383" s="102"/>
      <c r="E383" s="102"/>
      <c r="F383" s="103"/>
      <c r="U383" s="102"/>
      <c r="V383" s="109"/>
      <c r="W383" s="109"/>
      <c r="X383" s="102"/>
      <c r="Y383" s="102"/>
      <c r="Z383" s="102"/>
      <c r="AA383" s="137"/>
      <c r="AB383" s="102"/>
      <c r="AC383" s="102"/>
      <c r="AD383" s="102"/>
      <c r="AE383" s="109"/>
      <c r="AF383" s="109"/>
    </row>
    <row r="384" spans="4:32" ht="15.75" customHeight="1" x14ac:dyDescent="0.25">
      <c r="D384" s="102"/>
      <c r="E384" s="102"/>
      <c r="F384" s="103"/>
      <c r="U384" s="102"/>
      <c r="V384" s="109"/>
      <c r="W384" s="109"/>
      <c r="X384" s="102"/>
      <c r="Y384" s="102"/>
      <c r="Z384" s="102"/>
      <c r="AA384" s="137"/>
      <c r="AB384" s="102"/>
      <c r="AC384" s="102"/>
      <c r="AD384" s="102"/>
      <c r="AE384" s="109"/>
      <c r="AF384" s="109"/>
    </row>
    <row r="385" spans="4:32" ht="15.75" customHeight="1" x14ac:dyDescent="0.25">
      <c r="D385" s="102"/>
      <c r="E385" s="102"/>
      <c r="F385" s="103"/>
      <c r="U385" s="102"/>
      <c r="V385" s="109"/>
      <c r="W385" s="109"/>
      <c r="X385" s="102"/>
      <c r="Y385" s="102"/>
      <c r="Z385" s="102"/>
      <c r="AA385" s="137"/>
      <c r="AB385" s="102"/>
      <c r="AC385" s="102"/>
      <c r="AD385" s="102"/>
      <c r="AE385" s="109"/>
      <c r="AF385" s="109"/>
    </row>
    <row r="386" spans="4:32" ht="15.75" customHeight="1" x14ac:dyDescent="0.25">
      <c r="D386" s="102"/>
      <c r="E386" s="102"/>
      <c r="F386" s="103"/>
      <c r="U386" s="102"/>
      <c r="V386" s="109"/>
      <c r="W386" s="109"/>
      <c r="X386" s="102"/>
      <c r="Y386" s="102"/>
      <c r="Z386" s="102"/>
      <c r="AA386" s="137"/>
      <c r="AB386" s="102"/>
      <c r="AC386" s="102"/>
      <c r="AD386" s="102"/>
      <c r="AE386" s="109"/>
      <c r="AF386" s="109"/>
    </row>
    <row r="387" spans="4:32" ht="15.75" customHeight="1" x14ac:dyDescent="0.25">
      <c r="D387" s="102"/>
      <c r="E387" s="102"/>
      <c r="F387" s="103"/>
      <c r="U387" s="102"/>
      <c r="V387" s="109"/>
      <c r="W387" s="109"/>
      <c r="X387" s="102"/>
      <c r="Y387" s="102"/>
      <c r="Z387" s="102"/>
      <c r="AA387" s="137"/>
      <c r="AB387" s="102"/>
      <c r="AC387" s="102"/>
      <c r="AD387" s="102"/>
      <c r="AE387" s="109"/>
      <c r="AF387" s="109"/>
    </row>
    <row r="388" spans="4:32" ht="15.75" customHeight="1" x14ac:dyDescent="0.25">
      <c r="D388" s="102"/>
      <c r="E388" s="102"/>
      <c r="F388" s="103"/>
      <c r="U388" s="102"/>
      <c r="V388" s="109"/>
      <c r="W388" s="109"/>
      <c r="X388" s="102"/>
      <c r="Y388" s="102"/>
      <c r="Z388" s="102"/>
      <c r="AA388" s="137"/>
      <c r="AB388" s="102"/>
      <c r="AC388" s="102"/>
      <c r="AD388" s="102"/>
      <c r="AE388" s="109"/>
      <c r="AF388" s="109"/>
    </row>
    <row r="389" spans="4:32" ht="15.75" customHeight="1" x14ac:dyDescent="0.25">
      <c r="D389" s="102"/>
      <c r="E389" s="102"/>
      <c r="F389" s="103"/>
      <c r="U389" s="102"/>
      <c r="V389" s="109"/>
      <c r="W389" s="109"/>
      <c r="X389" s="102"/>
      <c r="Y389" s="102"/>
      <c r="Z389" s="102"/>
      <c r="AA389" s="137"/>
      <c r="AB389" s="102"/>
      <c r="AC389" s="102"/>
      <c r="AD389" s="102"/>
      <c r="AE389" s="109"/>
      <c r="AF389" s="109"/>
    </row>
    <row r="390" spans="4:32" ht="15.75" customHeight="1" x14ac:dyDescent="0.25">
      <c r="D390" s="102"/>
      <c r="E390" s="102"/>
      <c r="F390" s="103"/>
      <c r="U390" s="102"/>
      <c r="V390" s="109"/>
      <c r="W390" s="109"/>
      <c r="X390" s="102"/>
      <c r="Y390" s="102"/>
      <c r="Z390" s="102"/>
      <c r="AA390" s="137"/>
      <c r="AB390" s="102"/>
      <c r="AC390" s="102"/>
      <c r="AD390" s="102"/>
      <c r="AE390" s="109"/>
      <c r="AF390" s="109"/>
    </row>
    <row r="391" spans="4:32" ht="15.75" customHeight="1" x14ac:dyDescent="0.25">
      <c r="D391" s="102"/>
      <c r="E391" s="102"/>
      <c r="F391" s="103"/>
      <c r="U391" s="102"/>
      <c r="V391" s="109"/>
      <c r="W391" s="109"/>
      <c r="X391" s="102"/>
      <c r="Y391" s="102"/>
      <c r="Z391" s="102"/>
      <c r="AA391" s="137"/>
      <c r="AB391" s="102"/>
      <c r="AC391" s="102"/>
      <c r="AD391" s="102"/>
      <c r="AE391" s="109"/>
      <c r="AF391" s="109"/>
    </row>
    <row r="392" spans="4:32" ht="15.75" customHeight="1" x14ac:dyDescent="0.25">
      <c r="D392" s="102"/>
      <c r="E392" s="102"/>
      <c r="F392" s="103"/>
      <c r="U392" s="102"/>
      <c r="V392" s="109"/>
      <c r="W392" s="109"/>
      <c r="X392" s="102"/>
      <c r="Y392" s="102"/>
      <c r="Z392" s="102"/>
      <c r="AA392" s="137"/>
      <c r="AB392" s="102"/>
      <c r="AC392" s="102"/>
      <c r="AD392" s="102"/>
      <c r="AE392" s="109"/>
      <c r="AF392" s="109"/>
    </row>
    <row r="393" spans="4:32" ht="15.75" customHeight="1" x14ac:dyDescent="0.25">
      <c r="D393" s="102"/>
      <c r="E393" s="102"/>
      <c r="F393" s="103"/>
      <c r="U393" s="102"/>
      <c r="V393" s="109"/>
      <c r="W393" s="109"/>
      <c r="X393" s="102"/>
      <c r="Y393" s="102"/>
      <c r="Z393" s="102"/>
      <c r="AA393" s="137"/>
      <c r="AB393" s="102"/>
      <c r="AC393" s="102"/>
      <c r="AD393" s="102"/>
      <c r="AE393" s="109"/>
      <c r="AF393" s="109"/>
    </row>
    <row r="394" spans="4:32" ht="15.75" customHeight="1" x14ac:dyDescent="0.25">
      <c r="D394" s="102"/>
      <c r="E394" s="102"/>
      <c r="F394" s="103"/>
      <c r="U394" s="102"/>
      <c r="V394" s="109"/>
      <c r="W394" s="109"/>
      <c r="X394" s="102"/>
      <c r="Y394" s="102"/>
      <c r="Z394" s="102"/>
      <c r="AA394" s="137"/>
      <c r="AB394" s="102"/>
      <c r="AC394" s="102"/>
      <c r="AD394" s="102"/>
      <c r="AE394" s="109"/>
      <c r="AF394" s="109"/>
    </row>
    <row r="395" spans="4:32" ht="15.75" customHeight="1" x14ac:dyDescent="0.25">
      <c r="D395" s="102"/>
      <c r="E395" s="102"/>
      <c r="F395" s="103"/>
      <c r="U395" s="102"/>
      <c r="V395" s="109"/>
      <c r="W395" s="109"/>
      <c r="X395" s="102"/>
      <c r="Y395" s="102"/>
      <c r="Z395" s="102"/>
      <c r="AA395" s="137"/>
      <c r="AB395" s="102"/>
      <c r="AC395" s="102"/>
      <c r="AD395" s="102"/>
      <c r="AE395" s="109"/>
      <c r="AF395" s="109"/>
    </row>
    <row r="396" spans="4:32" ht="15.75" customHeight="1" x14ac:dyDescent="0.25">
      <c r="D396" s="102"/>
      <c r="E396" s="102"/>
      <c r="F396" s="103"/>
      <c r="U396" s="102"/>
      <c r="V396" s="109"/>
      <c r="W396" s="109"/>
      <c r="X396" s="102"/>
      <c r="Y396" s="102"/>
      <c r="Z396" s="102"/>
      <c r="AA396" s="137"/>
      <c r="AB396" s="102"/>
      <c r="AC396" s="102"/>
      <c r="AD396" s="102"/>
      <c r="AE396" s="109"/>
      <c r="AF396" s="109"/>
    </row>
    <row r="397" spans="4:32" ht="15.75" customHeight="1" x14ac:dyDescent="0.25">
      <c r="D397" s="102"/>
      <c r="E397" s="102"/>
      <c r="F397" s="103"/>
      <c r="U397" s="102"/>
      <c r="V397" s="109"/>
      <c r="W397" s="109"/>
      <c r="X397" s="102"/>
      <c r="Y397" s="102"/>
      <c r="Z397" s="102"/>
      <c r="AA397" s="137"/>
      <c r="AB397" s="102"/>
      <c r="AC397" s="102"/>
      <c r="AD397" s="102"/>
      <c r="AE397" s="109"/>
      <c r="AF397" s="109"/>
    </row>
    <row r="398" spans="4:32" ht="15.75" customHeight="1" x14ac:dyDescent="0.25">
      <c r="D398" s="102"/>
      <c r="E398" s="102"/>
      <c r="F398" s="103"/>
      <c r="U398" s="102"/>
      <c r="V398" s="109"/>
      <c r="W398" s="109"/>
      <c r="X398" s="102"/>
      <c r="Y398" s="102"/>
      <c r="Z398" s="102"/>
      <c r="AA398" s="137"/>
      <c r="AB398" s="102"/>
      <c r="AC398" s="102"/>
      <c r="AD398" s="102"/>
      <c r="AE398" s="109"/>
      <c r="AF398" s="109"/>
    </row>
    <row r="399" spans="4:32" ht="15.75" customHeight="1" x14ac:dyDescent="0.25">
      <c r="D399" s="102"/>
      <c r="E399" s="102"/>
      <c r="F399" s="103"/>
      <c r="U399" s="102"/>
      <c r="V399" s="109"/>
      <c r="W399" s="109"/>
      <c r="X399" s="102"/>
      <c r="Y399" s="102"/>
      <c r="Z399" s="102"/>
      <c r="AA399" s="137"/>
      <c r="AB399" s="102"/>
      <c r="AC399" s="102"/>
      <c r="AD399" s="102"/>
      <c r="AE399" s="109"/>
      <c r="AF399" s="109"/>
    </row>
    <row r="400" spans="4:32" ht="15.75" customHeight="1" x14ac:dyDescent="0.25">
      <c r="D400" s="102"/>
      <c r="E400" s="102"/>
      <c r="F400" s="103"/>
      <c r="U400" s="102"/>
      <c r="V400" s="109"/>
      <c r="W400" s="109"/>
      <c r="X400" s="102"/>
      <c r="Y400" s="102"/>
      <c r="Z400" s="102"/>
      <c r="AA400" s="137"/>
      <c r="AB400" s="102"/>
      <c r="AC400" s="102"/>
      <c r="AD400" s="102"/>
      <c r="AE400" s="109"/>
      <c r="AF400" s="109"/>
    </row>
    <row r="401" spans="4:32" ht="15.75" customHeight="1" x14ac:dyDescent="0.25">
      <c r="D401" s="102"/>
      <c r="E401" s="102"/>
      <c r="F401" s="103"/>
      <c r="U401" s="102"/>
      <c r="V401" s="109"/>
      <c r="W401" s="109"/>
      <c r="X401" s="102"/>
      <c r="Y401" s="102"/>
      <c r="Z401" s="102"/>
      <c r="AA401" s="137"/>
      <c r="AB401" s="102"/>
      <c r="AC401" s="102"/>
      <c r="AD401" s="102"/>
      <c r="AE401" s="109"/>
      <c r="AF401" s="109"/>
    </row>
    <row r="402" spans="4:32" ht="15.75" customHeight="1" x14ac:dyDescent="0.25">
      <c r="D402" s="102"/>
      <c r="E402" s="102"/>
      <c r="F402" s="103"/>
      <c r="U402" s="102"/>
      <c r="V402" s="109"/>
      <c r="W402" s="109"/>
      <c r="X402" s="102"/>
      <c r="Y402" s="102"/>
      <c r="Z402" s="102"/>
      <c r="AA402" s="137"/>
      <c r="AB402" s="102"/>
      <c r="AC402" s="102"/>
      <c r="AD402" s="102"/>
      <c r="AE402" s="109"/>
      <c r="AF402" s="109"/>
    </row>
    <row r="403" spans="4:32" ht="15.75" customHeight="1" x14ac:dyDescent="0.25">
      <c r="D403" s="102"/>
      <c r="E403" s="102"/>
      <c r="F403" s="103"/>
      <c r="U403" s="102"/>
      <c r="V403" s="109"/>
      <c r="W403" s="109"/>
      <c r="X403" s="102"/>
      <c r="Y403" s="102"/>
      <c r="Z403" s="102"/>
      <c r="AA403" s="137"/>
      <c r="AB403" s="102"/>
      <c r="AC403" s="102"/>
      <c r="AD403" s="102"/>
      <c r="AE403" s="109"/>
      <c r="AF403" s="109"/>
    </row>
    <row r="404" spans="4:32" ht="15.75" customHeight="1" x14ac:dyDescent="0.25">
      <c r="D404" s="102"/>
      <c r="E404" s="102"/>
      <c r="F404" s="103"/>
      <c r="U404" s="102"/>
      <c r="V404" s="109"/>
      <c r="W404" s="109"/>
      <c r="X404" s="102"/>
      <c r="Y404" s="102"/>
      <c r="Z404" s="102"/>
      <c r="AA404" s="137"/>
      <c r="AB404" s="102"/>
      <c r="AC404" s="102"/>
      <c r="AD404" s="102"/>
      <c r="AE404" s="109"/>
      <c r="AF404" s="109"/>
    </row>
    <row r="405" spans="4:32" ht="15.75" customHeight="1" x14ac:dyDescent="0.25">
      <c r="D405" s="102"/>
      <c r="E405" s="102"/>
      <c r="F405" s="103"/>
      <c r="U405" s="102"/>
      <c r="V405" s="109"/>
      <c r="W405" s="109"/>
      <c r="X405" s="102"/>
      <c r="Y405" s="102"/>
      <c r="Z405" s="102"/>
      <c r="AA405" s="137"/>
      <c r="AB405" s="102"/>
      <c r="AC405" s="102"/>
      <c r="AD405" s="102"/>
      <c r="AE405" s="109"/>
      <c r="AF405" s="109"/>
    </row>
    <row r="406" spans="4:32" ht="15.75" customHeight="1" x14ac:dyDescent="0.25">
      <c r="D406" s="102"/>
      <c r="E406" s="102"/>
      <c r="F406" s="103"/>
      <c r="U406" s="102"/>
      <c r="V406" s="109"/>
      <c r="W406" s="109"/>
      <c r="X406" s="102"/>
      <c r="Y406" s="102"/>
      <c r="Z406" s="102"/>
      <c r="AA406" s="137"/>
      <c r="AB406" s="102"/>
      <c r="AC406" s="102"/>
      <c r="AD406" s="102"/>
      <c r="AE406" s="109"/>
      <c r="AF406" s="109"/>
    </row>
    <row r="407" spans="4:32" ht="15.75" customHeight="1" x14ac:dyDescent="0.25">
      <c r="D407" s="102"/>
      <c r="E407" s="102"/>
      <c r="F407" s="103"/>
      <c r="U407" s="102"/>
      <c r="V407" s="109"/>
      <c r="AA407" s="138"/>
    </row>
    <row r="408" spans="4:32" ht="15.75" customHeight="1" x14ac:dyDescent="0.25">
      <c r="D408" s="102"/>
      <c r="E408" s="102"/>
      <c r="F408" s="103"/>
      <c r="U408" s="102"/>
      <c r="V408" s="109"/>
      <c r="AA408" s="138"/>
    </row>
    <row r="409" spans="4:32" ht="15.75" customHeight="1" x14ac:dyDescent="0.25">
      <c r="D409" s="102"/>
      <c r="E409" s="102"/>
      <c r="F409" s="103"/>
      <c r="U409" s="102"/>
      <c r="V409" s="109"/>
      <c r="AA409" s="138"/>
    </row>
    <row r="410" spans="4:32" ht="15.75" customHeight="1" x14ac:dyDescent="0.25">
      <c r="D410" s="102"/>
      <c r="E410" s="102"/>
      <c r="F410" s="103"/>
      <c r="U410" s="102"/>
      <c r="V410" s="109"/>
      <c r="AA410" s="138"/>
    </row>
    <row r="411" spans="4:32" ht="15.75" customHeight="1" x14ac:dyDescent="0.25">
      <c r="D411" s="102"/>
      <c r="E411" s="102"/>
      <c r="F411" s="103"/>
      <c r="U411" s="102"/>
      <c r="V411" s="109"/>
      <c r="AA411" s="138"/>
    </row>
    <row r="412" spans="4:32" ht="15.75" customHeight="1" x14ac:dyDescent="0.25">
      <c r="D412" s="102"/>
      <c r="E412" s="102"/>
      <c r="F412" s="103"/>
      <c r="U412" s="102"/>
      <c r="V412" s="109"/>
      <c r="AA412" s="138"/>
    </row>
    <row r="413" spans="4:32" ht="15.75" customHeight="1" x14ac:dyDescent="0.25">
      <c r="D413" s="102"/>
      <c r="E413" s="102"/>
      <c r="F413" s="103"/>
      <c r="U413" s="102"/>
      <c r="V413" s="109"/>
      <c r="AA413" s="138"/>
    </row>
    <row r="414" spans="4:32" ht="15.75" customHeight="1" x14ac:dyDescent="0.25">
      <c r="D414" s="102"/>
      <c r="E414" s="102"/>
      <c r="F414" s="103"/>
      <c r="U414" s="102"/>
      <c r="V414" s="109"/>
      <c r="AA414" s="138"/>
    </row>
    <row r="415" spans="4:32" ht="15.75" customHeight="1" x14ac:dyDescent="0.25">
      <c r="D415" s="102"/>
      <c r="E415" s="102"/>
      <c r="F415" s="103"/>
      <c r="U415" s="102"/>
      <c r="V415" s="109"/>
      <c r="AA415" s="138"/>
    </row>
    <row r="416" spans="4:32" ht="15.75" customHeight="1" x14ac:dyDescent="0.25">
      <c r="D416" s="102"/>
      <c r="E416" s="102"/>
      <c r="F416" s="103"/>
      <c r="U416" s="102"/>
      <c r="V416" s="109"/>
      <c r="AA416" s="138"/>
    </row>
    <row r="417" spans="1:100" ht="15.75" customHeight="1" x14ac:dyDescent="0.25">
      <c r="D417" s="102"/>
      <c r="E417" s="102"/>
      <c r="F417" s="103"/>
      <c r="AA417" s="138"/>
    </row>
    <row r="418" spans="1:100" ht="15.75" customHeight="1" x14ac:dyDescent="0.25">
      <c r="D418" s="102"/>
      <c r="E418" s="102"/>
      <c r="F418" s="103"/>
      <c r="AA418" s="138"/>
    </row>
    <row r="419" spans="1:100" ht="15.75" customHeight="1" x14ac:dyDescent="0.25">
      <c r="D419" s="102"/>
      <c r="E419" s="102"/>
      <c r="F419" s="103"/>
      <c r="AA419" s="138"/>
    </row>
    <row r="420" spans="1:100" ht="15.75" customHeight="1" x14ac:dyDescent="0.25">
      <c r="D420" s="102"/>
      <c r="E420" s="102"/>
      <c r="F420" s="103"/>
      <c r="AA420" s="138"/>
    </row>
    <row r="421" spans="1:100" ht="15.75" customHeight="1" x14ac:dyDescent="0.25">
      <c r="D421" s="102"/>
      <c r="E421" s="102"/>
      <c r="F421" s="103"/>
      <c r="AA421" s="138"/>
    </row>
    <row r="422" spans="1:100" ht="15.75" customHeight="1" x14ac:dyDescent="0.25">
      <c r="D422" s="102"/>
      <c r="E422" s="102"/>
      <c r="F422" s="103"/>
      <c r="AA422" s="138"/>
    </row>
    <row r="423" spans="1:100" s="106" customFormat="1" ht="15.75" customHeight="1" x14ac:dyDescent="0.25">
      <c r="A423" s="101"/>
      <c r="B423" s="101"/>
      <c r="C423" s="101"/>
      <c r="D423" s="102"/>
      <c r="E423" s="102"/>
      <c r="F423" s="103"/>
      <c r="G423" s="104"/>
      <c r="H423" s="128"/>
      <c r="I423" s="129"/>
      <c r="J423" s="130"/>
      <c r="K423" s="105"/>
      <c r="L423" s="131"/>
      <c r="M423" s="105"/>
      <c r="O423" s="108"/>
      <c r="P423" s="108"/>
      <c r="Q423" s="108"/>
      <c r="S423" s="108"/>
      <c r="T423" s="108"/>
      <c r="V423" s="108"/>
      <c r="W423" s="108"/>
      <c r="AA423" s="138"/>
      <c r="AE423" s="108"/>
      <c r="AF423" s="108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</row>
    <row r="424" spans="1:100" s="106" customFormat="1" ht="15.75" customHeight="1" x14ac:dyDescent="0.25">
      <c r="A424" s="101"/>
      <c r="B424" s="101"/>
      <c r="C424" s="101"/>
      <c r="D424" s="102"/>
      <c r="E424" s="102"/>
      <c r="F424" s="103"/>
      <c r="G424" s="104"/>
      <c r="H424" s="128"/>
      <c r="I424" s="129"/>
      <c r="J424" s="130"/>
      <c r="K424" s="105"/>
      <c r="L424" s="131"/>
      <c r="M424" s="105"/>
      <c r="O424" s="108"/>
      <c r="P424" s="108"/>
      <c r="Q424" s="108"/>
      <c r="S424" s="108"/>
      <c r="T424" s="108"/>
      <c r="V424" s="108"/>
      <c r="W424" s="108"/>
      <c r="AA424" s="138"/>
      <c r="AE424" s="108"/>
      <c r="AF424" s="108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</row>
    <row r="425" spans="1:100" s="106" customFormat="1" ht="15.75" customHeight="1" x14ac:dyDescent="0.25">
      <c r="A425" s="101"/>
      <c r="B425" s="101"/>
      <c r="C425" s="101"/>
      <c r="D425" s="102"/>
      <c r="E425" s="102"/>
      <c r="F425" s="103"/>
      <c r="G425" s="104"/>
      <c r="H425" s="128"/>
      <c r="I425" s="129"/>
      <c r="J425" s="130"/>
      <c r="K425" s="105"/>
      <c r="L425" s="131"/>
      <c r="M425" s="105"/>
      <c r="O425" s="108"/>
      <c r="P425" s="108"/>
      <c r="Q425" s="108"/>
      <c r="S425" s="108"/>
      <c r="T425" s="108"/>
      <c r="V425" s="108"/>
      <c r="W425" s="108"/>
      <c r="AA425" s="138"/>
      <c r="AE425" s="108"/>
      <c r="AF425" s="108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</row>
    <row r="426" spans="1:100" s="106" customFormat="1" ht="15.75" customHeight="1" x14ac:dyDescent="0.25">
      <c r="A426" s="101"/>
      <c r="B426" s="101"/>
      <c r="C426" s="101"/>
      <c r="D426" s="102"/>
      <c r="E426" s="102"/>
      <c r="F426" s="103"/>
      <c r="G426" s="104"/>
      <c r="H426" s="128"/>
      <c r="I426" s="129"/>
      <c r="J426" s="130"/>
      <c r="K426" s="105"/>
      <c r="L426" s="131"/>
      <c r="M426" s="105"/>
      <c r="O426" s="108"/>
      <c r="P426" s="108"/>
      <c r="Q426" s="108"/>
      <c r="S426" s="108"/>
      <c r="T426" s="108"/>
      <c r="V426" s="108"/>
      <c r="W426" s="108"/>
      <c r="AA426" s="138"/>
      <c r="AE426" s="108"/>
      <c r="AF426" s="108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</row>
    <row r="427" spans="1:100" s="106" customFormat="1" ht="15.75" customHeight="1" x14ac:dyDescent="0.25">
      <c r="A427" s="101"/>
      <c r="B427" s="101"/>
      <c r="C427" s="101"/>
      <c r="D427" s="102"/>
      <c r="E427" s="102"/>
      <c r="F427" s="103"/>
      <c r="G427" s="104"/>
      <c r="H427" s="128"/>
      <c r="I427" s="129"/>
      <c r="J427" s="130"/>
      <c r="K427" s="105"/>
      <c r="L427" s="131"/>
      <c r="M427" s="105"/>
      <c r="O427" s="108"/>
      <c r="P427" s="108"/>
      <c r="Q427" s="108"/>
      <c r="S427" s="108"/>
      <c r="T427" s="108"/>
      <c r="V427" s="108"/>
      <c r="W427" s="108"/>
      <c r="AA427" s="138"/>
      <c r="AE427" s="108"/>
      <c r="AF427" s="108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</row>
    <row r="428" spans="1:100" s="106" customFormat="1" ht="15.75" customHeight="1" x14ac:dyDescent="0.25">
      <c r="A428" s="101"/>
      <c r="B428" s="101"/>
      <c r="C428" s="101"/>
      <c r="D428" s="102"/>
      <c r="E428" s="102"/>
      <c r="F428" s="103"/>
      <c r="G428" s="104"/>
      <c r="H428" s="128"/>
      <c r="I428" s="129"/>
      <c r="J428" s="130"/>
      <c r="K428" s="105"/>
      <c r="L428" s="131"/>
      <c r="M428" s="105"/>
      <c r="O428" s="108"/>
      <c r="P428" s="108"/>
      <c r="Q428" s="108"/>
      <c r="S428" s="108"/>
      <c r="T428" s="108"/>
      <c r="V428" s="108"/>
      <c r="W428" s="108"/>
      <c r="AA428" s="138"/>
      <c r="AE428" s="108"/>
      <c r="AF428" s="108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</row>
    <row r="429" spans="1:100" s="106" customFormat="1" ht="15.75" customHeight="1" x14ac:dyDescent="0.25">
      <c r="A429" s="101"/>
      <c r="B429" s="101"/>
      <c r="C429" s="101"/>
      <c r="D429" s="102"/>
      <c r="E429" s="102"/>
      <c r="F429" s="103"/>
      <c r="G429" s="104"/>
      <c r="H429" s="128"/>
      <c r="I429" s="129"/>
      <c r="J429" s="130"/>
      <c r="K429" s="105"/>
      <c r="L429" s="131"/>
      <c r="M429" s="105"/>
      <c r="O429" s="108"/>
      <c r="P429" s="108"/>
      <c r="Q429" s="108"/>
      <c r="S429" s="108"/>
      <c r="T429" s="108"/>
      <c r="V429" s="108"/>
      <c r="W429" s="108"/>
      <c r="AA429" s="138"/>
      <c r="AE429" s="108"/>
      <c r="AF429" s="108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</row>
    <row r="430" spans="1:100" s="106" customFormat="1" ht="15.75" customHeight="1" x14ac:dyDescent="0.25">
      <c r="A430" s="101"/>
      <c r="B430" s="101"/>
      <c r="C430" s="101"/>
      <c r="D430" s="102"/>
      <c r="E430" s="102"/>
      <c r="F430" s="103"/>
      <c r="G430" s="104"/>
      <c r="H430" s="128"/>
      <c r="I430" s="129"/>
      <c r="J430" s="130"/>
      <c r="K430" s="105"/>
      <c r="L430" s="131"/>
      <c r="M430" s="105"/>
      <c r="O430" s="108"/>
      <c r="P430" s="108"/>
      <c r="Q430" s="108"/>
      <c r="S430" s="108"/>
      <c r="T430" s="108"/>
      <c r="V430" s="108"/>
      <c r="W430" s="108"/>
      <c r="AA430" s="138"/>
      <c r="AE430" s="108"/>
      <c r="AF430" s="108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</row>
    <row r="431" spans="1:100" s="106" customFormat="1" ht="15.75" customHeight="1" x14ac:dyDescent="0.25">
      <c r="A431" s="101"/>
      <c r="B431" s="101"/>
      <c r="C431" s="101"/>
      <c r="D431" s="102"/>
      <c r="E431" s="102"/>
      <c r="F431" s="103"/>
      <c r="G431" s="104"/>
      <c r="H431" s="128"/>
      <c r="I431" s="129"/>
      <c r="J431" s="130"/>
      <c r="K431" s="105"/>
      <c r="L431" s="131"/>
      <c r="M431" s="105"/>
      <c r="O431" s="108"/>
      <c r="P431" s="108"/>
      <c r="Q431" s="108"/>
      <c r="S431" s="108"/>
      <c r="T431" s="108"/>
      <c r="V431" s="108"/>
      <c r="W431" s="108"/>
      <c r="AA431" s="138"/>
      <c r="AE431" s="108"/>
      <c r="AF431" s="108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</row>
    <row r="432" spans="1:100" s="106" customFormat="1" ht="15.75" customHeight="1" x14ac:dyDescent="0.25">
      <c r="A432" s="101"/>
      <c r="B432" s="101"/>
      <c r="C432" s="101"/>
      <c r="D432" s="102"/>
      <c r="E432" s="102"/>
      <c r="F432" s="103"/>
      <c r="G432" s="104"/>
      <c r="H432" s="128"/>
      <c r="I432" s="129"/>
      <c r="J432" s="130"/>
      <c r="K432" s="105"/>
      <c r="L432" s="131"/>
      <c r="M432" s="105"/>
      <c r="O432" s="108"/>
      <c r="P432" s="108"/>
      <c r="Q432" s="108"/>
      <c r="S432" s="108"/>
      <c r="T432" s="108"/>
      <c r="V432" s="108"/>
      <c r="W432" s="108"/>
      <c r="AA432" s="138"/>
      <c r="AE432" s="108"/>
      <c r="AF432" s="108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</row>
    <row r="433" spans="1:100" s="106" customFormat="1" ht="15.75" customHeight="1" x14ac:dyDescent="0.25">
      <c r="A433" s="101"/>
      <c r="B433" s="101"/>
      <c r="C433" s="101"/>
      <c r="D433" s="102"/>
      <c r="E433" s="102"/>
      <c r="F433" s="103"/>
      <c r="G433" s="104"/>
      <c r="H433" s="128"/>
      <c r="I433" s="129"/>
      <c r="J433" s="130"/>
      <c r="K433" s="105"/>
      <c r="L433" s="131"/>
      <c r="M433" s="105"/>
      <c r="O433" s="108"/>
      <c r="P433" s="108"/>
      <c r="Q433" s="108"/>
      <c r="S433" s="108"/>
      <c r="T433" s="108"/>
      <c r="V433" s="108"/>
      <c r="W433" s="108"/>
      <c r="AA433" s="138"/>
      <c r="AE433" s="108"/>
      <c r="AF433" s="108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</row>
    <row r="434" spans="1:100" s="106" customFormat="1" ht="15.75" customHeight="1" x14ac:dyDescent="0.25">
      <c r="A434" s="101"/>
      <c r="B434" s="101"/>
      <c r="C434" s="101"/>
      <c r="D434" s="102"/>
      <c r="E434" s="102"/>
      <c r="F434" s="103"/>
      <c r="G434" s="104"/>
      <c r="H434" s="128"/>
      <c r="I434" s="129"/>
      <c r="J434" s="130"/>
      <c r="K434" s="105"/>
      <c r="L434" s="131"/>
      <c r="M434" s="105"/>
      <c r="O434" s="108"/>
      <c r="P434" s="108"/>
      <c r="Q434" s="108"/>
      <c r="S434" s="108"/>
      <c r="T434" s="108"/>
      <c r="V434" s="108"/>
      <c r="W434" s="108"/>
      <c r="AA434" s="138"/>
      <c r="AE434" s="108"/>
      <c r="AF434" s="108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</row>
    <row r="435" spans="1:100" s="106" customFormat="1" ht="15.75" customHeight="1" x14ac:dyDescent="0.25">
      <c r="A435" s="101"/>
      <c r="B435" s="101"/>
      <c r="C435" s="101"/>
      <c r="D435" s="102"/>
      <c r="E435" s="102"/>
      <c r="F435" s="103"/>
      <c r="G435" s="104"/>
      <c r="H435" s="128"/>
      <c r="I435" s="129"/>
      <c r="J435" s="130"/>
      <c r="K435" s="105"/>
      <c r="L435" s="131"/>
      <c r="M435" s="105"/>
      <c r="O435" s="108"/>
      <c r="P435" s="108"/>
      <c r="Q435" s="108"/>
      <c r="S435" s="108"/>
      <c r="T435" s="108"/>
      <c r="V435" s="108"/>
      <c r="W435" s="108"/>
      <c r="AA435" s="138"/>
      <c r="AE435" s="108"/>
      <c r="AF435" s="108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</row>
    <row r="436" spans="1:100" s="106" customFormat="1" ht="15.75" customHeight="1" x14ac:dyDescent="0.25">
      <c r="A436" s="101"/>
      <c r="B436" s="101"/>
      <c r="C436" s="101"/>
      <c r="D436" s="102"/>
      <c r="E436" s="102"/>
      <c r="F436" s="103"/>
      <c r="G436" s="104"/>
      <c r="H436" s="128"/>
      <c r="I436" s="129"/>
      <c r="J436" s="130"/>
      <c r="K436" s="105"/>
      <c r="L436" s="131"/>
      <c r="M436" s="105"/>
      <c r="O436" s="108"/>
      <c r="P436" s="108"/>
      <c r="Q436" s="108"/>
      <c r="S436" s="108"/>
      <c r="T436" s="108"/>
      <c r="V436" s="108"/>
      <c r="W436" s="108"/>
      <c r="AA436" s="138"/>
      <c r="AE436" s="108"/>
      <c r="AF436" s="108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</row>
    <row r="437" spans="1:100" s="106" customFormat="1" ht="15.75" customHeight="1" x14ac:dyDescent="0.25">
      <c r="A437" s="101"/>
      <c r="B437" s="101"/>
      <c r="C437" s="101"/>
      <c r="D437" s="102"/>
      <c r="E437" s="102"/>
      <c r="F437" s="103"/>
      <c r="G437" s="104"/>
      <c r="H437" s="128"/>
      <c r="I437" s="129"/>
      <c r="J437" s="130"/>
      <c r="K437" s="105"/>
      <c r="L437" s="131"/>
      <c r="M437" s="105"/>
      <c r="O437" s="108"/>
      <c r="P437" s="108"/>
      <c r="Q437" s="108"/>
      <c r="S437" s="108"/>
      <c r="T437" s="108"/>
      <c r="V437" s="108"/>
      <c r="W437" s="108"/>
      <c r="AA437" s="138"/>
      <c r="AE437" s="108"/>
      <c r="AF437" s="108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</row>
    <row r="438" spans="1:100" s="106" customFormat="1" ht="15.75" customHeight="1" x14ac:dyDescent="0.25">
      <c r="A438" s="101"/>
      <c r="B438" s="101"/>
      <c r="C438" s="101"/>
      <c r="D438" s="102"/>
      <c r="E438" s="102"/>
      <c r="F438" s="103"/>
      <c r="G438" s="104"/>
      <c r="H438" s="128"/>
      <c r="I438" s="129"/>
      <c r="J438" s="130"/>
      <c r="K438" s="105"/>
      <c r="L438" s="131"/>
      <c r="M438" s="105"/>
      <c r="O438" s="108"/>
      <c r="P438" s="108"/>
      <c r="Q438" s="108"/>
      <c r="S438" s="108"/>
      <c r="T438" s="108"/>
      <c r="V438" s="108"/>
      <c r="W438" s="108"/>
      <c r="AA438" s="138"/>
      <c r="AE438" s="108"/>
      <c r="AF438" s="108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</row>
    <row r="439" spans="1:100" s="106" customFormat="1" ht="15.75" customHeight="1" x14ac:dyDescent="0.25">
      <c r="A439" s="101"/>
      <c r="B439" s="101"/>
      <c r="C439" s="101"/>
      <c r="D439" s="102"/>
      <c r="E439" s="102"/>
      <c r="F439" s="103"/>
      <c r="G439" s="104"/>
      <c r="H439" s="128"/>
      <c r="I439" s="129"/>
      <c r="J439" s="130"/>
      <c r="K439" s="105"/>
      <c r="L439" s="131"/>
      <c r="M439" s="105"/>
      <c r="O439" s="108"/>
      <c r="P439" s="108"/>
      <c r="Q439" s="108"/>
      <c r="S439" s="108"/>
      <c r="T439" s="108"/>
      <c r="V439" s="108"/>
      <c r="W439" s="108"/>
      <c r="AA439" s="138"/>
      <c r="AE439" s="108"/>
      <c r="AF439" s="108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</row>
    <row r="440" spans="1:100" s="106" customFormat="1" ht="15.75" customHeight="1" x14ac:dyDescent="0.25">
      <c r="A440" s="101"/>
      <c r="B440" s="101"/>
      <c r="C440" s="101"/>
      <c r="D440" s="102"/>
      <c r="E440" s="102"/>
      <c r="F440" s="103"/>
      <c r="G440" s="104"/>
      <c r="H440" s="128"/>
      <c r="I440" s="129"/>
      <c r="J440" s="130"/>
      <c r="K440" s="105"/>
      <c r="L440" s="131"/>
      <c r="M440" s="105"/>
      <c r="O440" s="108"/>
      <c r="P440" s="108"/>
      <c r="Q440" s="108"/>
      <c r="S440" s="108"/>
      <c r="T440" s="108"/>
      <c r="V440" s="108"/>
      <c r="W440" s="108"/>
      <c r="AA440" s="138"/>
      <c r="AE440" s="108"/>
      <c r="AF440" s="108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</row>
    <row r="441" spans="1:100" s="106" customFormat="1" ht="15.75" customHeight="1" x14ac:dyDescent="0.25">
      <c r="A441" s="101"/>
      <c r="B441" s="101"/>
      <c r="C441" s="101"/>
      <c r="D441" s="102"/>
      <c r="E441" s="102"/>
      <c r="F441" s="103"/>
      <c r="G441" s="104"/>
      <c r="H441" s="128"/>
      <c r="I441" s="129"/>
      <c r="J441" s="130"/>
      <c r="K441" s="105"/>
      <c r="L441" s="131"/>
      <c r="M441" s="105"/>
      <c r="O441" s="108"/>
      <c r="P441" s="108"/>
      <c r="Q441" s="108"/>
      <c r="S441" s="108"/>
      <c r="T441" s="108"/>
      <c r="V441" s="108"/>
      <c r="W441" s="108"/>
      <c r="AA441" s="138"/>
      <c r="AE441" s="108"/>
      <c r="AF441" s="108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</row>
    <row r="442" spans="1:100" s="106" customFormat="1" ht="15.75" customHeight="1" x14ac:dyDescent="0.25">
      <c r="A442" s="101"/>
      <c r="B442" s="101"/>
      <c r="C442" s="101"/>
      <c r="D442" s="102"/>
      <c r="E442" s="102"/>
      <c r="F442" s="103"/>
      <c r="G442" s="104"/>
      <c r="H442" s="128"/>
      <c r="I442" s="129"/>
      <c r="J442" s="130"/>
      <c r="K442" s="105"/>
      <c r="L442" s="131"/>
      <c r="M442" s="105"/>
      <c r="O442" s="108"/>
      <c r="P442" s="108"/>
      <c r="Q442" s="108"/>
      <c r="S442" s="108"/>
      <c r="T442" s="108"/>
      <c r="V442" s="108"/>
      <c r="W442" s="108"/>
      <c r="AA442" s="138"/>
      <c r="AE442" s="108"/>
      <c r="AF442" s="108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</row>
    <row r="443" spans="1:100" s="106" customFormat="1" ht="15.75" customHeight="1" x14ac:dyDescent="0.25">
      <c r="A443" s="101"/>
      <c r="B443" s="101"/>
      <c r="C443" s="101"/>
      <c r="D443" s="102"/>
      <c r="E443" s="102"/>
      <c r="F443" s="103"/>
      <c r="G443" s="104"/>
      <c r="H443" s="128"/>
      <c r="I443" s="129"/>
      <c r="J443" s="130"/>
      <c r="K443" s="105"/>
      <c r="L443" s="131"/>
      <c r="M443" s="105"/>
      <c r="O443" s="108"/>
      <c r="P443" s="108"/>
      <c r="Q443" s="108"/>
      <c r="S443" s="108"/>
      <c r="T443" s="108"/>
      <c r="V443" s="108"/>
      <c r="W443" s="108"/>
      <c r="AA443" s="138"/>
      <c r="AE443" s="108"/>
      <c r="AF443" s="108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</row>
    <row r="444" spans="1:100" s="106" customFormat="1" ht="15.75" customHeight="1" x14ac:dyDescent="0.25">
      <c r="A444" s="101"/>
      <c r="B444" s="101"/>
      <c r="C444" s="101"/>
      <c r="D444" s="102"/>
      <c r="E444" s="102"/>
      <c r="F444" s="103"/>
      <c r="G444" s="104"/>
      <c r="H444" s="128"/>
      <c r="I444" s="129"/>
      <c r="J444" s="130"/>
      <c r="K444" s="105"/>
      <c r="L444" s="131"/>
      <c r="M444" s="105"/>
      <c r="O444" s="108"/>
      <c r="P444" s="108"/>
      <c r="Q444" s="108"/>
      <c r="S444" s="108"/>
      <c r="T444" s="108"/>
      <c r="V444" s="108"/>
      <c r="W444" s="108"/>
      <c r="AA444" s="138"/>
      <c r="AE444" s="108"/>
      <c r="AF444" s="108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</row>
    <row r="445" spans="1:100" s="106" customFormat="1" ht="15.75" customHeight="1" x14ac:dyDescent="0.25">
      <c r="A445" s="101"/>
      <c r="B445" s="101"/>
      <c r="C445" s="101"/>
      <c r="D445" s="102"/>
      <c r="E445" s="102"/>
      <c r="F445" s="103"/>
      <c r="G445" s="104"/>
      <c r="H445" s="128"/>
      <c r="I445" s="129"/>
      <c r="J445" s="130"/>
      <c r="K445" s="105"/>
      <c r="L445" s="131"/>
      <c r="M445" s="105"/>
      <c r="O445" s="108"/>
      <c r="P445" s="108"/>
      <c r="Q445" s="108"/>
      <c r="S445" s="108"/>
      <c r="T445" s="108"/>
      <c r="V445" s="108"/>
      <c r="W445" s="108"/>
      <c r="AA445" s="138"/>
      <c r="AE445" s="108"/>
      <c r="AF445" s="108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</row>
    <row r="446" spans="1:100" s="106" customFormat="1" ht="15.75" customHeight="1" x14ac:dyDescent="0.25">
      <c r="A446" s="101"/>
      <c r="B446" s="101"/>
      <c r="C446" s="101"/>
      <c r="D446" s="102"/>
      <c r="E446" s="102"/>
      <c r="F446" s="103"/>
      <c r="G446" s="104"/>
      <c r="H446" s="128"/>
      <c r="I446" s="129"/>
      <c r="J446" s="130"/>
      <c r="K446" s="105"/>
      <c r="L446" s="131"/>
      <c r="M446" s="105"/>
      <c r="O446" s="108"/>
      <c r="P446" s="108"/>
      <c r="Q446" s="108"/>
      <c r="S446" s="108"/>
      <c r="T446" s="108"/>
      <c r="V446" s="108"/>
      <c r="W446" s="108"/>
      <c r="AA446" s="138"/>
      <c r="AE446" s="108"/>
      <c r="AF446" s="108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</row>
    <row r="447" spans="1:100" s="106" customFormat="1" ht="15.75" customHeight="1" x14ac:dyDescent="0.25">
      <c r="A447" s="101"/>
      <c r="B447" s="101"/>
      <c r="C447" s="101"/>
      <c r="D447" s="102"/>
      <c r="E447" s="102"/>
      <c r="F447" s="103"/>
      <c r="G447" s="104"/>
      <c r="H447" s="128"/>
      <c r="I447" s="129"/>
      <c r="J447" s="130"/>
      <c r="K447" s="105"/>
      <c r="L447" s="131"/>
      <c r="M447" s="105"/>
      <c r="O447" s="108"/>
      <c r="P447" s="108"/>
      <c r="Q447" s="108"/>
      <c r="S447" s="108"/>
      <c r="T447" s="108"/>
      <c r="V447" s="108"/>
      <c r="W447" s="108"/>
      <c r="AA447" s="138"/>
      <c r="AE447" s="108"/>
      <c r="AF447" s="108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</row>
    <row r="448" spans="1:100" s="106" customFormat="1" ht="15.75" customHeight="1" x14ac:dyDescent="0.25">
      <c r="A448" s="101"/>
      <c r="B448" s="101"/>
      <c r="C448" s="101"/>
      <c r="D448" s="102"/>
      <c r="E448" s="102"/>
      <c r="F448" s="103"/>
      <c r="G448" s="104"/>
      <c r="H448" s="128"/>
      <c r="I448" s="129"/>
      <c r="J448" s="130"/>
      <c r="K448" s="105"/>
      <c r="L448" s="131"/>
      <c r="M448" s="105"/>
      <c r="O448" s="108"/>
      <c r="P448" s="108"/>
      <c r="Q448" s="108"/>
      <c r="S448" s="108"/>
      <c r="T448" s="108"/>
      <c r="V448" s="108"/>
      <c r="W448" s="108"/>
      <c r="AA448" s="138"/>
      <c r="AE448" s="108"/>
      <c r="AF448" s="108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  <c r="CS448" s="111"/>
      <c r="CT448" s="111"/>
      <c r="CU448" s="111"/>
      <c r="CV448" s="111"/>
    </row>
    <row r="449" spans="1:100" s="106" customFormat="1" ht="15.75" customHeight="1" x14ac:dyDescent="0.25">
      <c r="A449" s="101"/>
      <c r="B449" s="101"/>
      <c r="C449" s="101"/>
      <c r="D449" s="102"/>
      <c r="E449" s="102"/>
      <c r="F449" s="103"/>
      <c r="G449" s="104"/>
      <c r="H449" s="128"/>
      <c r="I449" s="129"/>
      <c r="J449" s="130"/>
      <c r="K449" s="105"/>
      <c r="L449" s="131"/>
      <c r="M449" s="105"/>
      <c r="O449" s="108"/>
      <c r="P449" s="108"/>
      <c r="Q449" s="108"/>
      <c r="S449" s="108"/>
      <c r="T449" s="108"/>
      <c r="V449" s="108"/>
      <c r="W449" s="108"/>
      <c r="AA449" s="138"/>
      <c r="AE449" s="108"/>
      <c r="AF449" s="108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</row>
    <row r="450" spans="1:100" s="106" customFormat="1" ht="15.75" customHeight="1" x14ac:dyDescent="0.25">
      <c r="A450" s="101"/>
      <c r="B450" s="101"/>
      <c r="C450" s="101"/>
      <c r="D450" s="102"/>
      <c r="E450" s="102"/>
      <c r="F450" s="103"/>
      <c r="G450" s="104"/>
      <c r="H450" s="128"/>
      <c r="I450" s="129"/>
      <c r="J450" s="130"/>
      <c r="K450" s="105"/>
      <c r="L450" s="131"/>
      <c r="M450" s="105"/>
      <c r="O450" s="108"/>
      <c r="P450" s="108"/>
      <c r="Q450" s="108"/>
      <c r="S450" s="108"/>
      <c r="T450" s="108"/>
      <c r="V450" s="108"/>
      <c r="W450" s="108"/>
      <c r="AA450" s="138"/>
      <c r="AE450" s="108"/>
      <c r="AF450" s="108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  <c r="CS450" s="111"/>
      <c r="CT450" s="111"/>
      <c r="CU450" s="111"/>
      <c r="CV450" s="111"/>
    </row>
    <row r="451" spans="1:100" s="106" customFormat="1" ht="15.75" customHeight="1" x14ac:dyDescent="0.25">
      <c r="A451" s="101"/>
      <c r="B451" s="101"/>
      <c r="C451" s="101"/>
      <c r="D451" s="102"/>
      <c r="E451" s="102"/>
      <c r="F451" s="103"/>
      <c r="G451" s="104"/>
      <c r="H451" s="128"/>
      <c r="I451" s="129"/>
      <c r="J451" s="130"/>
      <c r="K451" s="105"/>
      <c r="L451" s="131"/>
      <c r="M451" s="105"/>
      <c r="O451" s="108"/>
      <c r="P451" s="108"/>
      <c r="Q451" s="108"/>
      <c r="S451" s="108"/>
      <c r="T451" s="108"/>
      <c r="V451" s="108"/>
      <c r="W451" s="108"/>
      <c r="AA451" s="138"/>
      <c r="AE451" s="108"/>
      <c r="AF451" s="108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</row>
    <row r="452" spans="1:100" s="106" customFormat="1" ht="15.75" customHeight="1" x14ac:dyDescent="0.25">
      <c r="A452" s="101"/>
      <c r="B452" s="101"/>
      <c r="C452" s="101"/>
      <c r="D452" s="102"/>
      <c r="E452" s="102"/>
      <c r="F452" s="103"/>
      <c r="G452" s="104"/>
      <c r="H452" s="128"/>
      <c r="I452" s="129"/>
      <c r="J452" s="130"/>
      <c r="K452" s="105"/>
      <c r="L452" s="131"/>
      <c r="M452" s="105"/>
      <c r="O452" s="108"/>
      <c r="P452" s="108"/>
      <c r="Q452" s="108"/>
      <c r="S452" s="108"/>
      <c r="T452" s="108"/>
      <c r="V452" s="108"/>
      <c r="W452" s="108"/>
      <c r="AA452" s="138"/>
      <c r="AE452" s="108"/>
      <c r="AF452" s="108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  <c r="CS452" s="111"/>
      <c r="CT452" s="111"/>
      <c r="CU452" s="111"/>
      <c r="CV452" s="111"/>
    </row>
    <row r="453" spans="1:100" s="106" customFormat="1" ht="15.75" customHeight="1" x14ac:dyDescent="0.25">
      <c r="A453" s="101"/>
      <c r="B453" s="101"/>
      <c r="C453" s="101"/>
      <c r="D453" s="102"/>
      <c r="E453" s="102"/>
      <c r="F453" s="103"/>
      <c r="G453" s="104"/>
      <c r="H453" s="128"/>
      <c r="I453" s="129"/>
      <c r="J453" s="130"/>
      <c r="K453" s="105"/>
      <c r="L453" s="131"/>
      <c r="M453" s="105"/>
      <c r="O453" s="108"/>
      <c r="P453" s="108"/>
      <c r="Q453" s="108"/>
      <c r="S453" s="108"/>
      <c r="T453" s="108"/>
      <c r="V453" s="108"/>
      <c r="W453" s="108"/>
      <c r="AA453" s="138"/>
      <c r="AE453" s="108"/>
      <c r="AF453" s="108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</row>
    <row r="454" spans="1:100" s="106" customFormat="1" ht="15.75" customHeight="1" x14ac:dyDescent="0.25">
      <c r="A454" s="101"/>
      <c r="B454" s="101"/>
      <c r="C454" s="101"/>
      <c r="D454" s="102"/>
      <c r="E454" s="102"/>
      <c r="F454" s="103"/>
      <c r="G454" s="104"/>
      <c r="H454" s="128"/>
      <c r="I454" s="129"/>
      <c r="J454" s="130"/>
      <c r="K454" s="105"/>
      <c r="L454" s="131"/>
      <c r="M454" s="105"/>
      <c r="O454" s="108"/>
      <c r="P454" s="108"/>
      <c r="Q454" s="108"/>
      <c r="S454" s="108"/>
      <c r="T454" s="108"/>
      <c r="V454" s="108"/>
      <c r="W454" s="108"/>
      <c r="AA454" s="138"/>
      <c r="AE454" s="108"/>
      <c r="AF454" s="108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</row>
    <row r="455" spans="1:100" s="106" customFormat="1" ht="15.75" customHeight="1" x14ac:dyDescent="0.25">
      <c r="A455" s="101"/>
      <c r="B455" s="101"/>
      <c r="C455" s="101"/>
      <c r="D455" s="102"/>
      <c r="E455" s="102"/>
      <c r="F455" s="103"/>
      <c r="G455" s="104"/>
      <c r="H455" s="128"/>
      <c r="I455" s="129"/>
      <c r="J455" s="130"/>
      <c r="K455" s="105"/>
      <c r="L455" s="131"/>
      <c r="M455" s="105"/>
      <c r="O455" s="108"/>
      <c r="P455" s="108"/>
      <c r="Q455" s="108"/>
      <c r="S455" s="108"/>
      <c r="T455" s="108"/>
      <c r="V455" s="108"/>
      <c r="W455" s="108"/>
      <c r="AA455" s="138"/>
      <c r="AE455" s="108"/>
      <c r="AF455" s="108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</row>
    <row r="456" spans="1:100" s="106" customFormat="1" ht="15.75" customHeight="1" x14ac:dyDescent="0.25">
      <c r="A456" s="101"/>
      <c r="B456" s="101"/>
      <c r="C456" s="101"/>
      <c r="D456" s="102"/>
      <c r="E456" s="102"/>
      <c r="F456" s="103"/>
      <c r="G456" s="104"/>
      <c r="H456" s="128"/>
      <c r="I456" s="129"/>
      <c r="J456" s="130"/>
      <c r="K456" s="105"/>
      <c r="L456" s="131"/>
      <c r="M456" s="105"/>
      <c r="O456" s="108"/>
      <c r="P456" s="108"/>
      <c r="Q456" s="108"/>
      <c r="S456" s="108"/>
      <c r="T456" s="108"/>
      <c r="V456" s="108"/>
      <c r="W456" s="108"/>
      <c r="AA456" s="138"/>
      <c r="AE456" s="108"/>
      <c r="AF456" s="108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</row>
    <row r="457" spans="1:100" s="106" customFormat="1" ht="15.75" customHeight="1" x14ac:dyDescent="0.25">
      <c r="A457" s="101"/>
      <c r="B457" s="101"/>
      <c r="C457" s="101"/>
      <c r="D457" s="102"/>
      <c r="E457" s="102"/>
      <c r="F457" s="103"/>
      <c r="G457" s="104"/>
      <c r="H457" s="128"/>
      <c r="I457" s="129"/>
      <c r="J457" s="130"/>
      <c r="K457" s="105"/>
      <c r="L457" s="131"/>
      <c r="M457" s="105"/>
      <c r="O457" s="108"/>
      <c r="P457" s="108"/>
      <c r="Q457" s="108"/>
      <c r="S457" s="108"/>
      <c r="T457" s="108"/>
      <c r="V457" s="108"/>
      <c r="W457" s="108"/>
      <c r="AA457" s="138"/>
      <c r="AE457" s="108"/>
      <c r="AF457" s="108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</row>
    <row r="458" spans="1:100" s="106" customFormat="1" ht="15.75" customHeight="1" x14ac:dyDescent="0.25">
      <c r="A458" s="101"/>
      <c r="B458" s="101"/>
      <c r="C458" s="101"/>
      <c r="D458" s="102"/>
      <c r="E458" s="102"/>
      <c r="F458" s="103"/>
      <c r="G458" s="104"/>
      <c r="H458" s="128"/>
      <c r="I458" s="129"/>
      <c r="J458" s="130"/>
      <c r="K458" s="105"/>
      <c r="L458" s="131"/>
      <c r="M458" s="105"/>
      <c r="O458" s="108"/>
      <c r="P458" s="108"/>
      <c r="Q458" s="108"/>
      <c r="S458" s="108"/>
      <c r="T458" s="108"/>
      <c r="V458" s="108"/>
      <c r="W458" s="108"/>
      <c r="AA458" s="138"/>
      <c r="AE458" s="108"/>
      <c r="AF458" s="108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</row>
    <row r="459" spans="1:100" s="106" customFormat="1" ht="15.75" customHeight="1" x14ac:dyDescent="0.25">
      <c r="A459" s="101"/>
      <c r="B459" s="101"/>
      <c r="C459" s="101"/>
      <c r="D459" s="102"/>
      <c r="E459" s="102"/>
      <c r="F459" s="103"/>
      <c r="G459" s="104"/>
      <c r="H459" s="128"/>
      <c r="I459" s="129"/>
      <c r="J459" s="130"/>
      <c r="K459" s="105"/>
      <c r="L459" s="131"/>
      <c r="M459" s="105"/>
      <c r="O459" s="108"/>
      <c r="P459" s="108"/>
      <c r="Q459" s="108"/>
      <c r="S459" s="108"/>
      <c r="T459" s="108"/>
      <c r="V459" s="108"/>
      <c r="W459" s="108"/>
      <c r="AA459" s="138"/>
      <c r="AE459" s="108"/>
      <c r="AF459" s="108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</row>
    <row r="460" spans="1:100" s="106" customFormat="1" ht="15.75" customHeight="1" x14ac:dyDescent="0.25">
      <c r="A460" s="101"/>
      <c r="B460" s="101"/>
      <c r="C460" s="101"/>
      <c r="D460" s="102"/>
      <c r="E460" s="102"/>
      <c r="F460" s="103"/>
      <c r="G460" s="104"/>
      <c r="H460" s="128"/>
      <c r="I460" s="129"/>
      <c r="J460" s="130"/>
      <c r="K460" s="105"/>
      <c r="L460" s="131"/>
      <c r="M460" s="105"/>
      <c r="O460" s="108"/>
      <c r="P460" s="108"/>
      <c r="Q460" s="108"/>
      <c r="S460" s="108"/>
      <c r="T460" s="108"/>
      <c r="V460" s="108"/>
      <c r="W460" s="108"/>
      <c r="AA460" s="138"/>
      <c r="AE460" s="108"/>
      <c r="AF460" s="108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</row>
    <row r="461" spans="1:100" s="106" customFormat="1" ht="15.75" customHeight="1" x14ac:dyDescent="0.25">
      <c r="A461" s="101"/>
      <c r="B461" s="101"/>
      <c r="C461" s="101"/>
      <c r="D461" s="102"/>
      <c r="E461" s="102"/>
      <c r="F461" s="103"/>
      <c r="G461" s="104"/>
      <c r="H461" s="128"/>
      <c r="I461" s="129"/>
      <c r="J461" s="130"/>
      <c r="K461" s="105"/>
      <c r="L461" s="131"/>
      <c r="M461" s="105"/>
      <c r="O461" s="108"/>
      <c r="P461" s="108"/>
      <c r="Q461" s="108"/>
      <c r="S461" s="108"/>
      <c r="T461" s="108"/>
      <c r="V461" s="108"/>
      <c r="W461" s="108"/>
      <c r="AA461" s="138"/>
      <c r="AE461" s="108"/>
      <c r="AF461" s="108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</row>
    <row r="462" spans="1:100" s="106" customFormat="1" ht="15.75" customHeight="1" x14ac:dyDescent="0.25">
      <c r="A462" s="101"/>
      <c r="B462" s="101"/>
      <c r="C462" s="101"/>
      <c r="D462" s="102"/>
      <c r="E462" s="102"/>
      <c r="F462" s="103"/>
      <c r="G462" s="104"/>
      <c r="H462" s="128"/>
      <c r="I462" s="129"/>
      <c r="J462" s="130"/>
      <c r="K462" s="105"/>
      <c r="L462" s="131"/>
      <c r="M462" s="105"/>
      <c r="O462" s="108"/>
      <c r="P462" s="108"/>
      <c r="Q462" s="108"/>
      <c r="S462" s="108"/>
      <c r="T462" s="108"/>
      <c r="V462" s="108"/>
      <c r="W462" s="108"/>
      <c r="AA462" s="138"/>
      <c r="AE462" s="108"/>
      <c r="AF462" s="108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</row>
    <row r="463" spans="1:100" s="106" customFormat="1" ht="15.75" customHeight="1" x14ac:dyDescent="0.25">
      <c r="A463" s="101"/>
      <c r="B463" s="101"/>
      <c r="C463" s="101"/>
      <c r="D463" s="102"/>
      <c r="E463" s="102"/>
      <c r="F463" s="103"/>
      <c r="G463" s="104"/>
      <c r="H463" s="128"/>
      <c r="I463" s="129"/>
      <c r="J463" s="130"/>
      <c r="K463" s="105"/>
      <c r="L463" s="131"/>
      <c r="M463" s="105"/>
      <c r="O463" s="108"/>
      <c r="P463" s="108"/>
      <c r="Q463" s="108"/>
      <c r="S463" s="108"/>
      <c r="T463" s="108"/>
      <c r="V463" s="108"/>
      <c r="W463" s="108"/>
      <c r="AA463" s="138"/>
      <c r="AE463" s="108"/>
      <c r="AF463" s="108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</row>
    <row r="464" spans="1:100" s="106" customFormat="1" ht="15.75" customHeight="1" x14ac:dyDescent="0.25">
      <c r="A464" s="101"/>
      <c r="B464" s="101"/>
      <c r="C464" s="101"/>
      <c r="D464" s="102"/>
      <c r="E464" s="102"/>
      <c r="F464" s="103"/>
      <c r="G464" s="104"/>
      <c r="H464" s="128"/>
      <c r="I464" s="129"/>
      <c r="J464" s="130"/>
      <c r="K464" s="105"/>
      <c r="L464" s="131"/>
      <c r="M464" s="105"/>
      <c r="O464" s="108"/>
      <c r="P464" s="108"/>
      <c r="Q464" s="108"/>
      <c r="S464" s="108"/>
      <c r="T464" s="108"/>
      <c r="V464" s="108"/>
      <c r="W464" s="108"/>
      <c r="AA464" s="138"/>
      <c r="AE464" s="108"/>
      <c r="AF464" s="108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</row>
    <row r="465" spans="1:100" s="106" customFormat="1" ht="15.75" customHeight="1" x14ac:dyDescent="0.25">
      <c r="A465" s="101"/>
      <c r="B465" s="101"/>
      <c r="C465" s="101"/>
      <c r="D465" s="102"/>
      <c r="E465" s="102"/>
      <c r="F465" s="103"/>
      <c r="G465" s="104"/>
      <c r="H465" s="128"/>
      <c r="I465" s="129"/>
      <c r="J465" s="130"/>
      <c r="K465" s="105"/>
      <c r="L465" s="131"/>
      <c r="M465" s="105"/>
      <c r="O465" s="108"/>
      <c r="P465" s="108"/>
      <c r="Q465" s="108"/>
      <c r="S465" s="108"/>
      <c r="T465" s="108"/>
      <c r="V465" s="108"/>
      <c r="W465" s="108"/>
      <c r="AA465" s="138"/>
      <c r="AE465" s="108"/>
      <c r="AF465" s="108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</row>
    <row r="466" spans="1:100" s="106" customFormat="1" ht="15.75" customHeight="1" x14ac:dyDescent="0.25">
      <c r="A466" s="101"/>
      <c r="B466" s="101"/>
      <c r="C466" s="101"/>
      <c r="D466" s="102"/>
      <c r="E466" s="102"/>
      <c r="F466" s="103"/>
      <c r="G466" s="104"/>
      <c r="H466" s="128"/>
      <c r="I466" s="129"/>
      <c r="J466" s="130"/>
      <c r="K466" s="105"/>
      <c r="L466" s="131"/>
      <c r="M466" s="105"/>
      <c r="O466" s="108"/>
      <c r="P466" s="108"/>
      <c r="Q466" s="108"/>
      <c r="S466" s="108"/>
      <c r="T466" s="108"/>
      <c r="V466" s="108"/>
      <c r="W466" s="108"/>
      <c r="AA466" s="138"/>
      <c r="AE466" s="108"/>
      <c r="AF466" s="108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</row>
    <row r="467" spans="1:100" s="106" customFormat="1" ht="15.75" customHeight="1" x14ac:dyDescent="0.25">
      <c r="A467" s="101"/>
      <c r="B467" s="101"/>
      <c r="C467" s="101"/>
      <c r="D467" s="102"/>
      <c r="E467" s="102"/>
      <c r="F467" s="103"/>
      <c r="G467" s="104"/>
      <c r="H467" s="128"/>
      <c r="I467" s="129"/>
      <c r="J467" s="130"/>
      <c r="K467" s="105"/>
      <c r="L467" s="131"/>
      <c r="M467" s="105"/>
      <c r="O467" s="108"/>
      <c r="P467" s="108"/>
      <c r="Q467" s="108"/>
      <c r="S467" s="108"/>
      <c r="T467" s="108"/>
      <c r="V467" s="108"/>
      <c r="W467" s="108"/>
      <c r="AA467" s="138"/>
      <c r="AE467" s="108"/>
      <c r="AF467" s="108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</row>
    <row r="468" spans="1:100" s="106" customFormat="1" ht="15.75" customHeight="1" x14ac:dyDescent="0.25">
      <c r="A468" s="101"/>
      <c r="B468" s="101"/>
      <c r="C468" s="101"/>
      <c r="D468" s="102"/>
      <c r="E468" s="102"/>
      <c r="F468" s="103"/>
      <c r="G468" s="104"/>
      <c r="H468" s="128"/>
      <c r="I468" s="129"/>
      <c r="J468" s="130"/>
      <c r="K468" s="105"/>
      <c r="L468" s="131"/>
      <c r="M468" s="105"/>
      <c r="O468" s="108"/>
      <c r="P468" s="108"/>
      <c r="Q468" s="108"/>
      <c r="S468" s="108"/>
      <c r="T468" s="108"/>
      <c r="V468" s="108"/>
      <c r="W468" s="108"/>
      <c r="AA468" s="138"/>
      <c r="AE468" s="108"/>
      <c r="AF468" s="108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</row>
    <row r="469" spans="1:100" s="106" customFormat="1" ht="15.75" customHeight="1" x14ac:dyDescent="0.25">
      <c r="A469" s="101"/>
      <c r="B469" s="101"/>
      <c r="C469" s="101"/>
      <c r="D469" s="102"/>
      <c r="E469" s="102"/>
      <c r="F469" s="103"/>
      <c r="G469" s="104"/>
      <c r="H469" s="128"/>
      <c r="I469" s="129"/>
      <c r="J469" s="130"/>
      <c r="K469" s="105"/>
      <c r="L469" s="131"/>
      <c r="M469" s="105"/>
      <c r="O469" s="108"/>
      <c r="P469" s="108"/>
      <c r="Q469" s="108"/>
      <c r="S469" s="108"/>
      <c r="T469" s="108"/>
      <c r="V469" s="108"/>
      <c r="W469" s="108"/>
      <c r="AA469" s="138"/>
      <c r="AE469" s="108"/>
      <c r="AF469" s="108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</row>
    <row r="470" spans="1:100" s="106" customFormat="1" ht="15.75" customHeight="1" x14ac:dyDescent="0.25">
      <c r="A470" s="101"/>
      <c r="B470" s="101"/>
      <c r="C470" s="101"/>
      <c r="D470" s="102"/>
      <c r="E470" s="102"/>
      <c r="F470" s="103"/>
      <c r="G470" s="104"/>
      <c r="H470" s="128"/>
      <c r="I470" s="129"/>
      <c r="J470" s="130"/>
      <c r="K470" s="105"/>
      <c r="L470" s="131"/>
      <c r="M470" s="105"/>
      <c r="O470" s="108"/>
      <c r="P470" s="108"/>
      <c r="Q470" s="108"/>
      <c r="S470" s="108"/>
      <c r="T470" s="108"/>
      <c r="V470" s="108"/>
      <c r="W470" s="108"/>
      <c r="AA470" s="138"/>
      <c r="AE470" s="108"/>
      <c r="AF470" s="108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</row>
    <row r="471" spans="1:100" s="106" customFormat="1" ht="15.75" customHeight="1" x14ac:dyDescent="0.25">
      <c r="A471" s="101"/>
      <c r="B471" s="101"/>
      <c r="C471" s="101"/>
      <c r="D471" s="102"/>
      <c r="E471" s="102"/>
      <c r="F471" s="103"/>
      <c r="G471" s="104"/>
      <c r="H471" s="128"/>
      <c r="I471" s="129"/>
      <c r="J471" s="130"/>
      <c r="K471" s="105"/>
      <c r="L471" s="131"/>
      <c r="M471" s="105"/>
      <c r="O471" s="108"/>
      <c r="P471" s="108"/>
      <c r="Q471" s="108"/>
      <c r="S471" s="108"/>
      <c r="T471" s="108"/>
      <c r="V471" s="108"/>
      <c r="W471" s="108"/>
      <c r="AA471" s="138"/>
      <c r="AE471" s="108"/>
      <c r="AF471" s="108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</row>
    <row r="472" spans="1:100" s="106" customFormat="1" ht="15.75" customHeight="1" x14ac:dyDescent="0.25">
      <c r="A472" s="101"/>
      <c r="B472" s="101"/>
      <c r="C472" s="101"/>
      <c r="D472" s="102"/>
      <c r="E472" s="102"/>
      <c r="F472" s="103"/>
      <c r="G472" s="104"/>
      <c r="H472" s="128"/>
      <c r="I472" s="129"/>
      <c r="J472" s="130"/>
      <c r="K472" s="105"/>
      <c r="L472" s="131"/>
      <c r="M472" s="105"/>
      <c r="O472" s="108"/>
      <c r="P472" s="108"/>
      <c r="Q472" s="108"/>
      <c r="S472" s="108"/>
      <c r="T472" s="108"/>
      <c r="V472" s="108"/>
      <c r="W472" s="108"/>
      <c r="AA472" s="138"/>
      <c r="AE472" s="108"/>
      <c r="AF472" s="108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</row>
    <row r="473" spans="1:100" s="106" customFormat="1" ht="15.75" customHeight="1" x14ac:dyDescent="0.25">
      <c r="A473" s="101"/>
      <c r="B473" s="101"/>
      <c r="C473" s="101"/>
      <c r="D473" s="102"/>
      <c r="E473" s="102"/>
      <c r="F473" s="103"/>
      <c r="G473" s="104"/>
      <c r="H473" s="128"/>
      <c r="I473" s="129"/>
      <c r="J473" s="130"/>
      <c r="K473" s="105"/>
      <c r="L473" s="131"/>
      <c r="M473" s="105"/>
      <c r="O473" s="108"/>
      <c r="P473" s="108"/>
      <c r="Q473" s="108"/>
      <c r="S473" s="108"/>
      <c r="T473" s="108"/>
      <c r="V473" s="108"/>
      <c r="W473" s="108"/>
      <c r="AA473" s="138"/>
      <c r="AE473" s="108"/>
      <c r="AF473" s="108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</row>
    <row r="474" spans="1:100" s="106" customFormat="1" ht="15.75" customHeight="1" x14ac:dyDescent="0.25">
      <c r="A474" s="101"/>
      <c r="B474" s="101"/>
      <c r="C474" s="101"/>
      <c r="D474" s="102"/>
      <c r="E474" s="102"/>
      <c r="F474" s="103"/>
      <c r="G474" s="104"/>
      <c r="H474" s="128"/>
      <c r="I474" s="129"/>
      <c r="J474" s="130"/>
      <c r="K474" s="105"/>
      <c r="L474" s="131"/>
      <c r="M474" s="105"/>
      <c r="O474" s="108"/>
      <c r="P474" s="108"/>
      <c r="Q474" s="108"/>
      <c r="S474" s="108"/>
      <c r="T474" s="108"/>
      <c r="V474" s="108"/>
      <c r="W474" s="108"/>
      <c r="AA474" s="138"/>
      <c r="AE474" s="108"/>
      <c r="AF474" s="108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</row>
    <row r="475" spans="1:100" s="106" customFormat="1" ht="15.75" customHeight="1" x14ac:dyDescent="0.25">
      <c r="A475" s="101"/>
      <c r="B475" s="101"/>
      <c r="C475" s="101"/>
      <c r="D475" s="102"/>
      <c r="E475" s="102"/>
      <c r="F475" s="103"/>
      <c r="G475" s="104"/>
      <c r="H475" s="128"/>
      <c r="I475" s="129"/>
      <c r="J475" s="130"/>
      <c r="K475" s="105"/>
      <c r="L475" s="131"/>
      <c r="M475" s="105"/>
      <c r="O475" s="108"/>
      <c r="P475" s="108"/>
      <c r="Q475" s="108"/>
      <c r="S475" s="108"/>
      <c r="T475" s="108"/>
      <c r="V475" s="108"/>
      <c r="W475" s="108"/>
      <c r="AA475" s="138"/>
      <c r="AE475" s="108"/>
      <c r="AF475" s="108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</row>
    <row r="476" spans="1:100" s="106" customFormat="1" ht="15.75" customHeight="1" x14ac:dyDescent="0.25">
      <c r="A476" s="101"/>
      <c r="B476" s="101"/>
      <c r="C476" s="101"/>
      <c r="D476" s="102"/>
      <c r="E476" s="102"/>
      <c r="F476" s="103"/>
      <c r="G476" s="104"/>
      <c r="H476" s="128"/>
      <c r="I476" s="129"/>
      <c r="J476" s="130"/>
      <c r="K476" s="105"/>
      <c r="L476" s="131"/>
      <c r="M476" s="105"/>
      <c r="O476" s="108"/>
      <c r="P476" s="108"/>
      <c r="Q476" s="108"/>
      <c r="S476" s="108"/>
      <c r="T476" s="108"/>
      <c r="V476" s="108"/>
      <c r="W476" s="108"/>
      <c r="AA476" s="138"/>
      <c r="AE476" s="108"/>
      <c r="AF476" s="108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</row>
    <row r="477" spans="1:100" s="106" customFormat="1" ht="15.75" customHeight="1" x14ac:dyDescent="0.25">
      <c r="A477" s="101"/>
      <c r="B477" s="101"/>
      <c r="C477" s="101"/>
      <c r="D477" s="102"/>
      <c r="E477" s="102"/>
      <c r="F477" s="103"/>
      <c r="G477" s="104"/>
      <c r="H477" s="128"/>
      <c r="I477" s="129"/>
      <c r="J477" s="130"/>
      <c r="K477" s="105"/>
      <c r="L477" s="131"/>
      <c r="M477" s="105"/>
      <c r="O477" s="108"/>
      <c r="P477" s="108"/>
      <c r="Q477" s="108"/>
      <c r="S477" s="108"/>
      <c r="T477" s="108"/>
      <c r="V477" s="108"/>
      <c r="W477" s="108"/>
      <c r="AA477" s="138"/>
      <c r="AE477" s="108"/>
      <c r="AF477" s="108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</row>
    <row r="478" spans="1:100" s="106" customFormat="1" ht="15.75" customHeight="1" x14ac:dyDescent="0.25">
      <c r="A478" s="101"/>
      <c r="B478" s="101"/>
      <c r="C478" s="101"/>
      <c r="D478" s="102"/>
      <c r="E478" s="102"/>
      <c r="F478" s="103"/>
      <c r="G478" s="104"/>
      <c r="H478" s="128"/>
      <c r="I478" s="129"/>
      <c r="J478" s="130"/>
      <c r="K478" s="105"/>
      <c r="L478" s="131"/>
      <c r="M478" s="105"/>
      <c r="O478" s="108"/>
      <c r="P478" s="108"/>
      <c r="Q478" s="108"/>
      <c r="S478" s="108"/>
      <c r="T478" s="108"/>
      <c r="V478" s="108"/>
      <c r="W478" s="108"/>
      <c r="AA478" s="138"/>
      <c r="AE478" s="108"/>
      <c r="AF478" s="108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</row>
    <row r="479" spans="1:100" s="106" customFormat="1" ht="15.75" customHeight="1" x14ac:dyDescent="0.25">
      <c r="A479" s="101"/>
      <c r="B479" s="101"/>
      <c r="C479" s="101"/>
      <c r="D479" s="102"/>
      <c r="E479" s="102"/>
      <c r="F479" s="103"/>
      <c r="G479" s="104"/>
      <c r="H479" s="128"/>
      <c r="I479" s="129"/>
      <c r="J479" s="130"/>
      <c r="K479" s="105"/>
      <c r="L479" s="131"/>
      <c r="M479" s="105"/>
      <c r="O479" s="108"/>
      <c r="P479" s="108"/>
      <c r="Q479" s="108"/>
      <c r="S479" s="108"/>
      <c r="T479" s="108"/>
      <c r="V479" s="108"/>
      <c r="W479" s="108"/>
      <c r="AA479" s="138"/>
      <c r="AE479" s="108"/>
      <c r="AF479" s="108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</row>
    <row r="480" spans="1:100" s="106" customFormat="1" ht="15.75" customHeight="1" x14ac:dyDescent="0.25">
      <c r="A480" s="101"/>
      <c r="B480" s="101"/>
      <c r="C480" s="101"/>
      <c r="D480" s="102"/>
      <c r="E480" s="102"/>
      <c r="F480" s="103"/>
      <c r="G480" s="104"/>
      <c r="H480" s="128"/>
      <c r="I480" s="129"/>
      <c r="J480" s="130"/>
      <c r="K480" s="105"/>
      <c r="L480" s="131"/>
      <c r="M480" s="105"/>
      <c r="O480" s="108"/>
      <c r="P480" s="108"/>
      <c r="Q480" s="108"/>
      <c r="S480" s="108"/>
      <c r="T480" s="108"/>
      <c r="V480" s="108"/>
      <c r="W480" s="108"/>
      <c r="AA480" s="138"/>
      <c r="AE480" s="108"/>
      <c r="AF480" s="108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</row>
    <row r="481" spans="1:100" s="106" customFormat="1" ht="15.75" customHeight="1" x14ac:dyDescent="0.25">
      <c r="A481" s="101"/>
      <c r="B481" s="101"/>
      <c r="C481" s="101"/>
      <c r="D481" s="102"/>
      <c r="E481" s="102"/>
      <c r="F481" s="103"/>
      <c r="G481" s="104"/>
      <c r="H481" s="128"/>
      <c r="I481" s="129"/>
      <c r="J481" s="130"/>
      <c r="K481" s="105"/>
      <c r="L481" s="131"/>
      <c r="M481" s="105"/>
      <c r="O481" s="108"/>
      <c r="P481" s="108"/>
      <c r="Q481" s="108"/>
      <c r="S481" s="108"/>
      <c r="T481" s="108"/>
      <c r="V481" s="108"/>
      <c r="W481" s="108"/>
      <c r="AA481" s="138"/>
      <c r="AE481" s="108"/>
      <c r="AF481" s="108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</row>
    <row r="482" spans="1:100" s="106" customFormat="1" ht="15.75" customHeight="1" x14ac:dyDescent="0.25">
      <c r="A482" s="101"/>
      <c r="B482" s="101"/>
      <c r="C482" s="101"/>
      <c r="D482" s="102"/>
      <c r="E482" s="102"/>
      <c r="F482" s="103"/>
      <c r="G482" s="104"/>
      <c r="H482" s="128"/>
      <c r="I482" s="129"/>
      <c r="J482" s="130"/>
      <c r="K482" s="105"/>
      <c r="L482" s="131"/>
      <c r="M482" s="105"/>
      <c r="O482" s="108"/>
      <c r="P482" s="108"/>
      <c r="Q482" s="108"/>
      <c r="S482" s="108"/>
      <c r="T482" s="108"/>
      <c r="V482" s="108"/>
      <c r="W482" s="108"/>
      <c r="AA482" s="138"/>
      <c r="AE482" s="108"/>
      <c r="AF482" s="108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</row>
    <row r="483" spans="1:100" s="106" customFormat="1" ht="15.75" customHeight="1" x14ac:dyDescent="0.25">
      <c r="A483" s="101"/>
      <c r="B483" s="101"/>
      <c r="C483" s="101"/>
      <c r="D483" s="102"/>
      <c r="E483" s="102"/>
      <c r="F483" s="103"/>
      <c r="G483" s="104"/>
      <c r="H483" s="128"/>
      <c r="I483" s="129"/>
      <c r="J483" s="130"/>
      <c r="K483" s="105"/>
      <c r="L483" s="131"/>
      <c r="M483" s="105"/>
      <c r="O483" s="108"/>
      <c r="P483" s="108"/>
      <c r="Q483" s="108"/>
      <c r="S483" s="108"/>
      <c r="T483" s="108"/>
      <c r="V483" s="108"/>
      <c r="W483" s="108"/>
      <c r="AA483" s="138"/>
      <c r="AE483" s="108"/>
      <c r="AF483" s="108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</row>
    <row r="484" spans="1:100" s="106" customFormat="1" ht="15.75" customHeight="1" x14ac:dyDescent="0.25">
      <c r="A484" s="101"/>
      <c r="B484" s="101"/>
      <c r="C484" s="101"/>
      <c r="D484" s="102"/>
      <c r="E484" s="102"/>
      <c r="F484" s="103"/>
      <c r="G484" s="104"/>
      <c r="H484" s="128"/>
      <c r="I484" s="129"/>
      <c r="J484" s="130"/>
      <c r="K484" s="105"/>
      <c r="L484" s="131"/>
      <c r="M484" s="105"/>
      <c r="O484" s="108"/>
      <c r="P484" s="108"/>
      <c r="Q484" s="108"/>
      <c r="S484" s="108"/>
      <c r="T484" s="108"/>
      <c r="V484" s="108"/>
      <c r="W484" s="108"/>
      <c r="AA484" s="138"/>
      <c r="AE484" s="108"/>
      <c r="AF484" s="108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</row>
    <row r="485" spans="1:100" s="106" customFormat="1" ht="15.75" customHeight="1" x14ac:dyDescent="0.25">
      <c r="A485" s="101"/>
      <c r="B485" s="101"/>
      <c r="C485" s="101"/>
      <c r="D485" s="102"/>
      <c r="E485" s="102"/>
      <c r="F485" s="103"/>
      <c r="G485" s="104"/>
      <c r="H485" s="128"/>
      <c r="I485" s="129"/>
      <c r="J485" s="130"/>
      <c r="K485" s="105"/>
      <c r="L485" s="131"/>
      <c r="M485" s="105"/>
      <c r="O485" s="108"/>
      <c r="P485" s="108"/>
      <c r="Q485" s="108"/>
      <c r="S485" s="108"/>
      <c r="T485" s="108"/>
      <c r="V485" s="108"/>
      <c r="W485" s="108"/>
      <c r="AA485" s="138"/>
      <c r="AE485" s="108"/>
      <c r="AF485" s="108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</row>
    <row r="486" spans="1:100" s="106" customFormat="1" ht="15.75" customHeight="1" x14ac:dyDescent="0.25">
      <c r="A486" s="101"/>
      <c r="B486" s="101"/>
      <c r="C486" s="101"/>
      <c r="D486" s="102"/>
      <c r="E486" s="102"/>
      <c r="F486" s="103"/>
      <c r="G486" s="104"/>
      <c r="H486" s="128"/>
      <c r="I486" s="129"/>
      <c r="J486" s="130"/>
      <c r="K486" s="105"/>
      <c r="L486" s="131"/>
      <c r="M486" s="105"/>
      <c r="O486" s="108"/>
      <c r="P486" s="108"/>
      <c r="Q486" s="108"/>
      <c r="S486" s="108"/>
      <c r="T486" s="108"/>
      <c r="V486" s="108"/>
      <c r="W486" s="108"/>
      <c r="AA486" s="138"/>
      <c r="AE486" s="108"/>
      <c r="AF486" s="108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</row>
    <row r="487" spans="1:100" s="106" customFormat="1" ht="15.75" customHeight="1" x14ac:dyDescent="0.25">
      <c r="A487" s="101"/>
      <c r="B487" s="101"/>
      <c r="C487" s="101"/>
      <c r="D487" s="102"/>
      <c r="E487" s="102"/>
      <c r="F487" s="103"/>
      <c r="G487" s="104"/>
      <c r="H487" s="128"/>
      <c r="I487" s="129"/>
      <c r="J487" s="130"/>
      <c r="K487" s="105"/>
      <c r="L487" s="131"/>
      <c r="M487" s="105"/>
      <c r="O487" s="108"/>
      <c r="P487" s="108"/>
      <c r="Q487" s="108"/>
      <c r="S487" s="108"/>
      <c r="T487" s="108"/>
      <c r="V487" s="108"/>
      <c r="W487" s="108"/>
      <c r="AA487" s="138"/>
      <c r="AE487" s="108"/>
      <c r="AF487" s="108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</row>
    <row r="488" spans="1:100" s="106" customFormat="1" ht="15.75" customHeight="1" x14ac:dyDescent="0.25">
      <c r="A488" s="101"/>
      <c r="B488" s="101"/>
      <c r="C488" s="101"/>
      <c r="D488" s="102"/>
      <c r="E488" s="102"/>
      <c r="F488" s="103"/>
      <c r="G488" s="104"/>
      <c r="H488" s="128"/>
      <c r="I488" s="129"/>
      <c r="J488" s="130"/>
      <c r="K488" s="105"/>
      <c r="L488" s="131"/>
      <c r="M488" s="105"/>
      <c r="O488" s="108"/>
      <c r="P488" s="108"/>
      <c r="Q488" s="108"/>
      <c r="S488" s="108"/>
      <c r="T488" s="108"/>
      <c r="V488" s="108"/>
      <c r="W488" s="108"/>
      <c r="AA488" s="138"/>
      <c r="AE488" s="108"/>
      <c r="AF488" s="108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</row>
    <row r="489" spans="1:100" s="106" customFormat="1" ht="15.75" customHeight="1" x14ac:dyDescent="0.25">
      <c r="A489" s="101"/>
      <c r="B489" s="101"/>
      <c r="C489" s="101"/>
      <c r="D489" s="102"/>
      <c r="E489" s="102"/>
      <c r="F489" s="103"/>
      <c r="G489" s="104"/>
      <c r="H489" s="128"/>
      <c r="I489" s="129"/>
      <c r="J489" s="130"/>
      <c r="K489" s="105"/>
      <c r="L489" s="131"/>
      <c r="M489" s="105"/>
      <c r="O489" s="108"/>
      <c r="P489" s="108"/>
      <c r="Q489" s="108"/>
      <c r="S489" s="108"/>
      <c r="T489" s="108"/>
      <c r="V489" s="108"/>
      <c r="W489" s="108"/>
      <c r="AA489" s="138"/>
      <c r="AE489" s="108"/>
      <c r="AF489" s="108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</row>
    <row r="490" spans="1:100" s="106" customFormat="1" ht="15.75" customHeight="1" x14ac:dyDescent="0.25">
      <c r="A490" s="101"/>
      <c r="B490" s="101"/>
      <c r="C490" s="101"/>
      <c r="D490" s="102"/>
      <c r="E490" s="102"/>
      <c r="F490" s="103"/>
      <c r="G490" s="104"/>
      <c r="H490" s="128"/>
      <c r="I490" s="129"/>
      <c r="J490" s="130"/>
      <c r="K490" s="105"/>
      <c r="L490" s="131"/>
      <c r="M490" s="105"/>
      <c r="O490" s="108"/>
      <c r="P490" s="108"/>
      <c r="Q490" s="108"/>
      <c r="S490" s="108"/>
      <c r="T490" s="108"/>
      <c r="V490" s="108"/>
      <c r="W490" s="108"/>
      <c r="AA490" s="138"/>
      <c r="AE490" s="108"/>
      <c r="AF490" s="108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</row>
    <row r="491" spans="1:100" s="106" customFormat="1" ht="15.75" customHeight="1" x14ac:dyDescent="0.25">
      <c r="A491" s="101"/>
      <c r="B491" s="101"/>
      <c r="C491" s="101"/>
      <c r="D491" s="102"/>
      <c r="E491" s="102"/>
      <c r="F491" s="103"/>
      <c r="G491" s="104"/>
      <c r="H491" s="128"/>
      <c r="I491" s="129"/>
      <c r="J491" s="130"/>
      <c r="K491" s="105"/>
      <c r="L491" s="131"/>
      <c r="M491" s="105"/>
      <c r="O491" s="108"/>
      <c r="P491" s="108"/>
      <c r="Q491" s="108"/>
      <c r="S491" s="108"/>
      <c r="T491" s="108"/>
      <c r="V491" s="108"/>
      <c r="W491" s="108"/>
      <c r="AA491" s="138"/>
      <c r="AE491" s="108"/>
      <c r="AF491" s="108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</row>
    <row r="492" spans="1:100" s="106" customFormat="1" ht="15.75" customHeight="1" x14ac:dyDescent="0.25">
      <c r="A492" s="101"/>
      <c r="B492" s="101"/>
      <c r="C492" s="101"/>
      <c r="D492" s="102"/>
      <c r="E492" s="102"/>
      <c r="F492" s="103"/>
      <c r="G492" s="104"/>
      <c r="H492" s="128"/>
      <c r="I492" s="129"/>
      <c r="J492" s="130"/>
      <c r="K492" s="105"/>
      <c r="L492" s="131"/>
      <c r="M492" s="105"/>
      <c r="O492" s="108"/>
      <c r="P492" s="108"/>
      <c r="Q492" s="108"/>
      <c r="S492" s="108"/>
      <c r="T492" s="108"/>
      <c r="V492" s="108"/>
      <c r="W492" s="108"/>
      <c r="AA492" s="138"/>
      <c r="AE492" s="108"/>
      <c r="AF492" s="108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</row>
    <row r="493" spans="1:100" s="106" customFormat="1" ht="15.75" customHeight="1" x14ac:dyDescent="0.25">
      <c r="A493" s="101"/>
      <c r="B493" s="101"/>
      <c r="C493" s="101"/>
      <c r="D493" s="102"/>
      <c r="E493" s="102"/>
      <c r="F493" s="103"/>
      <c r="G493" s="104"/>
      <c r="H493" s="128"/>
      <c r="I493" s="129"/>
      <c r="J493" s="130"/>
      <c r="K493" s="105"/>
      <c r="L493" s="131"/>
      <c r="M493" s="105"/>
      <c r="O493" s="108"/>
      <c r="P493" s="108"/>
      <c r="Q493" s="108"/>
      <c r="S493" s="108"/>
      <c r="T493" s="108"/>
      <c r="V493" s="108"/>
      <c r="W493" s="108"/>
      <c r="AA493" s="138"/>
      <c r="AE493" s="108"/>
      <c r="AF493" s="108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</row>
    <row r="494" spans="1:100" s="106" customFormat="1" ht="15.75" customHeight="1" x14ac:dyDescent="0.25">
      <c r="A494" s="101"/>
      <c r="B494" s="101"/>
      <c r="C494" s="101"/>
      <c r="D494" s="102"/>
      <c r="E494" s="102"/>
      <c r="F494" s="103"/>
      <c r="G494" s="104"/>
      <c r="H494" s="128"/>
      <c r="I494" s="129"/>
      <c r="J494" s="130"/>
      <c r="K494" s="105"/>
      <c r="L494" s="131"/>
      <c r="M494" s="105"/>
      <c r="O494" s="108"/>
      <c r="P494" s="108"/>
      <c r="Q494" s="108"/>
      <c r="S494" s="108"/>
      <c r="T494" s="108"/>
      <c r="V494" s="108"/>
      <c r="W494" s="108"/>
      <c r="AA494" s="138"/>
      <c r="AE494" s="108"/>
      <c r="AF494" s="108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</row>
    <row r="495" spans="1:100" s="106" customFormat="1" ht="15.75" customHeight="1" x14ac:dyDescent="0.25">
      <c r="A495" s="101"/>
      <c r="B495" s="101"/>
      <c r="C495" s="101"/>
      <c r="D495" s="102"/>
      <c r="E495" s="102"/>
      <c r="F495" s="103"/>
      <c r="G495" s="104"/>
      <c r="H495" s="128"/>
      <c r="I495" s="129"/>
      <c r="J495" s="130"/>
      <c r="K495" s="105"/>
      <c r="L495" s="131"/>
      <c r="M495" s="105"/>
      <c r="O495" s="108"/>
      <c r="P495" s="108"/>
      <c r="Q495" s="108"/>
      <c r="S495" s="108"/>
      <c r="T495" s="108"/>
      <c r="V495" s="108"/>
      <c r="W495" s="108"/>
      <c r="AA495" s="138"/>
      <c r="AE495" s="108"/>
      <c r="AF495" s="108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</row>
    <row r="496" spans="1:100" s="106" customFormat="1" ht="15.75" customHeight="1" x14ac:dyDescent="0.25">
      <c r="A496" s="101"/>
      <c r="B496" s="101"/>
      <c r="C496" s="101"/>
      <c r="D496" s="102"/>
      <c r="E496" s="102"/>
      <c r="F496" s="103"/>
      <c r="G496" s="104"/>
      <c r="H496" s="128"/>
      <c r="I496" s="129"/>
      <c r="J496" s="130"/>
      <c r="K496" s="105"/>
      <c r="L496" s="131"/>
      <c r="M496" s="105"/>
      <c r="O496" s="108"/>
      <c r="P496" s="108"/>
      <c r="Q496" s="108"/>
      <c r="S496" s="108"/>
      <c r="T496" s="108"/>
      <c r="V496" s="108"/>
      <c r="W496" s="108"/>
      <c r="AA496" s="138"/>
      <c r="AE496" s="108"/>
      <c r="AF496" s="108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</row>
    <row r="497" spans="1:100" s="106" customFormat="1" ht="15.75" customHeight="1" x14ac:dyDescent="0.25">
      <c r="A497" s="101"/>
      <c r="B497" s="101"/>
      <c r="C497" s="101"/>
      <c r="D497" s="102"/>
      <c r="E497" s="102"/>
      <c r="F497" s="103"/>
      <c r="G497" s="104"/>
      <c r="H497" s="128"/>
      <c r="I497" s="129"/>
      <c r="J497" s="130"/>
      <c r="K497" s="105"/>
      <c r="L497" s="131"/>
      <c r="M497" s="105"/>
      <c r="O497" s="108"/>
      <c r="P497" s="108"/>
      <c r="Q497" s="108"/>
      <c r="S497" s="108"/>
      <c r="T497" s="108"/>
      <c r="V497" s="108"/>
      <c r="W497" s="108"/>
      <c r="AA497" s="138"/>
      <c r="AE497" s="108"/>
      <c r="AF497" s="108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</row>
    <row r="498" spans="1:100" s="106" customFormat="1" ht="15.75" customHeight="1" x14ac:dyDescent="0.25">
      <c r="A498" s="101"/>
      <c r="B498" s="101"/>
      <c r="C498" s="101"/>
      <c r="D498" s="102"/>
      <c r="E498" s="102"/>
      <c r="F498" s="103"/>
      <c r="G498" s="104"/>
      <c r="H498" s="128"/>
      <c r="I498" s="129"/>
      <c r="J498" s="130"/>
      <c r="K498" s="105"/>
      <c r="L498" s="131"/>
      <c r="M498" s="105"/>
      <c r="O498" s="108"/>
      <c r="P498" s="108"/>
      <c r="Q498" s="108"/>
      <c r="S498" s="108"/>
      <c r="T498" s="108"/>
      <c r="V498" s="108"/>
      <c r="W498" s="108"/>
      <c r="AA498" s="138"/>
      <c r="AE498" s="108"/>
      <c r="AF498" s="108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</row>
    <row r="499" spans="1:100" s="106" customFormat="1" ht="15.75" customHeight="1" x14ac:dyDescent="0.25">
      <c r="A499" s="101"/>
      <c r="B499" s="101"/>
      <c r="C499" s="101"/>
      <c r="D499" s="102"/>
      <c r="E499" s="102"/>
      <c r="F499" s="103"/>
      <c r="G499" s="104"/>
      <c r="H499" s="128"/>
      <c r="I499" s="129"/>
      <c r="J499" s="130"/>
      <c r="K499" s="105"/>
      <c r="L499" s="131"/>
      <c r="M499" s="105"/>
      <c r="O499" s="108"/>
      <c r="P499" s="108"/>
      <c r="Q499" s="108"/>
      <c r="S499" s="108"/>
      <c r="T499" s="108"/>
      <c r="V499" s="108"/>
      <c r="W499" s="108"/>
      <c r="AA499" s="138"/>
      <c r="AE499" s="108"/>
      <c r="AF499" s="108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</row>
    <row r="500" spans="1:100" s="106" customFormat="1" ht="15.75" customHeight="1" x14ac:dyDescent="0.25">
      <c r="A500" s="101"/>
      <c r="B500" s="101"/>
      <c r="C500" s="101"/>
      <c r="D500" s="102"/>
      <c r="E500" s="102"/>
      <c r="F500" s="103"/>
      <c r="G500" s="104"/>
      <c r="H500" s="128"/>
      <c r="I500" s="129"/>
      <c r="J500" s="130"/>
      <c r="K500" s="105"/>
      <c r="L500" s="131"/>
      <c r="M500" s="105"/>
      <c r="O500" s="108"/>
      <c r="P500" s="108"/>
      <c r="Q500" s="108"/>
      <c r="S500" s="108"/>
      <c r="T500" s="108"/>
      <c r="V500" s="108"/>
      <c r="W500" s="108"/>
      <c r="AA500" s="138"/>
      <c r="AE500" s="108"/>
      <c r="AF500" s="108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</row>
    <row r="501" spans="1:100" s="106" customFormat="1" ht="15.75" customHeight="1" x14ac:dyDescent="0.25">
      <c r="A501" s="101"/>
      <c r="B501" s="101"/>
      <c r="C501" s="101"/>
      <c r="D501" s="102"/>
      <c r="E501" s="102"/>
      <c r="F501" s="103"/>
      <c r="G501" s="104"/>
      <c r="H501" s="128"/>
      <c r="I501" s="129"/>
      <c r="J501" s="130"/>
      <c r="K501" s="105"/>
      <c r="L501" s="131"/>
      <c r="M501" s="105"/>
      <c r="O501" s="108"/>
      <c r="P501" s="108"/>
      <c r="Q501" s="108"/>
      <c r="S501" s="108"/>
      <c r="T501" s="108"/>
      <c r="V501" s="108"/>
      <c r="W501" s="108"/>
      <c r="AA501" s="138"/>
      <c r="AE501" s="108"/>
      <c r="AF501" s="108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</row>
    <row r="502" spans="1:100" s="106" customFormat="1" ht="15.75" customHeight="1" x14ac:dyDescent="0.25">
      <c r="A502" s="101"/>
      <c r="B502" s="101"/>
      <c r="C502" s="101"/>
      <c r="D502" s="102"/>
      <c r="E502" s="102"/>
      <c r="F502" s="103"/>
      <c r="G502" s="104"/>
      <c r="H502" s="128"/>
      <c r="I502" s="129"/>
      <c r="J502" s="130"/>
      <c r="K502" s="105"/>
      <c r="L502" s="131"/>
      <c r="M502" s="105"/>
      <c r="O502" s="108"/>
      <c r="P502" s="108"/>
      <c r="Q502" s="108"/>
      <c r="S502" s="108"/>
      <c r="T502" s="108"/>
      <c r="V502" s="108"/>
      <c r="W502" s="108"/>
      <c r="AA502" s="138"/>
      <c r="AE502" s="108"/>
      <c r="AF502" s="108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</row>
    <row r="503" spans="1:100" s="106" customFormat="1" ht="15.75" customHeight="1" x14ac:dyDescent="0.25">
      <c r="A503" s="101"/>
      <c r="B503" s="101"/>
      <c r="C503" s="101"/>
      <c r="D503" s="102"/>
      <c r="E503" s="102"/>
      <c r="F503" s="103"/>
      <c r="G503" s="104"/>
      <c r="H503" s="128"/>
      <c r="I503" s="129"/>
      <c r="J503" s="130"/>
      <c r="K503" s="105"/>
      <c r="L503" s="131"/>
      <c r="M503" s="105"/>
      <c r="O503" s="108"/>
      <c r="P503" s="108"/>
      <c r="Q503" s="108"/>
      <c r="S503" s="108"/>
      <c r="T503" s="108"/>
      <c r="V503" s="108"/>
      <c r="W503" s="108"/>
      <c r="AA503" s="138"/>
      <c r="AE503" s="108"/>
      <c r="AF503" s="108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</row>
    <row r="504" spans="1:100" s="106" customFormat="1" ht="15.75" customHeight="1" x14ac:dyDescent="0.25">
      <c r="A504" s="101"/>
      <c r="B504" s="101"/>
      <c r="C504" s="101"/>
      <c r="D504" s="102"/>
      <c r="E504" s="102"/>
      <c r="F504" s="103"/>
      <c r="G504" s="104"/>
      <c r="H504" s="128"/>
      <c r="I504" s="129"/>
      <c r="J504" s="130"/>
      <c r="K504" s="105"/>
      <c r="L504" s="131"/>
      <c r="M504" s="105"/>
      <c r="O504" s="108"/>
      <c r="P504" s="108"/>
      <c r="Q504" s="108"/>
      <c r="S504" s="108"/>
      <c r="T504" s="108"/>
      <c r="V504" s="108"/>
      <c r="W504" s="108"/>
      <c r="AA504" s="138"/>
      <c r="AE504" s="108"/>
      <c r="AF504" s="108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</row>
    <row r="505" spans="1:100" s="106" customFormat="1" ht="15.75" customHeight="1" x14ac:dyDescent="0.25">
      <c r="A505" s="101"/>
      <c r="B505" s="101"/>
      <c r="C505" s="101"/>
      <c r="D505" s="102"/>
      <c r="E505" s="102"/>
      <c r="F505" s="103"/>
      <c r="G505" s="104"/>
      <c r="H505" s="128"/>
      <c r="I505" s="129"/>
      <c r="J505" s="130"/>
      <c r="K505" s="105"/>
      <c r="L505" s="131"/>
      <c r="M505" s="105"/>
      <c r="O505" s="108"/>
      <c r="P505" s="108"/>
      <c r="Q505" s="108"/>
      <c r="S505" s="108"/>
      <c r="T505" s="108"/>
      <c r="V505" s="108"/>
      <c r="W505" s="108"/>
      <c r="AA505" s="138"/>
      <c r="AE505" s="108"/>
      <c r="AF505" s="108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</row>
    <row r="506" spans="1:100" s="106" customFormat="1" ht="15.75" customHeight="1" x14ac:dyDescent="0.25">
      <c r="A506" s="101"/>
      <c r="B506" s="101"/>
      <c r="C506" s="101"/>
      <c r="D506" s="102"/>
      <c r="E506" s="102"/>
      <c r="F506" s="103"/>
      <c r="G506" s="104"/>
      <c r="H506" s="128"/>
      <c r="I506" s="129"/>
      <c r="J506" s="130"/>
      <c r="K506" s="105"/>
      <c r="L506" s="131"/>
      <c r="M506" s="105"/>
      <c r="O506" s="108"/>
      <c r="P506" s="108"/>
      <c r="Q506" s="108"/>
      <c r="S506" s="108"/>
      <c r="T506" s="108"/>
      <c r="V506" s="108"/>
      <c r="W506" s="108"/>
      <c r="AA506" s="138"/>
      <c r="AE506" s="108"/>
      <c r="AF506" s="108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</row>
    <row r="507" spans="1:100" s="106" customFormat="1" ht="15.75" customHeight="1" x14ac:dyDescent="0.25">
      <c r="A507" s="101"/>
      <c r="B507" s="101"/>
      <c r="C507" s="101"/>
      <c r="D507" s="102"/>
      <c r="E507" s="102"/>
      <c r="F507" s="103"/>
      <c r="G507" s="104"/>
      <c r="H507" s="128"/>
      <c r="I507" s="129"/>
      <c r="J507" s="130"/>
      <c r="K507" s="105"/>
      <c r="L507" s="131"/>
      <c r="M507" s="105"/>
      <c r="O507" s="108"/>
      <c r="P507" s="108"/>
      <c r="Q507" s="108"/>
      <c r="S507" s="108"/>
      <c r="T507" s="108"/>
      <c r="V507" s="108"/>
      <c r="W507" s="108"/>
      <c r="AA507" s="138"/>
      <c r="AE507" s="108"/>
      <c r="AF507" s="108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</row>
    <row r="508" spans="1:100" s="106" customFormat="1" ht="15.75" customHeight="1" x14ac:dyDescent="0.25">
      <c r="A508" s="101"/>
      <c r="B508" s="101"/>
      <c r="C508" s="101"/>
      <c r="D508" s="102"/>
      <c r="E508" s="102"/>
      <c r="F508" s="103"/>
      <c r="G508" s="104"/>
      <c r="H508" s="128"/>
      <c r="I508" s="129"/>
      <c r="J508" s="130"/>
      <c r="K508" s="105"/>
      <c r="L508" s="131"/>
      <c r="M508" s="105"/>
      <c r="O508" s="108"/>
      <c r="P508" s="108"/>
      <c r="Q508" s="108"/>
      <c r="S508" s="108"/>
      <c r="T508" s="108"/>
      <c r="V508" s="108"/>
      <c r="W508" s="108"/>
      <c r="AA508" s="138"/>
      <c r="AE508" s="108"/>
      <c r="AF508" s="108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</row>
    <row r="509" spans="1:100" s="106" customFormat="1" ht="15.75" customHeight="1" x14ac:dyDescent="0.25">
      <c r="A509" s="101"/>
      <c r="B509" s="101"/>
      <c r="C509" s="101"/>
      <c r="D509" s="102"/>
      <c r="E509" s="102"/>
      <c r="F509" s="103"/>
      <c r="G509" s="104"/>
      <c r="H509" s="128"/>
      <c r="I509" s="129"/>
      <c r="J509" s="130"/>
      <c r="K509" s="105"/>
      <c r="L509" s="131"/>
      <c r="M509" s="105"/>
      <c r="O509" s="108"/>
      <c r="P509" s="108"/>
      <c r="Q509" s="108"/>
      <c r="S509" s="108"/>
      <c r="T509" s="108"/>
      <c r="V509" s="108"/>
      <c r="W509" s="108"/>
      <c r="AA509" s="138"/>
      <c r="AE509" s="108"/>
      <c r="AF509" s="108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</row>
    <row r="510" spans="1:100" s="106" customFormat="1" ht="15.75" customHeight="1" x14ac:dyDescent="0.25">
      <c r="A510" s="101"/>
      <c r="B510" s="101"/>
      <c r="C510" s="101"/>
      <c r="D510" s="102"/>
      <c r="E510" s="102"/>
      <c r="F510" s="103"/>
      <c r="G510" s="104"/>
      <c r="H510" s="128"/>
      <c r="I510" s="129"/>
      <c r="J510" s="130"/>
      <c r="K510" s="105"/>
      <c r="L510" s="131"/>
      <c r="M510" s="105"/>
      <c r="O510" s="108"/>
      <c r="P510" s="108"/>
      <c r="Q510" s="108"/>
      <c r="S510" s="108"/>
      <c r="T510" s="108"/>
      <c r="V510" s="108"/>
      <c r="W510" s="108"/>
      <c r="AA510" s="138"/>
      <c r="AE510" s="108"/>
      <c r="AF510" s="108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</row>
    <row r="511" spans="1:100" s="106" customFormat="1" ht="15.75" customHeight="1" x14ac:dyDescent="0.25">
      <c r="A511" s="101"/>
      <c r="B511" s="101"/>
      <c r="C511" s="101"/>
      <c r="D511" s="102"/>
      <c r="E511" s="102"/>
      <c r="F511" s="103"/>
      <c r="G511" s="104"/>
      <c r="H511" s="128"/>
      <c r="I511" s="129"/>
      <c r="J511" s="130"/>
      <c r="K511" s="105"/>
      <c r="L511" s="131"/>
      <c r="M511" s="105"/>
      <c r="O511" s="108"/>
      <c r="P511" s="108"/>
      <c r="Q511" s="108"/>
      <c r="S511" s="108"/>
      <c r="T511" s="108"/>
      <c r="V511" s="108"/>
      <c r="W511" s="108"/>
      <c r="AA511" s="138"/>
      <c r="AE511" s="108"/>
      <c r="AF511" s="108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</row>
    <row r="512" spans="1:100" s="106" customFormat="1" ht="15.75" customHeight="1" x14ac:dyDescent="0.25">
      <c r="A512" s="101"/>
      <c r="B512" s="101"/>
      <c r="C512" s="101"/>
      <c r="D512" s="102"/>
      <c r="E512" s="102"/>
      <c r="F512" s="103"/>
      <c r="G512" s="104"/>
      <c r="H512" s="128"/>
      <c r="I512" s="129"/>
      <c r="J512" s="130"/>
      <c r="K512" s="105"/>
      <c r="L512" s="131"/>
      <c r="M512" s="105"/>
      <c r="O512" s="108"/>
      <c r="P512" s="108"/>
      <c r="Q512" s="108"/>
      <c r="S512" s="108"/>
      <c r="T512" s="108"/>
      <c r="V512" s="108"/>
      <c r="W512" s="108"/>
      <c r="AA512" s="138"/>
      <c r="AE512" s="108"/>
      <c r="AF512" s="108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</row>
    <row r="513" spans="1:100" s="106" customFormat="1" ht="15.75" customHeight="1" x14ac:dyDescent="0.25">
      <c r="A513" s="101"/>
      <c r="B513" s="101"/>
      <c r="C513" s="101"/>
      <c r="D513" s="102"/>
      <c r="E513" s="102"/>
      <c r="F513" s="103"/>
      <c r="G513" s="104"/>
      <c r="H513" s="128"/>
      <c r="I513" s="129"/>
      <c r="J513" s="130"/>
      <c r="K513" s="105"/>
      <c r="L513" s="131"/>
      <c r="M513" s="105"/>
      <c r="O513" s="108"/>
      <c r="P513" s="108"/>
      <c r="Q513" s="108"/>
      <c r="S513" s="108"/>
      <c r="T513" s="108"/>
      <c r="V513" s="108"/>
      <c r="W513" s="108"/>
      <c r="AA513" s="138"/>
      <c r="AE513" s="108"/>
      <c r="AF513" s="108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</row>
    <row r="514" spans="1:100" s="106" customFormat="1" ht="15.75" customHeight="1" x14ac:dyDescent="0.25">
      <c r="A514" s="101"/>
      <c r="B514" s="101"/>
      <c r="C514" s="101"/>
      <c r="D514" s="102"/>
      <c r="E514" s="102"/>
      <c r="F514" s="103"/>
      <c r="G514" s="104"/>
      <c r="H514" s="128"/>
      <c r="I514" s="129"/>
      <c r="J514" s="130"/>
      <c r="K514" s="105"/>
      <c r="L514" s="131"/>
      <c r="M514" s="105"/>
      <c r="O514" s="108"/>
      <c r="P514" s="108"/>
      <c r="Q514" s="108"/>
      <c r="S514" s="108"/>
      <c r="T514" s="108"/>
      <c r="V514" s="108"/>
      <c r="W514" s="108"/>
      <c r="AA514" s="138"/>
      <c r="AE514" s="108"/>
      <c r="AF514" s="108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</row>
    <row r="515" spans="1:100" s="106" customFormat="1" ht="15.75" customHeight="1" x14ac:dyDescent="0.25">
      <c r="A515" s="101"/>
      <c r="B515" s="101"/>
      <c r="C515" s="101"/>
      <c r="D515" s="102"/>
      <c r="E515" s="102"/>
      <c r="F515" s="103"/>
      <c r="G515" s="104"/>
      <c r="H515" s="128"/>
      <c r="I515" s="129"/>
      <c r="J515" s="130"/>
      <c r="K515" s="105"/>
      <c r="L515" s="131"/>
      <c r="M515" s="105"/>
      <c r="O515" s="108"/>
      <c r="P515" s="108"/>
      <c r="Q515" s="108"/>
      <c r="S515" s="108"/>
      <c r="T515" s="108"/>
      <c r="V515" s="108"/>
      <c r="W515" s="108"/>
      <c r="AA515" s="138"/>
      <c r="AE515" s="108"/>
      <c r="AF515" s="108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</row>
    <row r="516" spans="1:100" s="106" customFormat="1" ht="15.75" customHeight="1" x14ac:dyDescent="0.25">
      <c r="A516" s="101"/>
      <c r="B516" s="101"/>
      <c r="C516" s="101"/>
      <c r="D516" s="102"/>
      <c r="E516" s="102"/>
      <c r="F516" s="103"/>
      <c r="G516" s="104"/>
      <c r="H516" s="128"/>
      <c r="I516" s="129"/>
      <c r="J516" s="130"/>
      <c r="K516" s="105"/>
      <c r="L516" s="131"/>
      <c r="M516" s="105"/>
      <c r="O516" s="108"/>
      <c r="P516" s="108"/>
      <c r="Q516" s="108"/>
      <c r="S516" s="108"/>
      <c r="T516" s="108"/>
      <c r="V516" s="108"/>
      <c r="W516" s="108"/>
      <c r="AA516" s="138"/>
      <c r="AE516" s="108"/>
      <c r="AF516" s="108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</row>
    <row r="517" spans="1:100" s="106" customFormat="1" ht="15.75" customHeight="1" x14ac:dyDescent="0.25">
      <c r="A517" s="101"/>
      <c r="B517" s="101"/>
      <c r="C517" s="101"/>
      <c r="D517" s="102"/>
      <c r="E517" s="102"/>
      <c r="F517" s="103"/>
      <c r="G517" s="104"/>
      <c r="H517" s="128"/>
      <c r="I517" s="129"/>
      <c r="J517" s="130"/>
      <c r="K517" s="105"/>
      <c r="L517" s="131"/>
      <c r="M517" s="105"/>
      <c r="O517" s="108"/>
      <c r="P517" s="108"/>
      <c r="Q517" s="108"/>
      <c r="S517" s="108"/>
      <c r="T517" s="108"/>
      <c r="V517" s="108"/>
      <c r="W517" s="108"/>
      <c r="AA517" s="138"/>
      <c r="AE517" s="108"/>
      <c r="AF517" s="108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</row>
    <row r="518" spans="1:100" s="106" customFormat="1" ht="15.75" customHeight="1" x14ac:dyDescent="0.25">
      <c r="A518" s="101"/>
      <c r="B518" s="101"/>
      <c r="C518" s="101"/>
      <c r="D518" s="102"/>
      <c r="E518" s="102"/>
      <c r="F518" s="103"/>
      <c r="G518" s="104"/>
      <c r="H518" s="128"/>
      <c r="I518" s="129"/>
      <c r="J518" s="130"/>
      <c r="K518" s="105"/>
      <c r="L518" s="131"/>
      <c r="M518" s="105"/>
      <c r="O518" s="108"/>
      <c r="P518" s="108"/>
      <c r="Q518" s="108"/>
      <c r="S518" s="108"/>
      <c r="T518" s="108"/>
      <c r="V518" s="108"/>
      <c r="W518" s="108"/>
      <c r="AA518" s="138"/>
      <c r="AE518" s="108"/>
      <c r="AF518" s="108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</row>
    <row r="519" spans="1:100" s="106" customFormat="1" ht="15.75" customHeight="1" x14ac:dyDescent="0.25">
      <c r="A519" s="101"/>
      <c r="B519" s="101"/>
      <c r="C519" s="101"/>
      <c r="D519" s="102"/>
      <c r="E519" s="102"/>
      <c r="F519" s="103"/>
      <c r="G519" s="104"/>
      <c r="H519" s="128"/>
      <c r="I519" s="129"/>
      <c r="J519" s="130"/>
      <c r="K519" s="105"/>
      <c r="L519" s="131"/>
      <c r="M519" s="105"/>
      <c r="O519" s="108"/>
      <c r="P519" s="108"/>
      <c r="Q519" s="108"/>
      <c r="S519" s="108"/>
      <c r="T519" s="108"/>
      <c r="V519" s="108"/>
      <c r="W519" s="108"/>
      <c r="AA519" s="138"/>
      <c r="AE519" s="108"/>
      <c r="AF519" s="108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</row>
    <row r="520" spans="1:100" s="106" customFormat="1" ht="15.75" customHeight="1" x14ac:dyDescent="0.25">
      <c r="A520" s="101"/>
      <c r="B520" s="101"/>
      <c r="C520" s="101"/>
      <c r="D520" s="102"/>
      <c r="E520" s="102"/>
      <c r="F520" s="103"/>
      <c r="G520" s="104"/>
      <c r="H520" s="128"/>
      <c r="I520" s="129"/>
      <c r="J520" s="130"/>
      <c r="K520" s="105"/>
      <c r="L520" s="131"/>
      <c r="M520" s="105"/>
      <c r="O520" s="108"/>
      <c r="P520" s="108"/>
      <c r="Q520" s="108"/>
      <c r="S520" s="108"/>
      <c r="T520" s="108"/>
      <c r="V520" s="108"/>
      <c r="W520" s="108"/>
      <c r="AA520" s="138"/>
      <c r="AE520" s="108"/>
      <c r="AF520" s="108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</row>
    <row r="521" spans="1:100" s="106" customFormat="1" ht="15.75" customHeight="1" x14ac:dyDescent="0.25">
      <c r="A521" s="101"/>
      <c r="B521" s="101"/>
      <c r="C521" s="101"/>
      <c r="D521" s="102"/>
      <c r="E521" s="102"/>
      <c r="F521" s="103"/>
      <c r="G521" s="104"/>
      <c r="H521" s="128"/>
      <c r="I521" s="129"/>
      <c r="J521" s="130"/>
      <c r="K521" s="105"/>
      <c r="L521" s="131"/>
      <c r="M521" s="105"/>
      <c r="O521" s="108"/>
      <c r="P521" s="108"/>
      <c r="Q521" s="108"/>
      <c r="S521" s="108"/>
      <c r="T521" s="108"/>
      <c r="V521" s="108"/>
      <c r="W521" s="108"/>
      <c r="AA521" s="138"/>
      <c r="AE521" s="108"/>
      <c r="AF521" s="108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</row>
    <row r="522" spans="1:100" s="106" customFormat="1" ht="15.75" customHeight="1" x14ac:dyDescent="0.25">
      <c r="A522" s="101"/>
      <c r="B522" s="101"/>
      <c r="C522" s="101"/>
      <c r="D522" s="102"/>
      <c r="E522" s="102"/>
      <c r="F522" s="103"/>
      <c r="G522" s="104"/>
      <c r="H522" s="128"/>
      <c r="I522" s="129"/>
      <c r="J522" s="130"/>
      <c r="K522" s="105"/>
      <c r="L522" s="131"/>
      <c r="M522" s="105"/>
      <c r="O522" s="108"/>
      <c r="P522" s="108"/>
      <c r="Q522" s="108"/>
      <c r="S522" s="108"/>
      <c r="T522" s="108"/>
      <c r="V522" s="108"/>
      <c r="W522" s="108"/>
      <c r="AA522" s="138"/>
      <c r="AE522" s="108"/>
      <c r="AF522" s="108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</row>
    <row r="523" spans="1:100" s="106" customFormat="1" ht="15.75" customHeight="1" x14ac:dyDescent="0.25">
      <c r="A523" s="101"/>
      <c r="B523" s="101"/>
      <c r="C523" s="101"/>
      <c r="D523" s="102"/>
      <c r="E523" s="102"/>
      <c r="F523" s="103"/>
      <c r="G523" s="104"/>
      <c r="H523" s="128"/>
      <c r="I523" s="129"/>
      <c r="J523" s="130"/>
      <c r="K523" s="105"/>
      <c r="L523" s="131"/>
      <c r="M523" s="105"/>
      <c r="O523" s="108"/>
      <c r="P523" s="108"/>
      <c r="Q523" s="108"/>
      <c r="S523" s="108"/>
      <c r="T523" s="108"/>
      <c r="V523" s="108"/>
      <c r="W523" s="108"/>
      <c r="AA523" s="138"/>
      <c r="AE523" s="108"/>
      <c r="AF523" s="108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</row>
    <row r="524" spans="1:100" s="106" customFormat="1" ht="15.75" customHeight="1" x14ac:dyDescent="0.25">
      <c r="A524" s="101"/>
      <c r="B524" s="101"/>
      <c r="C524" s="101"/>
      <c r="D524" s="102"/>
      <c r="E524" s="102"/>
      <c r="F524" s="103"/>
      <c r="G524" s="104"/>
      <c r="H524" s="128"/>
      <c r="I524" s="129"/>
      <c r="J524" s="130"/>
      <c r="K524" s="105"/>
      <c r="L524" s="131"/>
      <c r="M524" s="105"/>
      <c r="O524" s="108"/>
      <c r="P524" s="108"/>
      <c r="Q524" s="108"/>
      <c r="S524" s="108"/>
      <c r="T524" s="108"/>
      <c r="V524" s="108"/>
      <c r="W524" s="108"/>
      <c r="AA524" s="138"/>
      <c r="AE524" s="108"/>
      <c r="AF524" s="108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</row>
    <row r="525" spans="1:100" s="106" customFormat="1" ht="15.75" customHeight="1" x14ac:dyDescent="0.25">
      <c r="A525" s="101"/>
      <c r="B525" s="101"/>
      <c r="C525" s="101"/>
      <c r="D525" s="102"/>
      <c r="E525" s="102"/>
      <c r="F525" s="103"/>
      <c r="G525" s="104"/>
      <c r="H525" s="128"/>
      <c r="I525" s="129"/>
      <c r="J525" s="130"/>
      <c r="K525" s="105"/>
      <c r="L525" s="131"/>
      <c r="M525" s="105"/>
      <c r="O525" s="108"/>
      <c r="P525" s="108"/>
      <c r="Q525" s="108"/>
      <c r="S525" s="108"/>
      <c r="T525" s="108"/>
      <c r="V525" s="108"/>
      <c r="W525" s="108"/>
      <c r="AA525" s="138"/>
      <c r="AE525" s="108"/>
      <c r="AF525" s="108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</row>
    <row r="526" spans="1:100" s="106" customFormat="1" ht="15.75" customHeight="1" x14ac:dyDescent="0.25">
      <c r="A526" s="101"/>
      <c r="B526" s="101"/>
      <c r="C526" s="101"/>
      <c r="D526" s="102"/>
      <c r="E526" s="102"/>
      <c r="F526" s="103"/>
      <c r="G526" s="104"/>
      <c r="H526" s="128"/>
      <c r="I526" s="129"/>
      <c r="J526" s="130"/>
      <c r="K526" s="105"/>
      <c r="L526" s="131"/>
      <c r="M526" s="105"/>
      <c r="O526" s="108"/>
      <c r="P526" s="108"/>
      <c r="Q526" s="108"/>
      <c r="S526" s="108"/>
      <c r="T526" s="108"/>
      <c r="V526" s="108"/>
      <c r="W526" s="108"/>
      <c r="AA526" s="138"/>
      <c r="AE526" s="108"/>
      <c r="AF526" s="108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</row>
    <row r="527" spans="1:100" s="106" customFormat="1" ht="15.75" customHeight="1" x14ac:dyDescent="0.25">
      <c r="A527" s="101"/>
      <c r="B527" s="101"/>
      <c r="C527" s="101"/>
      <c r="D527" s="102"/>
      <c r="E527" s="102"/>
      <c r="F527" s="103"/>
      <c r="G527" s="104"/>
      <c r="H527" s="128"/>
      <c r="I527" s="129"/>
      <c r="J527" s="130"/>
      <c r="K527" s="105"/>
      <c r="L527" s="131"/>
      <c r="M527" s="105"/>
      <c r="O527" s="108"/>
      <c r="P527" s="108"/>
      <c r="Q527" s="108"/>
      <c r="S527" s="108"/>
      <c r="T527" s="108"/>
      <c r="V527" s="108"/>
      <c r="W527" s="108"/>
      <c r="AA527" s="138"/>
      <c r="AE527" s="108"/>
      <c r="AF527" s="108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</row>
    <row r="528" spans="1:100" s="106" customFormat="1" ht="15.75" customHeight="1" x14ac:dyDescent="0.25">
      <c r="A528" s="101"/>
      <c r="B528" s="101"/>
      <c r="C528" s="101"/>
      <c r="D528" s="102"/>
      <c r="E528" s="102"/>
      <c r="F528" s="103"/>
      <c r="G528" s="104"/>
      <c r="H528" s="128"/>
      <c r="I528" s="129"/>
      <c r="J528" s="130"/>
      <c r="K528" s="105"/>
      <c r="L528" s="131"/>
      <c r="M528" s="105"/>
      <c r="O528" s="108"/>
      <c r="P528" s="108"/>
      <c r="Q528" s="108"/>
      <c r="S528" s="108"/>
      <c r="T528" s="108"/>
      <c r="V528" s="108"/>
      <c r="W528" s="108"/>
      <c r="AA528" s="138"/>
      <c r="AE528" s="108"/>
      <c r="AF528" s="108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</row>
    <row r="529" spans="1:100" s="106" customFormat="1" ht="15.75" customHeight="1" x14ac:dyDescent="0.25">
      <c r="A529" s="101"/>
      <c r="B529" s="101"/>
      <c r="C529" s="101"/>
      <c r="D529" s="102"/>
      <c r="E529" s="102"/>
      <c r="F529" s="103"/>
      <c r="G529" s="104"/>
      <c r="H529" s="128"/>
      <c r="I529" s="129"/>
      <c r="J529" s="130"/>
      <c r="K529" s="105"/>
      <c r="L529" s="131"/>
      <c r="M529" s="105"/>
      <c r="O529" s="108"/>
      <c r="P529" s="108"/>
      <c r="Q529" s="108"/>
      <c r="S529" s="108"/>
      <c r="T529" s="108"/>
      <c r="V529" s="108"/>
      <c r="W529" s="108"/>
      <c r="AA529" s="138"/>
      <c r="AE529" s="108"/>
      <c r="AF529" s="108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</row>
    <row r="530" spans="1:100" s="106" customFormat="1" ht="15.75" customHeight="1" x14ac:dyDescent="0.25">
      <c r="A530" s="101"/>
      <c r="B530" s="101"/>
      <c r="C530" s="101"/>
      <c r="D530" s="102"/>
      <c r="E530" s="102"/>
      <c r="F530" s="103"/>
      <c r="G530" s="104"/>
      <c r="H530" s="128"/>
      <c r="I530" s="129"/>
      <c r="J530" s="130"/>
      <c r="K530" s="105"/>
      <c r="L530" s="131"/>
      <c r="M530" s="105"/>
      <c r="O530" s="108"/>
      <c r="P530" s="108"/>
      <c r="Q530" s="108"/>
      <c r="S530" s="108"/>
      <c r="T530" s="108"/>
      <c r="V530" s="108"/>
      <c r="W530" s="108"/>
      <c r="AA530" s="138"/>
      <c r="AE530" s="108"/>
      <c r="AF530" s="108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</row>
    <row r="531" spans="1:100" s="106" customFormat="1" ht="15.75" customHeight="1" x14ac:dyDescent="0.25">
      <c r="A531" s="101"/>
      <c r="B531" s="101"/>
      <c r="C531" s="101"/>
      <c r="D531" s="102"/>
      <c r="E531" s="102"/>
      <c r="F531" s="103"/>
      <c r="G531" s="104"/>
      <c r="H531" s="128"/>
      <c r="I531" s="129"/>
      <c r="J531" s="130"/>
      <c r="K531" s="105"/>
      <c r="L531" s="131"/>
      <c r="M531" s="105"/>
      <c r="O531" s="108"/>
      <c r="P531" s="108"/>
      <c r="Q531" s="108"/>
      <c r="S531" s="108"/>
      <c r="T531" s="108"/>
      <c r="V531" s="108"/>
      <c r="W531" s="108"/>
      <c r="AA531" s="138"/>
      <c r="AE531" s="108"/>
      <c r="AF531" s="108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</row>
    <row r="532" spans="1:100" s="106" customFormat="1" ht="15.75" customHeight="1" x14ac:dyDescent="0.25">
      <c r="A532" s="101"/>
      <c r="B532" s="101"/>
      <c r="C532" s="101"/>
      <c r="D532" s="102"/>
      <c r="E532" s="102"/>
      <c r="F532" s="103"/>
      <c r="G532" s="104"/>
      <c r="H532" s="128"/>
      <c r="I532" s="129"/>
      <c r="J532" s="130"/>
      <c r="K532" s="105"/>
      <c r="L532" s="131"/>
      <c r="M532" s="105"/>
      <c r="O532" s="108"/>
      <c r="P532" s="108"/>
      <c r="Q532" s="108"/>
      <c r="S532" s="108"/>
      <c r="T532" s="108"/>
      <c r="V532" s="108"/>
      <c r="W532" s="108"/>
      <c r="AA532" s="138"/>
      <c r="AE532" s="108"/>
      <c r="AF532" s="108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</row>
    <row r="533" spans="1:100" s="106" customFormat="1" ht="15.75" customHeight="1" x14ac:dyDescent="0.25">
      <c r="A533" s="101"/>
      <c r="B533" s="101"/>
      <c r="C533" s="101"/>
      <c r="D533" s="102"/>
      <c r="E533" s="102"/>
      <c r="F533" s="103"/>
      <c r="G533" s="104"/>
      <c r="H533" s="128"/>
      <c r="I533" s="129"/>
      <c r="J533" s="130"/>
      <c r="K533" s="105"/>
      <c r="L533" s="131"/>
      <c r="M533" s="105"/>
      <c r="O533" s="108"/>
      <c r="P533" s="108"/>
      <c r="Q533" s="108"/>
      <c r="S533" s="108"/>
      <c r="T533" s="108"/>
      <c r="V533" s="108"/>
      <c r="W533" s="108"/>
      <c r="AA533" s="138"/>
      <c r="AE533" s="108"/>
      <c r="AF533" s="108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</row>
    <row r="534" spans="1:100" s="106" customFormat="1" ht="15.75" customHeight="1" x14ac:dyDescent="0.25">
      <c r="A534" s="101"/>
      <c r="B534" s="101"/>
      <c r="C534" s="101"/>
      <c r="D534" s="102"/>
      <c r="E534" s="102"/>
      <c r="F534" s="103"/>
      <c r="G534" s="104"/>
      <c r="H534" s="128"/>
      <c r="I534" s="129"/>
      <c r="J534" s="130"/>
      <c r="K534" s="105"/>
      <c r="L534" s="131"/>
      <c r="M534" s="105"/>
      <c r="O534" s="108"/>
      <c r="P534" s="108"/>
      <c r="Q534" s="108"/>
      <c r="S534" s="108"/>
      <c r="T534" s="108"/>
      <c r="V534" s="108"/>
      <c r="W534" s="108"/>
      <c r="AA534" s="138"/>
      <c r="AE534" s="108"/>
      <c r="AF534" s="108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</row>
    <row r="535" spans="1:100" s="106" customFormat="1" ht="15.75" customHeight="1" x14ac:dyDescent="0.25">
      <c r="A535" s="101"/>
      <c r="B535" s="101"/>
      <c r="C535" s="101"/>
      <c r="D535" s="102"/>
      <c r="E535" s="102"/>
      <c r="F535" s="103"/>
      <c r="G535" s="104"/>
      <c r="H535" s="128"/>
      <c r="I535" s="129"/>
      <c r="J535" s="130"/>
      <c r="K535" s="105"/>
      <c r="L535" s="131"/>
      <c r="M535" s="105"/>
      <c r="O535" s="108"/>
      <c r="P535" s="108"/>
      <c r="Q535" s="108"/>
      <c r="S535" s="108"/>
      <c r="T535" s="108"/>
      <c r="V535" s="108"/>
      <c r="W535" s="108"/>
      <c r="AA535" s="138"/>
      <c r="AE535" s="108"/>
      <c r="AF535" s="108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</row>
    <row r="536" spans="1:100" s="106" customFormat="1" ht="15.75" customHeight="1" x14ac:dyDescent="0.25">
      <c r="A536" s="101"/>
      <c r="B536" s="101"/>
      <c r="C536" s="101"/>
      <c r="D536" s="102"/>
      <c r="E536" s="102"/>
      <c r="F536" s="103"/>
      <c r="G536" s="104"/>
      <c r="H536" s="128"/>
      <c r="I536" s="129"/>
      <c r="J536" s="130"/>
      <c r="K536" s="105"/>
      <c r="L536" s="131"/>
      <c r="M536" s="105"/>
      <c r="O536" s="108"/>
      <c r="P536" s="108"/>
      <c r="Q536" s="108"/>
      <c r="S536" s="108"/>
      <c r="T536" s="108"/>
      <c r="V536" s="108"/>
      <c r="W536" s="108"/>
      <c r="AA536" s="138"/>
      <c r="AE536" s="108"/>
      <c r="AF536" s="108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</row>
    <row r="537" spans="1:100" s="106" customFormat="1" ht="15.75" customHeight="1" x14ac:dyDescent="0.25">
      <c r="A537" s="101"/>
      <c r="B537" s="101"/>
      <c r="C537" s="101"/>
      <c r="D537" s="102"/>
      <c r="E537" s="102"/>
      <c r="F537" s="103"/>
      <c r="G537" s="104"/>
      <c r="H537" s="128"/>
      <c r="I537" s="129"/>
      <c r="J537" s="130"/>
      <c r="K537" s="105"/>
      <c r="L537" s="131"/>
      <c r="M537" s="105"/>
      <c r="O537" s="108"/>
      <c r="P537" s="108"/>
      <c r="Q537" s="108"/>
      <c r="S537" s="108"/>
      <c r="T537" s="108"/>
      <c r="V537" s="108"/>
      <c r="W537" s="108"/>
      <c r="AA537" s="138"/>
      <c r="AE537" s="108"/>
      <c r="AF537" s="108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</row>
    <row r="538" spans="1:100" s="106" customFormat="1" ht="15.75" customHeight="1" x14ac:dyDescent="0.25">
      <c r="A538" s="101"/>
      <c r="B538" s="101"/>
      <c r="C538" s="101"/>
      <c r="D538" s="102"/>
      <c r="E538" s="102"/>
      <c r="F538" s="103"/>
      <c r="G538" s="104"/>
      <c r="H538" s="128"/>
      <c r="I538" s="129"/>
      <c r="J538" s="130"/>
      <c r="K538" s="105"/>
      <c r="L538" s="131"/>
      <c r="M538" s="105"/>
      <c r="O538" s="108"/>
      <c r="P538" s="108"/>
      <c r="Q538" s="108"/>
      <c r="S538" s="108"/>
      <c r="T538" s="108"/>
      <c r="V538" s="108"/>
      <c r="W538" s="108"/>
      <c r="AA538" s="138"/>
      <c r="AE538" s="108"/>
      <c r="AF538" s="108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</row>
    <row r="539" spans="1:100" s="106" customFormat="1" ht="15.75" customHeight="1" x14ac:dyDescent="0.25">
      <c r="A539" s="101"/>
      <c r="B539" s="101"/>
      <c r="C539" s="101"/>
      <c r="D539" s="102"/>
      <c r="E539" s="102"/>
      <c r="F539" s="103"/>
      <c r="G539" s="104"/>
      <c r="H539" s="128"/>
      <c r="I539" s="129"/>
      <c r="J539" s="130"/>
      <c r="K539" s="105"/>
      <c r="L539" s="131"/>
      <c r="M539" s="105"/>
      <c r="O539" s="108"/>
      <c r="P539" s="108"/>
      <c r="Q539" s="108"/>
      <c r="S539" s="108"/>
      <c r="T539" s="108"/>
      <c r="V539" s="108"/>
      <c r="W539" s="108"/>
      <c r="AA539" s="138"/>
      <c r="AE539" s="108"/>
      <c r="AF539" s="108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</row>
    <row r="540" spans="1:100" s="106" customFormat="1" ht="15.75" customHeight="1" x14ac:dyDescent="0.25">
      <c r="A540" s="101"/>
      <c r="B540" s="101"/>
      <c r="C540" s="101"/>
      <c r="D540" s="102"/>
      <c r="E540" s="102"/>
      <c r="F540" s="103"/>
      <c r="G540" s="104"/>
      <c r="H540" s="128"/>
      <c r="I540" s="129"/>
      <c r="J540" s="130"/>
      <c r="K540" s="105"/>
      <c r="L540" s="131"/>
      <c r="M540" s="105"/>
      <c r="O540" s="108"/>
      <c r="P540" s="108"/>
      <c r="Q540" s="108"/>
      <c r="S540" s="108"/>
      <c r="T540" s="108"/>
      <c r="V540" s="108"/>
      <c r="W540" s="108"/>
      <c r="AA540" s="138"/>
      <c r="AE540" s="108"/>
      <c r="AF540" s="108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</row>
    <row r="541" spans="1:100" s="106" customFormat="1" ht="15.75" customHeight="1" x14ac:dyDescent="0.25">
      <c r="A541" s="101"/>
      <c r="B541" s="101"/>
      <c r="C541" s="101"/>
      <c r="D541" s="102"/>
      <c r="E541" s="102"/>
      <c r="F541" s="103"/>
      <c r="G541" s="104"/>
      <c r="H541" s="128"/>
      <c r="I541" s="129"/>
      <c r="J541" s="130"/>
      <c r="K541" s="105"/>
      <c r="L541" s="131"/>
      <c r="M541" s="105"/>
      <c r="O541" s="108"/>
      <c r="P541" s="108"/>
      <c r="Q541" s="108"/>
      <c r="S541" s="108"/>
      <c r="T541" s="108"/>
      <c r="V541" s="108"/>
      <c r="W541" s="108"/>
      <c r="AA541" s="138"/>
      <c r="AE541" s="108"/>
      <c r="AF541" s="108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</row>
    <row r="542" spans="1:100" s="106" customFormat="1" ht="15.75" customHeight="1" x14ac:dyDescent="0.25">
      <c r="A542" s="101"/>
      <c r="B542" s="101"/>
      <c r="C542" s="101"/>
      <c r="D542" s="102"/>
      <c r="E542" s="102"/>
      <c r="F542" s="103"/>
      <c r="G542" s="104"/>
      <c r="H542" s="128"/>
      <c r="I542" s="129"/>
      <c r="J542" s="130"/>
      <c r="K542" s="105"/>
      <c r="L542" s="131"/>
      <c r="M542" s="105"/>
      <c r="O542" s="108"/>
      <c r="P542" s="108"/>
      <c r="Q542" s="108"/>
      <c r="S542" s="108"/>
      <c r="T542" s="108"/>
      <c r="V542" s="108"/>
      <c r="W542" s="108"/>
      <c r="AA542" s="138"/>
      <c r="AE542" s="108"/>
      <c r="AF542" s="108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</row>
    <row r="543" spans="1:100" s="106" customFormat="1" ht="15.75" customHeight="1" x14ac:dyDescent="0.25">
      <c r="A543" s="101"/>
      <c r="B543" s="101"/>
      <c r="C543" s="101"/>
      <c r="D543" s="102"/>
      <c r="E543" s="102"/>
      <c r="F543" s="103"/>
      <c r="G543" s="104"/>
      <c r="H543" s="128"/>
      <c r="I543" s="129"/>
      <c r="J543" s="130"/>
      <c r="K543" s="105"/>
      <c r="L543" s="131"/>
      <c r="M543" s="105"/>
      <c r="O543" s="108"/>
      <c r="P543" s="108"/>
      <c r="Q543" s="108"/>
      <c r="S543" s="108"/>
      <c r="T543" s="108"/>
      <c r="V543" s="108"/>
      <c r="W543" s="108"/>
      <c r="AA543" s="138"/>
      <c r="AE543" s="108"/>
      <c r="AF543" s="108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</row>
    <row r="544" spans="1:100" s="106" customFormat="1" ht="15.75" customHeight="1" x14ac:dyDescent="0.25">
      <c r="A544" s="101"/>
      <c r="B544" s="101"/>
      <c r="C544" s="101"/>
      <c r="D544" s="102"/>
      <c r="E544" s="102"/>
      <c r="F544" s="103"/>
      <c r="G544" s="104"/>
      <c r="H544" s="128"/>
      <c r="I544" s="129"/>
      <c r="J544" s="130"/>
      <c r="K544" s="105"/>
      <c r="L544" s="131"/>
      <c r="M544" s="105"/>
      <c r="O544" s="108"/>
      <c r="P544" s="108"/>
      <c r="Q544" s="108"/>
      <c r="S544" s="108"/>
      <c r="T544" s="108"/>
      <c r="V544" s="108"/>
      <c r="W544" s="108"/>
      <c r="AA544" s="138"/>
      <c r="AE544" s="108"/>
      <c r="AF544" s="108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</row>
    <row r="545" spans="1:100" s="106" customFormat="1" ht="15.75" customHeight="1" x14ac:dyDescent="0.25">
      <c r="A545" s="101"/>
      <c r="B545" s="101"/>
      <c r="C545" s="101"/>
      <c r="D545" s="102"/>
      <c r="E545" s="102"/>
      <c r="F545" s="103"/>
      <c r="G545" s="104"/>
      <c r="H545" s="128"/>
      <c r="I545" s="129"/>
      <c r="J545" s="130"/>
      <c r="K545" s="105"/>
      <c r="L545" s="131"/>
      <c r="M545" s="105"/>
      <c r="O545" s="108"/>
      <c r="P545" s="108"/>
      <c r="Q545" s="108"/>
      <c r="S545" s="108"/>
      <c r="T545" s="108"/>
      <c r="V545" s="108"/>
      <c r="W545" s="108"/>
      <c r="AA545" s="138"/>
      <c r="AE545" s="108"/>
      <c r="AF545" s="108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</row>
    <row r="546" spans="1:100" s="106" customFormat="1" ht="15.75" customHeight="1" x14ac:dyDescent="0.25">
      <c r="A546" s="101"/>
      <c r="B546" s="101"/>
      <c r="C546" s="101"/>
      <c r="D546" s="102"/>
      <c r="E546" s="102"/>
      <c r="F546" s="103"/>
      <c r="G546" s="104"/>
      <c r="H546" s="128"/>
      <c r="I546" s="129"/>
      <c r="J546" s="130"/>
      <c r="K546" s="105"/>
      <c r="L546" s="131"/>
      <c r="M546" s="105"/>
      <c r="O546" s="108"/>
      <c r="P546" s="108"/>
      <c r="Q546" s="108"/>
      <c r="S546" s="108"/>
      <c r="T546" s="108"/>
      <c r="V546" s="108"/>
      <c r="W546" s="108"/>
      <c r="AA546" s="138"/>
      <c r="AE546" s="108"/>
      <c r="AF546" s="108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</row>
    <row r="547" spans="1:100" s="106" customFormat="1" ht="15.75" customHeight="1" x14ac:dyDescent="0.25">
      <c r="A547" s="101"/>
      <c r="B547" s="101"/>
      <c r="C547" s="101"/>
      <c r="D547" s="102"/>
      <c r="E547" s="102"/>
      <c r="F547" s="103"/>
      <c r="G547" s="104"/>
      <c r="H547" s="128"/>
      <c r="I547" s="129"/>
      <c r="J547" s="130"/>
      <c r="K547" s="105"/>
      <c r="L547" s="131"/>
      <c r="M547" s="105"/>
      <c r="O547" s="108"/>
      <c r="P547" s="108"/>
      <c r="Q547" s="108"/>
      <c r="S547" s="108"/>
      <c r="T547" s="108"/>
      <c r="V547" s="108"/>
      <c r="W547" s="108"/>
      <c r="AA547" s="138"/>
      <c r="AE547" s="108"/>
      <c r="AF547" s="108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</row>
    <row r="548" spans="1:100" s="106" customFormat="1" ht="15.75" customHeight="1" x14ac:dyDescent="0.25">
      <c r="A548" s="101"/>
      <c r="B548" s="101"/>
      <c r="C548" s="101"/>
      <c r="D548" s="102"/>
      <c r="E548" s="102"/>
      <c r="F548" s="103"/>
      <c r="G548" s="104"/>
      <c r="H548" s="128"/>
      <c r="I548" s="129"/>
      <c r="J548" s="130"/>
      <c r="K548" s="105"/>
      <c r="L548" s="131"/>
      <c r="M548" s="105"/>
      <c r="O548" s="108"/>
      <c r="P548" s="108"/>
      <c r="Q548" s="108"/>
      <c r="S548" s="108"/>
      <c r="T548" s="108"/>
      <c r="V548" s="108"/>
      <c r="W548" s="108"/>
      <c r="AA548" s="138"/>
      <c r="AE548" s="108"/>
      <c r="AF548" s="108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</row>
    <row r="549" spans="1:100" s="106" customFormat="1" ht="15.75" customHeight="1" x14ac:dyDescent="0.25">
      <c r="A549" s="101"/>
      <c r="B549" s="101"/>
      <c r="C549" s="101"/>
      <c r="D549" s="102"/>
      <c r="E549" s="102"/>
      <c r="F549" s="103"/>
      <c r="G549" s="104"/>
      <c r="H549" s="128"/>
      <c r="I549" s="129"/>
      <c r="J549" s="130"/>
      <c r="K549" s="105"/>
      <c r="L549" s="131"/>
      <c r="M549" s="105"/>
      <c r="O549" s="108"/>
      <c r="P549" s="108"/>
      <c r="Q549" s="108"/>
      <c r="S549" s="108"/>
      <c r="T549" s="108"/>
      <c r="V549" s="108"/>
      <c r="W549" s="108"/>
      <c r="AA549" s="138"/>
      <c r="AE549" s="108"/>
      <c r="AF549" s="108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</row>
    <row r="550" spans="1:100" s="106" customFormat="1" ht="15.75" customHeight="1" x14ac:dyDescent="0.25">
      <c r="A550" s="101"/>
      <c r="B550" s="101"/>
      <c r="C550" s="101"/>
      <c r="D550" s="102"/>
      <c r="E550" s="102"/>
      <c r="F550" s="103"/>
      <c r="G550" s="104"/>
      <c r="H550" s="128"/>
      <c r="I550" s="129"/>
      <c r="J550" s="130"/>
      <c r="K550" s="105"/>
      <c r="L550" s="131"/>
      <c r="M550" s="105"/>
      <c r="O550" s="108"/>
      <c r="P550" s="108"/>
      <c r="Q550" s="108"/>
      <c r="S550" s="108"/>
      <c r="T550" s="108"/>
      <c r="V550" s="108"/>
      <c r="W550" s="108"/>
      <c r="AA550" s="138"/>
      <c r="AE550" s="108"/>
      <c r="AF550" s="108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</row>
    <row r="551" spans="1:100" s="106" customFormat="1" ht="15.75" customHeight="1" x14ac:dyDescent="0.25">
      <c r="A551" s="101"/>
      <c r="B551" s="101"/>
      <c r="C551" s="101"/>
      <c r="D551" s="102"/>
      <c r="E551" s="102"/>
      <c r="F551" s="103"/>
      <c r="G551" s="104"/>
      <c r="H551" s="128"/>
      <c r="I551" s="129"/>
      <c r="J551" s="130"/>
      <c r="K551" s="105"/>
      <c r="L551" s="131"/>
      <c r="M551" s="105"/>
      <c r="O551" s="108"/>
      <c r="P551" s="108"/>
      <c r="Q551" s="108"/>
      <c r="S551" s="108"/>
      <c r="T551" s="108"/>
      <c r="V551" s="108"/>
      <c r="W551" s="108"/>
      <c r="AA551" s="138"/>
      <c r="AE551" s="108"/>
      <c r="AF551" s="108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</row>
    <row r="552" spans="1:100" s="106" customFormat="1" ht="15.75" customHeight="1" x14ac:dyDescent="0.25">
      <c r="A552" s="101"/>
      <c r="B552" s="101"/>
      <c r="C552" s="101"/>
      <c r="D552" s="102"/>
      <c r="E552" s="102"/>
      <c r="F552" s="103"/>
      <c r="G552" s="104"/>
      <c r="H552" s="128"/>
      <c r="I552" s="129"/>
      <c r="J552" s="130"/>
      <c r="K552" s="105"/>
      <c r="L552" s="131"/>
      <c r="M552" s="105"/>
      <c r="O552" s="108"/>
      <c r="P552" s="108"/>
      <c r="Q552" s="108"/>
      <c r="S552" s="108"/>
      <c r="T552" s="108"/>
      <c r="V552" s="108"/>
      <c r="W552" s="108"/>
      <c r="AA552" s="138"/>
      <c r="AE552" s="108"/>
      <c r="AF552" s="108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</row>
    <row r="553" spans="1:100" s="106" customFormat="1" ht="15.75" customHeight="1" x14ac:dyDescent="0.25">
      <c r="A553" s="101"/>
      <c r="B553" s="101"/>
      <c r="C553" s="101"/>
      <c r="D553" s="102"/>
      <c r="E553" s="102"/>
      <c r="F553" s="103"/>
      <c r="G553" s="104"/>
      <c r="H553" s="128"/>
      <c r="I553" s="129"/>
      <c r="J553" s="130"/>
      <c r="K553" s="105"/>
      <c r="L553" s="131"/>
      <c r="M553" s="105"/>
      <c r="O553" s="108"/>
      <c r="P553" s="108"/>
      <c r="Q553" s="108"/>
      <c r="S553" s="108"/>
      <c r="T553" s="108"/>
      <c r="V553" s="108"/>
      <c r="W553" s="108"/>
      <c r="AA553" s="138"/>
      <c r="AE553" s="108"/>
      <c r="AF553" s="108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</row>
    <row r="554" spans="1:100" s="106" customFormat="1" ht="15.75" customHeight="1" x14ac:dyDescent="0.25">
      <c r="A554" s="101"/>
      <c r="B554" s="101"/>
      <c r="C554" s="101"/>
      <c r="D554" s="102"/>
      <c r="E554" s="102"/>
      <c r="F554" s="103"/>
      <c r="G554" s="104"/>
      <c r="H554" s="128"/>
      <c r="I554" s="129"/>
      <c r="J554" s="130"/>
      <c r="K554" s="105"/>
      <c r="L554" s="131"/>
      <c r="M554" s="105"/>
      <c r="O554" s="108"/>
      <c r="P554" s="108"/>
      <c r="Q554" s="108"/>
      <c r="S554" s="108"/>
      <c r="T554" s="108"/>
      <c r="V554" s="108"/>
      <c r="W554" s="108"/>
      <c r="AA554" s="138"/>
      <c r="AE554" s="108"/>
      <c r="AF554" s="108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</row>
    <row r="555" spans="1:100" s="106" customFormat="1" ht="15.75" customHeight="1" x14ac:dyDescent="0.25">
      <c r="A555" s="101"/>
      <c r="B555" s="101"/>
      <c r="C555" s="101"/>
      <c r="D555" s="102"/>
      <c r="E555" s="102"/>
      <c r="F555" s="103"/>
      <c r="G555" s="104"/>
      <c r="H555" s="128"/>
      <c r="I555" s="129"/>
      <c r="J555" s="130"/>
      <c r="K555" s="105"/>
      <c r="L555" s="131"/>
      <c r="M555" s="105"/>
      <c r="O555" s="108"/>
      <c r="P555" s="108"/>
      <c r="Q555" s="108"/>
      <c r="S555" s="108"/>
      <c r="T555" s="108"/>
      <c r="V555" s="108"/>
      <c r="W555" s="108"/>
      <c r="AA555" s="138"/>
      <c r="AE555" s="108"/>
      <c r="AF555" s="108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</row>
    <row r="556" spans="1:100" s="106" customFormat="1" ht="15.75" customHeight="1" x14ac:dyDescent="0.25">
      <c r="A556" s="101"/>
      <c r="B556" s="101"/>
      <c r="C556" s="101"/>
      <c r="D556" s="102"/>
      <c r="E556" s="102"/>
      <c r="F556" s="103"/>
      <c r="G556" s="104"/>
      <c r="H556" s="128"/>
      <c r="I556" s="129"/>
      <c r="J556" s="130"/>
      <c r="K556" s="105"/>
      <c r="L556" s="131"/>
      <c r="M556" s="105"/>
      <c r="O556" s="108"/>
      <c r="P556" s="108"/>
      <c r="Q556" s="108"/>
      <c r="S556" s="108"/>
      <c r="T556" s="108"/>
      <c r="V556" s="108"/>
      <c r="W556" s="108"/>
      <c r="AA556" s="138"/>
      <c r="AE556" s="108"/>
      <c r="AF556" s="108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</row>
    <row r="557" spans="1:100" s="106" customFormat="1" ht="15.75" customHeight="1" x14ac:dyDescent="0.25">
      <c r="A557" s="101"/>
      <c r="B557" s="101"/>
      <c r="C557" s="101"/>
      <c r="D557" s="102"/>
      <c r="E557" s="102"/>
      <c r="F557" s="103"/>
      <c r="G557" s="104"/>
      <c r="H557" s="128"/>
      <c r="I557" s="129"/>
      <c r="J557" s="130"/>
      <c r="K557" s="105"/>
      <c r="L557" s="131"/>
      <c r="M557" s="105"/>
      <c r="O557" s="108"/>
      <c r="P557" s="108"/>
      <c r="Q557" s="108"/>
      <c r="S557" s="108"/>
      <c r="T557" s="108"/>
      <c r="V557" s="108"/>
      <c r="W557" s="108"/>
      <c r="AA557" s="138"/>
      <c r="AE557" s="108"/>
      <c r="AF557" s="108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</row>
    <row r="558" spans="1:100" s="106" customFormat="1" ht="15.75" customHeight="1" x14ac:dyDescent="0.25">
      <c r="A558" s="101"/>
      <c r="B558" s="101"/>
      <c r="C558" s="101"/>
      <c r="D558" s="102"/>
      <c r="E558" s="102"/>
      <c r="F558" s="103"/>
      <c r="G558" s="104"/>
      <c r="H558" s="128"/>
      <c r="I558" s="129"/>
      <c r="J558" s="130"/>
      <c r="K558" s="105"/>
      <c r="L558" s="131"/>
      <c r="M558" s="105"/>
      <c r="O558" s="108"/>
      <c r="P558" s="108"/>
      <c r="Q558" s="108"/>
      <c r="S558" s="108"/>
      <c r="T558" s="108"/>
      <c r="V558" s="108"/>
      <c r="W558" s="108"/>
      <c r="AA558" s="138"/>
      <c r="AE558" s="108"/>
      <c r="AF558" s="108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/>
      <c r="CR558" s="111"/>
      <c r="CS558" s="111"/>
      <c r="CT558" s="111"/>
      <c r="CU558" s="111"/>
      <c r="CV558" s="111"/>
    </row>
    <row r="559" spans="1:100" s="106" customFormat="1" ht="15.75" customHeight="1" x14ac:dyDescent="0.25">
      <c r="A559" s="101"/>
      <c r="B559" s="101"/>
      <c r="C559" s="101"/>
      <c r="D559" s="102"/>
      <c r="E559" s="102"/>
      <c r="F559" s="103"/>
      <c r="G559" s="104"/>
      <c r="H559" s="128"/>
      <c r="I559" s="129"/>
      <c r="J559" s="130"/>
      <c r="K559" s="105"/>
      <c r="L559" s="131"/>
      <c r="M559" s="105"/>
      <c r="O559" s="108"/>
      <c r="P559" s="108"/>
      <c r="Q559" s="108"/>
      <c r="S559" s="108"/>
      <c r="T559" s="108"/>
      <c r="V559" s="108"/>
      <c r="W559" s="108"/>
      <c r="AA559" s="138"/>
      <c r="AE559" s="108"/>
      <c r="AF559" s="108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</row>
    <row r="560" spans="1:100" s="106" customFormat="1" ht="15.75" customHeight="1" x14ac:dyDescent="0.25">
      <c r="A560" s="101"/>
      <c r="B560" s="101"/>
      <c r="C560" s="101"/>
      <c r="D560" s="102"/>
      <c r="E560" s="102"/>
      <c r="F560" s="103"/>
      <c r="G560" s="104"/>
      <c r="H560" s="128"/>
      <c r="I560" s="129"/>
      <c r="J560" s="130"/>
      <c r="K560" s="105"/>
      <c r="L560" s="131"/>
      <c r="M560" s="105"/>
      <c r="O560" s="108"/>
      <c r="P560" s="108"/>
      <c r="Q560" s="108"/>
      <c r="S560" s="108"/>
      <c r="T560" s="108"/>
      <c r="V560" s="108"/>
      <c r="W560" s="108"/>
      <c r="AA560" s="138"/>
      <c r="AE560" s="108"/>
      <c r="AF560" s="108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  <c r="BW560" s="111"/>
      <c r="BX560" s="111"/>
      <c r="BY560" s="111"/>
      <c r="BZ560" s="111"/>
      <c r="CA560" s="111"/>
      <c r="CB560" s="111"/>
      <c r="CC560" s="111"/>
      <c r="CD560" s="111"/>
      <c r="CE560" s="111"/>
      <c r="CF560" s="111"/>
      <c r="CG560" s="111"/>
      <c r="CH560" s="111"/>
      <c r="CI560" s="111"/>
      <c r="CJ560" s="111"/>
      <c r="CK560" s="111"/>
      <c r="CL560" s="111"/>
      <c r="CM560" s="111"/>
      <c r="CN560" s="111"/>
      <c r="CO560" s="111"/>
      <c r="CP560" s="111"/>
      <c r="CQ560" s="111"/>
      <c r="CR560" s="111"/>
      <c r="CS560" s="111"/>
      <c r="CT560" s="111"/>
      <c r="CU560" s="111"/>
      <c r="CV560" s="111"/>
    </row>
    <row r="561" spans="1:100" s="106" customFormat="1" ht="15.75" customHeight="1" x14ac:dyDescent="0.25">
      <c r="A561" s="101"/>
      <c r="B561" s="101"/>
      <c r="C561" s="101"/>
      <c r="D561" s="102"/>
      <c r="E561" s="102"/>
      <c r="F561" s="103"/>
      <c r="G561" s="104"/>
      <c r="H561" s="128"/>
      <c r="I561" s="129"/>
      <c r="J561" s="130"/>
      <c r="K561" s="105"/>
      <c r="L561" s="131"/>
      <c r="M561" s="105"/>
      <c r="O561" s="108"/>
      <c r="P561" s="108"/>
      <c r="Q561" s="108"/>
      <c r="S561" s="108"/>
      <c r="T561" s="108"/>
      <c r="V561" s="108"/>
      <c r="W561" s="108"/>
      <c r="AA561" s="138"/>
      <c r="AE561" s="108"/>
      <c r="AF561" s="108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  <c r="BW561" s="111"/>
      <c r="BX561" s="111"/>
      <c r="BY561" s="111"/>
      <c r="BZ561" s="111"/>
      <c r="CA561" s="111"/>
      <c r="CB561" s="111"/>
      <c r="CC561" s="111"/>
      <c r="CD561" s="111"/>
      <c r="CE561" s="111"/>
      <c r="CF561" s="111"/>
      <c r="CG561" s="111"/>
      <c r="CH561" s="111"/>
      <c r="CI561" s="111"/>
      <c r="CJ561" s="111"/>
      <c r="CK561" s="111"/>
      <c r="CL561" s="111"/>
      <c r="CM561" s="111"/>
      <c r="CN561" s="111"/>
      <c r="CO561" s="111"/>
      <c r="CP561" s="111"/>
      <c r="CQ561" s="111"/>
      <c r="CR561" s="111"/>
      <c r="CS561" s="111"/>
      <c r="CT561" s="111"/>
      <c r="CU561" s="111"/>
      <c r="CV561" s="111"/>
    </row>
    <row r="562" spans="1:100" s="106" customFormat="1" ht="15.75" customHeight="1" x14ac:dyDescent="0.25">
      <c r="A562" s="101"/>
      <c r="B562" s="101"/>
      <c r="C562" s="101"/>
      <c r="D562" s="102"/>
      <c r="E562" s="102"/>
      <c r="F562" s="103"/>
      <c r="G562" s="104"/>
      <c r="H562" s="128"/>
      <c r="I562" s="129"/>
      <c r="J562" s="130"/>
      <c r="K562" s="105"/>
      <c r="L562" s="131"/>
      <c r="M562" s="105"/>
      <c r="O562" s="108"/>
      <c r="P562" s="108"/>
      <c r="Q562" s="108"/>
      <c r="S562" s="108"/>
      <c r="T562" s="108"/>
      <c r="V562" s="108"/>
      <c r="W562" s="108"/>
      <c r="AA562" s="138"/>
      <c r="AE562" s="108"/>
      <c r="AF562" s="108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  <c r="BW562" s="111"/>
      <c r="BX562" s="111"/>
      <c r="BY562" s="111"/>
      <c r="BZ562" s="111"/>
      <c r="CA562" s="111"/>
      <c r="CB562" s="111"/>
      <c r="CC562" s="111"/>
      <c r="CD562" s="111"/>
      <c r="CE562" s="111"/>
      <c r="CF562" s="111"/>
      <c r="CG562" s="111"/>
      <c r="CH562" s="111"/>
      <c r="CI562" s="111"/>
      <c r="CJ562" s="111"/>
      <c r="CK562" s="111"/>
      <c r="CL562" s="111"/>
      <c r="CM562" s="111"/>
      <c r="CN562" s="111"/>
      <c r="CO562" s="111"/>
      <c r="CP562" s="111"/>
      <c r="CQ562" s="111"/>
      <c r="CR562" s="111"/>
      <c r="CS562" s="111"/>
      <c r="CT562" s="111"/>
      <c r="CU562" s="111"/>
      <c r="CV562" s="111"/>
    </row>
    <row r="563" spans="1:100" s="106" customFormat="1" ht="15.75" customHeight="1" x14ac:dyDescent="0.25">
      <c r="A563" s="101"/>
      <c r="B563" s="101"/>
      <c r="C563" s="101"/>
      <c r="D563" s="102"/>
      <c r="E563" s="102"/>
      <c r="F563" s="103"/>
      <c r="G563" s="104"/>
      <c r="H563" s="128"/>
      <c r="I563" s="129"/>
      <c r="J563" s="130"/>
      <c r="K563" s="105"/>
      <c r="L563" s="131"/>
      <c r="M563" s="105"/>
      <c r="O563" s="108"/>
      <c r="P563" s="108"/>
      <c r="Q563" s="108"/>
      <c r="S563" s="108"/>
      <c r="T563" s="108"/>
      <c r="V563" s="108"/>
      <c r="W563" s="108"/>
      <c r="AA563" s="138"/>
      <c r="AE563" s="108"/>
      <c r="AF563" s="108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  <c r="BW563" s="111"/>
      <c r="BX563" s="111"/>
      <c r="BY563" s="111"/>
      <c r="BZ563" s="111"/>
      <c r="CA563" s="111"/>
      <c r="CB563" s="111"/>
      <c r="CC563" s="111"/>
      <c r="CD563" s="111"/>
      <c r="CE563" s="111"/>
      <c r="CF563" s="111"/>
      <c r="CG563" s="111"/>
      <c r="CH563" s="111"/>
      <c r="CI563" s="111"/>
      <c r="CJ563" s="111"/>
      <c r="CK563" s="111"/>
      <c r="CL563" s="111"/>
      <c r="CM563" s="111"/>
      <c r="CN563" s="111"/>
      <c r="CO563" s="111"/>
      <c r="CP563" s="111"/>
      <c r="CQ563" s="111"/>
      <c r="CR563" s="111"/>
      <c r="CS563" s="111"/>
      <c r="CT563" s="111"/>
      <c r="CU563" s="111"/>
      <c r="CV563" s="111"/>
    </row>
    <row r="564" spans="1:100" s="106" customFormat="1" ht="15.75" customHeight="1" x14ac:dyDescent="0.25">
      <c r="A564" s="101"/>
      <c r="B564" s="101"/>
      <c r="C564" s="101"/>
      <c r="D564" s="102"/>
      <c r="E564" s="102"/>
      <c r="F564" s="103"/>
      <c r="G564" s="104"/>
      <c r="H564" s="128"/>
      <c r="I564" s="129"/>
      <c r="J564" s="130"/>
      <c r="K564" s="105"/>
      <c r="L564" s="131"/>
      <c r="M564" s="105"/>
      <c r="O564" s="108"/>
      <c r="P564" s="108"/>
      <c r="Q564" s="108"/>
      <c r="S564" s="108"/>
      <c r="T564" s="108"/>
      <c r="V564" s="108"/>
      <c r="W564" s="108"/>
      <c r="AA564" s="138"/>
      <c r="AE564" s="108"/>
      <c r="AF564" s="108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  <c r="BW564" s="111"/>
      <c r="BX564" s="111"/>
      <c r="BY564" s="111"/>
      <c r="BZ564" s="111"/>
      <c r="CA564" s="111"/>
      <c r="CB564" s="111"/>
      <c r="CC564" s="111"/>
      <c r="CD564" s="111"/>
      <c r="CE564" s="111"/>
      <c r="CF564" s="111"/>
      <c r="CG564" s="111"/>
      <c r="CH564" s="111"/>
      <c r="CI564" s="111"/>
      <c r="CJ564" s="111"/>
      <c r="CK564" s="111"/>
      <c r="CL564" s="111"/>
      <c r="CM564" s="111"/>
      <c r="CN564" s="111"/>
      <c r="CO564" s="111"/>
      <c r="CP564" s="111"/>
      <c r="CQ564" s="111"/>
      <c r="CR564" s="111"/>
      <c r="CS564" s="111"/>
      <c r="CT564" s="111"/>
      <c r="CU564" s="111"/>
      <c r="CV564" s="111"/>
    </row>
    <row r="565" spans="1:100" s="106" customFormat="1" ht="15.75" customHeight="1" x14ac:dyDescent="0.25">
      <c r="A565" s="101"/>
      <c r="B565" s="101"/>
      <c r="C565" s="101"/>
      <c r="D565" s="102"/>
      <c r="E565" s="102"/>
      <c r="F565" s="103"/>
      <c r="G565" s="104"/>
      <c r="H565" s="128"/>
      <c r="I565" s="129"/>
      <c r="J565" s="130"/>
      <c r="K565" s="105"/>
      <c r="L565" s="131"/>
      <c r="M565" s="105"/>
      <c r="O565" s="108"/>
      <c r="P565" s="108"/>
      <c r="Q565" s="108"/>
      <c r="S565" s="108"/>
      <c r="T565" s="108"/>
      <c r="V565" s="108"/>
      <c r="W565" s="108"/>
      <c r="AA565" s="138"/>
      <c r="AE565" s="108"/>
      <c r="AF565" s="108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/>
      <c r="BO565" s="111"/>
      <c r="BP565" s="111"/>
      <c r="BQ565" s="111"/>
      <c r="BR565" s="111"/>
      <c r="BS565" s="111"/>
      <c r="BT565" s="111"/>
      <c r="BU565" s="111"/>
      <c r="BV565" s="111"/>
      <c r="BW565" s="111"/>
      <c r="BX565" s="111"/>
      <c r="BY565" s="111"/>
      <c r="BZ565" s="111"/>
      <c r="CA565" s="111"/>
      <c r="CB565" s="111"/>
      <c r="CC565" s="111"/>
      <c r="CD565" s="111"/>
      <c r="CE565" s="111"/>
      <c r="CF565" s="111"/>
      <c r="CG565" s="111"/>
      <c r="CH565" s="111"/>
      <c r="CI565" s="111"/>
      <c r="CJ565" s="111"/>
      <c r="CK565" s="111"/>
      <c r="CL565" s="111"/>
      <c r="CM565" s="111"/>
      <c r="CN565" s="111"/>
      <c r="CO565" s="111"/>
      <c r="CP565" s="111"/>
      <c r="CQ565" s="111"/>
      <c r="CR565" s="111"/>
      <c r="CS565" s="111"/>
      <c r="CT565" s="111"/>
      <c r="CU565" s="111"/>
      <c r="CV565" s="111"/>
    </row>
    <row r="566" spans="1:100" s="106" customFormat="1" ht="15.75" customHeight="1" x14ac:dyDescent="0.25">
      <c r="A566" s="101"/>
      <c r="B566" s="101"/>
      <c r="C566" s="101"/>
      <c r="D566" s="102"/>
      <c r="E566" s="102"/>
      <c r="F566" s="103"/>
      <c r="G566" s="104"/>
      <c r="H566" s="128"/>
      <c r="I566" s="129"/>
      <c r="J566" s="130"/>
      <c r="K566" s="105"/>
      <c r="L566" s="131"/>
      <c r="M566" s="105"/>
      <c r="O566" s="108"/>
      <c r="P566" s="108"/>
      <c r="Q566" s="108"/>
      <c r="S566" s="108"/>
      <c r="T566" s="108"/>
      <c r="V566" s="108"/>
      <c r="W566" s="108"/>
      <c r="AA566" s="138"/>
      <c r="AE566" s="108"/>
      <c r="AF566" s="108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  <c r="BW566" s="111"/>
      <c r="BX566" s="111"/>
      <c r="BY566" s="111"/>
      <c r="BZ566" s="111"/>
      <c r="CA566" s="111"/>
      <c r="CB566" s="111"/>
      <c r="CC566" s="111"/>
      <c r="CD566" s="111"/>
      <c r="CE566" s="111"/>
      <c r="CF566" s="111"/>
      <c r="CG566" s="111"/>
      <c r="CH566" s="111"/>
      <c r="CI566" s="111"/>
      <c r="CJ566" s="111"/>
      <c r="CK566" s="111"/>
      <c r="CL566" s="111"/>
      <c r="CM566" s="111"/>
      <c r="CN566" s="111"/>
      <c r="CO566" s="111"/>
      <c r="CP566" s="111"/>
      <c r="CQ566" s="111"/>
      <c r="CR566" s="111"/>
      <c r="CS566" s="111"/>
      <c r="CT566" s="111"/>
      <c r="CU566" s="111"/>
      <c r="CV566" s="111"/>
    </row>
    <row r="567" spans="1:100" s="106" customFormat="1" ht="15.75" customHeight="1" x14ac:dyDescent="0.25">
      <c r="A567" s="101"/>
      <c r="B567" s="101"/>
      <c r="C567" s="101"/>
      <c r="D567" s="102"/>
      <c r="E567" s="102"/>
      <c r="F567" s="103"/>
      <c r="G567" s="104"/>
      <c r="H567" s="128"/>
      <c r="I567" s="129"/>
      <c r="J567" s="130"/>
      <c r="K567" s="105"/>
      <c r="L567" s="131"/>
      <c r="M567" s="105"/>
      <c r="O567" s="108"/>
      <c r="P567" s="108"/>
      <c r="Q567" s="108"/>
      <c r="S567" s="108"/>
      <c r="T567" s="108"/>
      <c r="V567" s="108"/>
      <c r="W567" s="108"/>
      <c r="AA567" s="138"/>
      <c r="AE567" s="108"/>
      <c r="AF567" s="108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11"/>
      <c r="BN567" s="111"/>
      <c r="BO567" s="111"/>
      <c r="BP567" s="111"/>
      <c r="BQ567" s="111"/>
      <c r="BR567" s="111"/>
      <c r="BS567" s="111"/>
      <c r="BT567" s="111"/>
      <c r="BU567" s="111"/>
      <c r="BV567" s="111"/>
      <c r="BW567" s="111"/>
      <c r="BX567" s="111"/>
      <c r="BY567" s="111"/>
      <c r="BZ567" s="111"/>
      <c r="CA567" s="111"/>
      <c r="CB567" s="111"/>
      <c r="CC567" s="111"/>
      <c r="CD567" s="111"/>
      <c r="CE567" s="111"/>
      <c r="CF567" s="111"/>
      <c r="CG567" s="111"/>
      <c r="CH567" s="111"/>
      <c r="CI567" s="111"/>
      <c r="CJ567" s="111"/>
      <c r="CK567" s="111"/>
      <c r="CL567" s="111"/>
      <c r="CM567" s="111"/>
      <c r="CN567" s="111"/>
      <c r="CO567" s="111"/>
      <c r="CP567" s="111"/>
      <c r="CQ567" s="111"/>
      <c r="CR567" s="111"/>
      <c r="CS567" s="111"/>
      <c r="CT567" s="111"/>
      <c r="CU567" s="111"/>
      <c r="CV567" s="111"/>
    </row>
    <row r="568" spans="1:100" s="106" customFormat="1" ht="15.75" customHeight="1" x14ac:dyDescent="0.25">
      <c r="A568" s="101"/>
      <c r="B568" s="101"/>
      <c r="C568" s="101"/>
      <c r="D568" s="102"/>
      <c r="E568" s="102"/>
      <c r="F568" s="103"/>
      <c r="G568" s="104"/>
      <c r="H568" s="128"/>
      <c r="I568" s="129"/>
      <c r="J568" s="130"/>
      <c r="K568" s="105"/>
      <c r="L568" s="131"/>
      <c r="M568" s="105"/>
      <c r="O568" s="108"/>
      <c r="P568" s="108"/>
      <c r="Q568" s="108"/>
      <c r="S568" s="108"/>
      <c r="T568" s="108"/>
      <c r="V568" s="108"/>
      <c r="W568" s="108"/>
      <c r="AA568" s="138"/>
      <c r="AE568" s="108"/>
      <c r="AF568" s="108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11"/>
      <c r="BN568" s="111"/>
      <c r="BO568" s="111"/>
      <c r="BP568" s="111"/>
      <c r="BQ568" s="111"/>
      <c r="BR568" s="111"/>
      <c r="BS568" s="111"/>
      <c r="BT568" s="111"/>
      <c r="BU568" s="111"/>
      <c r="BV568" s="111"/>
      <c r="BW568" s="111"/>
      <c r="BX568" s="111"/>
      <c r="BY568" s="111"/>
      <c r="BZ568" s="111"/>
      <c r="CA568" s="111"/>
      <c r="CB568" s="111"/>
      <c r="CC568" s="111"/>
      <c r="CD568" s="111"/>
      <c r="CE568" s="111"/>
      <c r="CF568" s="111"/>
      <c r="CG568" s="111"/>
      <c r="CH568" s="111"/>
      <c r="CI568" s="111"/>
      <c r="CJ568" s="111"/>
      <c r="CK568" s="111"/>
      <c r="CL568" s="111"/>
      <c r="CM568" s="111"/>
      <c r="CN568" s="111"/>
      <c r="CO568" s="111"/>
      <c r="CP568" s="111"/>
      <c r="CQ568" s="111"/>
      <c r="CR568" s="111"/>
      <c r="CS568" s="111"/>
      <c r="CT568" s="111"/>
      <c r="CU568" s="111"/>
      <c r="CV568" s="111"/>
    </row>
    <row r="569" spans="1:100" s="106" customFormat="1" ht="15.75" customHeight="1" x14ac:dyDescent="0.25">
      <c r="A569" s="101"/>
      <c r="B569" s="101"/>
      <c r="C569" s="101"/>
      <c r="D569" s="102"/>
      <c r="E569" s="102"/>
      <c r="F569" s="103"/>
      <c r="G569" s="104"/>
      <c r="H569" s="128"/>
      <c r="I569" s="129"/>
      <c r="J569" s="130"/>
      <c r="K569" s="105"/>
      <c r="L569" s="131"/>
      <c r="M569" s="105"/>
      <c r="O569" s="108"/>
      <c r="P569" s="108"/>
      <c r="Q569" s="108"/>
      <c r="S569" s="108"/>
      <c r="T569" s="108"/>
      <c r="V569" s="108"/>
      <c r="W569" s="108"/>
      <c r="AA569" s="138"/>
      <c r="AE569" s="108"/>
      <c r="AF569" s="108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11"/>
      <c r="BN569" s="111"/>
      <c r="BO569" s="111"/>
      <c r="BP569" s="111"/>
      <c r="BQ569" s="111"/>
      <c r="BR569" s="111"/>
      <c r="BS569" s="111"/>
      <c r="BT569" s="111"/>
      <c r="BU569" s="111"/>
      <c r="BV569" s="111"/>
      <c r="BW569" s="111"/>
      <c r="BX569" s="111"/>
      <c r="BY569" s="111"/>
      <c r="BZ569" s="111"/>
      <c r="CA569" s="111"/>
      <c r="CB569" s="111"/>
      <c r="CC569" s="111"/>
      <c r="CD569" s="111"/>
      <c r="CE569" s="111"/>
      <c r="CF569" s="111"/>
      <c r="CG569" s="111"/>
      <c r="CH569" s="111"/>
      <c r="CI569" s="111"/>
      <c r="CJ569" s="111"/>
      <c r="CK569" s="111"/>
      <c r="CL569" s="111"/>
      <c r="CM569" s="111"/>
      <c r="CN569" s="111"/>
      <c r="CO569" s="111"/>
      <c r="CP569" s="111"/>
      <c r="CQ569" s="111"/>
      <c r="CR569" s="111"/>
      <c r="CS569" s="111"/>
      <c r="CT569" s="111"/>
      <c r="CU569" s="111"/>
      <c r="CV569" s="111"/>
    </row>
    <row r="570" spans="1:100" s="106" customFormat="1" ht="15.75" customHeight="1" x14ac:dyDescent="0.25">
      <c r="A570" s="101"/>
      <c r="B570" s="101"/>
      <c r="C570" s="101"/>
      <c r="D570" s="102"/>
      <c r="E570" s="102"/>
      <c r="F570" s="103"/>
      <c r="G570" s="104"/>
      <c r="H570" s="128"/>
      <c r="I570" s="129"/>
      <c r="J570" s="130"/>
      <c r="K570" s="105"/>
      <c r="L570" s="131"/>
      <c r="M570" s="105"/>
      <c r="O570" s="108"/>
      <c r="P570" s="108"/>
      <c r="Q570" s="108"/>
      <c r="S570" s="108"/>
      <c r="T570" s="108"/>
      <c r="V570" s="108"/>
      <c r="W570" s="108"/>
      <c r="AA570" s="138"/>
      <c r="AE570" s="108"/>
      <c r="AF570" s="108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11"/>
      <c r="BN570" s="111"/>
      <c r="BO570" s="111"/>
      <c r="BP570" s="111"/>
      <c r="BQ570" s="111"/>
      <c r="BR570" s="111"/>
      <c r="BS570" s="111"/>
      <c r="BT570" s="111"/>
      <c r="BU570" s="111"/>
      <c r="BV570" s="111"/>
      <c r="BW570" s="111"/>
      <c r="BX570" s="111"/>
      <c r="BY570" s="111"/>
      <c r="BZ570" s="111"/>
      <c r="CA570" s="111"/>
      <c r="CB570" s="111"/>
      <c r="CC570" s="111"/>
      <c r="CD570" s="111"/>
      <c r="CE570" s="111"/>
      <c r="CF570" s="111"/>
      <c r="CG570" s="111"/>
      <c r="CH570" s="111"/>
      <c r="CI570" s="111"/>
      <c r="CJ570" s="111"/>
      <c r="CK570" s="111"/>
      <c r="CL570" s="111"/>
      <c r="CM570" s="111"/>
      <c r="CN570" s="111"/>
      <c r="CO570" s="111"/>
      <c r="CP570" s="111"/>
      <c r="CQ570" s="111"/>
      <c r="CR570" s="111"/>
      <c r="CS570" s="111"/>
      <c r="CT570" s="111"/>
      <c r="CU570" s="111"/>
      <c r="CV570" s="111"/>
    </row>
    <row r="571" spans="1:100" s="106" customFormat="1" ht="15.75" customHeight="1" x14ac:dyDescent="0.25">
      <c r="A571" s="101"/>
      <c r="B571" s="101"/>
      <c r="C571" s="101"/>
      <c r="D571" s="102"/>
      <c r="E571" s="102"/>
      <c r="F571" s="103"/>
      <c r="G571" s="104"/>
      <c r="H571" s="128"/>
      <c r="I571" s="129"/>
      <c r="J571" s="130"/>
      <c r="K571" s="105"/>
      <c r="L571" s="131"/>
      <c r="M571" s="105"/>
      <c r="O571" s="108"/>
      <c r="P571" s="108"/>
      <c r="Q571" s="108"/>
      <c r="S571" s="108"/>
      <c r="T571" s="108"/>
      <c r="V571" s="108"/>
      <c r="W571" s="108"/>
      <c r="AA571" s="138"/>
      <c r="AE571" s="108"/>
      <c r="AF571" s="108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  <c r="CS571" s="111"/>
      <c r="CT571" s="111"/>
      <c r="CU571" s="111"/>
      <c r="CV571" s="111"/>
    </row>
    <row r="572" spans="1:100" s="106" customFormat="1" ht="15.75" customHeight="1" x14ac:dyDescent="0.25">
      <c r="A572" s="101"/>
      <c r="B572" s="101"/>
      <c r="C572" s="101"/>
      <c r="D572" s="102"/>
      <c r="E572" s="102"/>
      <c r="F572" s="103"/>
      <c r="G572" s="104"/>
      <c r="H572" s="128"/>
      <c r="I572" s="129"/>
      <c r="J572" s="130"/>
      <c r="K572" s="105"/>
      <c r="L572" s="131"/>
      <c r="M572" s="105"/>
      <c r="O572" s="108"/>
      <c r="P572" s="108"/>
      <c r="Q572" s="108"/>
      <c r="S572" s="108"/>
      <c r="T572" s="108"/>
      <c r="V572" s="108"/>
      <c r="W572" s="108"/>
      <c r="AA572" s="138"/>
      <c r="AE572" s="108"/>
      <c r="AF572" s="108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  <c r="CS572" s="111"/>
      <c r="CT572" s="111"/>
      <c r="CU572" s="111"/>
      <c r="CV572" s="111"/>
    </row>
    <row r="573" spans="1:100" s="106" customFormat="1" ht="15.75" customHeight="1" x14ac:dyDescent="0.25">
      <c r="A573" s="101"/>
      <c r="B573" s="101"/>
      <c r="C573" s="101"/>
      <c r="D573" s="102"/>
      <c r="E573" s="102"/>
      <c r="F573" s="103"/>
      <c r="G573" s="104"/>
      <c r="H573" s="128"/>
      <c r="I573" s="129"/>
      <c r="J573" s="130"/>
      <c r="K573" s="105"/>
      <c r="L573" s="131"/>
      <c r="M573" s="105"/>
      <c r="O573" s="108"/>
      <c r="P573" s="108"/>
      <c r="Q573" s="108"/>
      <c r="S573" s="108"/>
      <c r="T573" s="108"/>
      <c r="V573" s="108"/>
      <c r="W573" s="108"/>
      <c r="AA573" s="138"/>
      <c r="AE573" s="108"/>
      <c r="AF573" s="108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  <c r="CS573" s="111"/>
      <c r="CT573" s="111"/>
      <c r="CU573" s="111"/>
      <c r="CV573" s="111"/>
    </row>
    <row r="574" spans="1:100" s="106" customFormat="1" ht="15.75" customHeight="1" x14ac:dyDescent="0.25">
      <c r="A574" s="101"/>
      <c r="B574" s="101"/>
      <c r="C574" s="101"/>
      <c r="D574" s="102"/>
      <c r="E574" s="102"/>
      <c r="F574" s="103"/>
      <c r="G574" s="104"/>
      <c r="H574" s="128"/>
      <c r="I574" s="129"/>
      <c r="J574" s="130"/>
      <c r="K574" s="105"/>
      <c r="L574" s="131"/>
      <c r="M574" s="105"/>
      <c r="O574" s="108"/>
      <c r="P574" s="108"/>
      <c r="Q574" s="108"/>
      <c r="S574" s="108"/>
      <c r="T574" s="108"/>
      <c r="V574" s="108"/>
      <c r="W574" s="108"/>
      <c r="AA574" s="138"/>
      <c r="AE574" s="108"/>
      <c r="AF574" s="108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  <c r="CS574" s="111"/>
      <c r="CT574" s="111"/>
      <c r="CU574" s="111"/>
      <c r="CV574" s="111"/>
    </row>
    <row r="575" spans="1:100" s="106" customFormat="1" ht="15.75" customHeight="1" x14ac:dyDescent="0.25">
      <c r="A575" s="101"/>
      <c r="B575" s="101"/>
      <c r="C575" s="101"/>
      <c r="D575" s="102"/>
      <c r="E575" s="102"/>
      <c r="F575" s="103"/>
      <c r="G575" s="104"/>
      <c r="H575" s="128"/>
      <c r="I575" s="129"/>
      <c r="J575" s="130"/>
      <c r="K575" s="105"/>
      <c r="L575" s="131"/>
      <c r="M575" s="105"/>
      <c r="O575" s="108"/>
      <c r="P575" s="108"/>
      <c r="Q575" s="108"/>
      <c r="S575" s="108"/>
      <c r="T575" s="108"/>
      <c r="V575" s="108"/>
      <c r="W575" s="108"/>
      <c r="AA575" s="138"/>
      <c r="AE575" s="108"/>
      <c r="AF575" s="108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  <c r="CS575" s="111"/>
      <c r="CT575" s="111"/>
      <c r="CU575" s="111"/>
      <c r="CV575" s="111"/>
    </row>
    <row r="576" spans="1:100" s="106" customFormat="1" ht="15.75" customHeight="1" x14ac:dyDescent="0.25">
      <c r="A576" s="101"/>
      <c r="B576" s="101"/>
      <c r="C576" s="101"/>
      <c r="D576" s="102"/>
      <c r="E576" s="102"/>
      <c r="F576" s="103"/>
      <c r="G576" s="104"/>
      <c r="H576" s="128"/>
      <c r="I576" s="129"/>
      <c r="J576" s="130"/>
      <c r="K576" s="105"/>
      <c r="L576" s="131"/>
      <c r="M576" s="105"/>
      <c r="O576" s="108"/>
      <c r="P576" s="108"/>
      <c r="Q576" s="108"/>
      <c r="S576" s="108"/>
      <c r="T576" s="108"/>
      <c r="V576" s="108"/>
      <c r="W576" s="108"/>
      <c r="AA576" s="138"/>
      <c r="AE576" s="108"/>
      <c r="AF576" s="108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  <c r="CS576" s="111"/>
      <c r="CT576" s="111"/>
      <c r="CU576" s="111"/>
      <c r="CV576" s="111"/>
    </row>
    <row r="577" spans="1:100" s="106" customFormat="1" ht="15.75" customHeight="1" x14ac:dyDescent="0.25">
      <c r="A577" s="101"/>
      <c r="B577" s="101"/>
      <c r="C577" s="101"/>
      <c r="D577" s="102"/>
      <c r="E577" s="102"/>
      <c r="F577" s="103"/>
      <c r="G577" s="104"/>
      <c r="H577" s="128"/>
      <c r="I577" s="129"/>
      <c r="J577" s="130"/>
      <c r="K577" s="105"/>
      <c r="L577" s="131"/>
      <c r="M577" s="105"/>
      <c r="O577" s="108"/>
      <c r="P577" s="108"/>
      <c r="Q577" s="108"/>
      <c r="S577" s="108"/>
      <c r="T577" s="108"/>
      <c r="V577" s="108"/>
      <c r="W577" s="108"/>
      <c r="AA577" s="138"/>
      <c r="AE577" s="108"/>
      <c r="AF577" s="108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  <c r="CS577" s="111"/>
      <c r="CT577" s="111"/>
      <c r="CU577" s="111"/>
      <c r="CV577" s="111"/>
    </row>
    <row r="578" spans="1:100" s="106" customFormat="1" ht="15.75" customHeight="1" x14ac:dyDescent="0.25">
      <c r="A578" s="101"/>
      <c r="B578" s="101"/>
      <c r="C578" s="101"/>
      <c r="D578" s="102"/>
      <c r="E578" s="102"/>
      <c r="F578" s="103"/>
      <c r="G578" s="104"/>
      <c r="H578" s="128"/>
      <c r="I578" s="129"/>
      <c r="J578" s="130"/>
      <c r="K578" s="105"/>
      <c r="L578" s="131"/>
      <c r="M578" s="105"/>
      <c r="O578" s="108"/>
      <c r="P578" s="108"/>
      <c r="Q578" s="108"/>
      <c r="S578" s="108"/>
      <c r="T578" s="108"/>
      <c r="V578" s="108"/>
      <c r="W578" s="108"/>
      <c r="AA578" s="138"/>
      <c r="AE578" s="108"/>
      <c r="AF578" s="108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11"/>
      <c r="BN578" s="111"/>
      <c r="BO578" s="111"/>
      <c r="BP578" s="111"/>
      <c r="BQ578" s="111"/>
      <c r="BR578" s="111"/>
      <c r="BS578" s="111"/>
      <c r="BT578" s="111"/>
      <c r="BU578" s="111"/>
      <c r="BV578" s="111"/>
      <c r="BW578" s="111"/>
      <c r="BX578" s="111"/>
      <c r="BY578" s="111"/>
      <c r="BZ578" s="111"/>
      <c r="CA578" s="111"/>
      <c r="CB578" s="111"/>
      <c r="CC578" s="111"/>
      <c r="CD578" s="111"/>
      <c r="CE578" s="111"/>
      <c r="CF578" s="111"/>
      <c r="CG578" s="111"/>
      <c r="CH578" s="111"/>
      <c r="CI578" s="111"/>
      <c r="CJ578" s="111"/>
      <c r="CK578" s="111"/>
      <c r="CL578" s="111"/>
      <c r="CM578" s="111"/>
      <c r="CN578" s="111"/>
      <c r="CO578" s="111"/>
      <c r="CP578" s="111"/>
      <c r="CQ578" s="111"/>
      <c r="CR578" s="111"/>
      <c r="CS578" s="111"/>
      <c r="CT578" s="111"/>
      <c r="CU578" s="111"/>
      <c r="CV578" s="111"/>
    </row>
    <row r="579" spans="1:100" s="106" customFormat="1" ht="15.75" customHeight="1" x14ac:dyDescent="0.25">
      <c r="A579" s="101"/>
      <c r="B579" s="101"/>
      <c r="C579" s="101"/>
      <c r="D579" s="102"/>
      <c r="E579" s="102"/>
      <c r="F579" s="103"/>
      <c r="G579" s="104"/>
      <c r="H579" s="128"/>
      <c r="I579" s="129"/>
      <c r="J579" s="130"/>
      <c r="K579" s="105"/>
      <c r="L579" s="131"/>
      <c r="M579" s="105"/>
      <c r="O579" s="108"/>
      <c r="P579" s="108"/>
      <c r="Q579" s="108"/>
      <c r="S579" s="108"/>
      <c r="T579" s="108"/>
      <c r="V579" s="108"/>
      <c r="W579" s="108"/>
      <c r="AA579" s="138"/>
      <c r="AE579" s="108"/>
      <c r="AF579" s="108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11"/>
      <c r="BN579" s="111"/>
      <c r="BO579" s="111"/>
      <c r="BP579" s="111"/>
      <c r="BQ579" s="111"/>
      <c r="BR579" s="111"/>
      <c r="BS579" s="111"/>
      <c r="BT579" s="111"/>
      <c r="BU579" s="111"/>
      <c r="BV579" s="111"/>
      <c r="BW579" s="111"/>
      <c r="BX579" s="111"/>
      <c r="BY579" s="111"/>
      <c r="BZ579" s="111"/>
      <c r="CA579" s="111"/>
      <c r="CB579" s="111"/>
      <c r="CC579" s="111"/>
      <c r="CD579" s="111"/>
      <c r="CE579" s="111"/>
      <c r="CF579" s="111"/>
      <c r="CG579" s="111"/>
      <c r="CH579" s="111"/>
      <c r="CI579" s="111"/>
      <c r="CJ579" s="111"/>
      <c r="CK579" s="111"/>
      <c r="CL579" s="111"/>
      <c r="CM579" s="111"/>
      <c r="CN579" s="111"/>
      <c r="CO579" s="111"/>
      <c r="CP579" s="111"/>
      <c r="CQ579" s="111"/>
      <c r="CR579" s="111"/>
      <c r="CS579" s="111"/>
      <c r="CT579" s="111"/>
      <c r="CU579" s="111"/>
      <c r="CV579" s="111"/>
    </row>
    <row r="580" spans="1:100" s="106" customFormat="1" ht="15.75" customHeight="1" x14ac:dyDescent="0.25">
      <c r="A580" s="101"/>
      <c r="B580" s="101"/>
      <c r="C580" s="101"/>
      <c r="D580" s="102"/>
      <c r="E580" s="102"/>
      <c r="F580" s="103"/>
      <c r="G580" s="104"/>
      <c r="H580" s="128"/>
      <c r="I580" s="129"/>
      <c r="J580" s="130"/>
      <c r="K580" s="105"/>
      <c r="L580" s="131"/>
      <c r="M580" s="105"/>
      <c r="O580" s="108"/>
      <c r="P580" s="108"/>
      <c r="Q580" s="108"/>
      <c r="S580" s="108"/>
      <c r="T580" s="108"/>
      <c r="V580" s="108"/>
      <c r="W580" s="108"/>
      <c r="AA580" s="138"/>
      <c r="AE580" s="108"/>
      <c r="AF580" s="108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11"/>
      <c r="BN580" s="111"/>
      <c r="BO580" s="111"/>
      <c r="BP580" s="111"/>
      <c r="BQ580" s="111"/>
      <c r="BR580" s="111"/>
      <c r="BS580" s="111"/>
      <c r="BT580" s="111"/>
      <c r="BU580" s="111"/>
      <c r="BV580" s="111"/>
      <c r="BW580" s="111"/>
      <c r="BX580" s="111"/>
      <c r="BY580" s="111"/>
      <c r="BZ580" s="111"/>
      <c r="CA580" s="111"/>
      <c r="CB580" s="111"/>
      <c r="CC580" s="111"/>
      <c r="CD580" s="111"/>
      <c r="CE580" s="111"/>
      <c r="CF580" s="111"/>
      <c r="CG580" s="111"/>
      <c r="CH580" s="111"/>
      <c r="CI580" s="111"/>
      <c r="CJ580" s="111"/>
      <c r="CK580" s="111"/>
      <c r="CL580" s="111"/>
      <c r="CM580" s="111"/>
      <c r="CN580" s="111"/>
      <c r="CO580" s="111"/>
      <c r="CP580" s="111"/>
      <c r="CQ580" s="111"/>
      <c r="CR580" s="111"/>
      <c r="CS580" s="111"/>
      <c r="CT580" s="111"/>
      <c r="CU580" s="111"/>
      <c r="CV580" s="111"/>
    </row>
    <row r="581" spans="1:100" s="106" customFormat="1" ht="15.75" customHeight="1" x14ac:dyDescent="0.25">
      <c r="A581" s="101"/>
      <c r="B581" s="101"/>
      <c r="C581" s="101"/>
      <c r="D581" s="102"/>
      <c r="E581" s="102"/>
      <c r="F581" s="103"/>
      <c r="G581" s="104"/>
      <c r="H581" s="128"/>
      <c r="I581" s="129"/>
      <c r="J581" s="130"/>
      <c r="K581" s="105"/>
      <c r="L581" s="131"/>
      <c r="M581" s="105"/>
      <c r="O581" s="108"/>
      <c r="P581" s="108"/>
      <c r="Q581" s="108"/>
      <c r="S581" s="108"/>
      <c r="T581" s="108"/>
      <c r="V581" s="108"/>
      <c r="W581" s="108"/>
      <c r="AA581" s="138"/>
      <c r="AE581" s="108"/>
      <c r="AF581" s="108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  <c r="BW581" s="111"/>
      <c r="BX581" s="111"/>
      <c r="BY581" s="111"/>
      <c r="BZ581" s="111"/>
      <c r="CA581" s="111"/>
      <c r="CB581" s="111"/>
      <c r="CC581" s="111"/>
      <c r="CD581" s="111"/>
      <c r="CE581" s="111"/>
      <c r="CF581" s="111"/>
      <c r="CG581" s="111"/>
      <c r="CH581" s="111"/>
      <c r="CI581" s="111"/>
      <c r="CJ581" s="111"/>
      <c r="CK581" s="111"/>
      <c r="CL581" s="111"/>
      <c r="CM581" s="111"/>
      <c r="CN581" s="111"/>
      <c r="CO581" s="111"/>
      <c r="CP581" s="111"/>
      <c r="CQ581" s="111"/>
      <c r="CR581" s="111"/>
      <c r="CS581" s="111"/>
      <c r="CT581" s="111"/>
      <c r="CU581" s="111"/>
      <c r="CV581" s="111"/>
    </row>
    <row r="582" spans="1:100" s="106" customFormat="1" ht="15.75" customHeight="1" x14ac:dyDescent="0.25">
      <c r="A582" s="101"/>
      <c r="B582" s="101"/>
      <c r="C582" s="101"/>
      <c r="D582" s="102"/>
      <c r="E582" s="102"/>
      <c r="F582" s="103"/>
      <c r="G582" s="104"/>
      <c r="H582" s="128"/>
      <c r="I582" s="129"/>
      <c r="J582" s="130"/>
      <c r="K582" s="105"/>
      <c r="L582" s="131"/>
      <c r="M582" s="105"/>
      <c r="O582" s="108"/>
      <c r="P582" s="108"/>
      <c r="Q582" s="108"/>
      <c r="S582" s="108"/>
      <c r="T582" s="108"/>
      <c r="V582" s="108"/>
      <c r="W582" s="108"/>
      <c r="AA582" s="138"/>
      <c r="AE582" s="108"/>
      <c r="AF582" s="108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  <c r="BJ582" s="111"/>
      <c r="BK582" s="111"/>
      <c r="BL582" s="111"/>
      <c r="BM582" s="111"/>
      <c r="BN582" s="111"/>
      <c r="BO582" s="111"/>
      <c r="BP582" s="111"/>
      <c r="BQ582" s="111"/>
      <c r="BR582" s="111"/>
      <c r="BS582" s="111"/>
      <c r="BT582" s="111"/>
      <c r="BU582" s="111"/>
      <c r="BV582" s="111"/>
      <c r="BW582" s="111"/>
      <c r="BX582" s="111"/>
      <c r="BY582" s="111"/>
      <c r="BZ582" s="111"/>
      <c r="CA582" s="111"/>
      <c r="CB582" s="111"/>
      <c r="CC582" s="111"/>
      <c r="CD582" s="111"/>
      <c r="CE582" s="111"/>
      <c r="CF582" s="111"/>
      <c r="CG582" s="111"/>
      <c r="CH582" s="111"/>
      <c r="CI582" s="111"/>
      <c r="CJ582" s="111"/>
      <c r="CK582" s="111"/>
      <c r="CL582" s="111"/>
      <c r="CM582" s="111"/>
      <c r="CN582" s="111"/>
      <c r="CO582" s="111"/>
      <c r="CP582" s="111"/>
      <c r="CQ582" s="111"/>
      <c r="CR582" s="111"/>
      <c r="CS582" s="111"/>
      <c r="CT582" s="111"/>
      <c r="CU582" s="111"/>
      <c r="CV582" s="111"/>
    </row>
    <row r="583" spans="1:100" s="106" customFormat="1" ht="15.75" customHeight="1" x14ac:dyDescent="0.25">
      <c r="A583" s="101"/>
      <c r="B583" s="101"/>
      <c r="C583" s="101"/>
      <c r="D583" s="102"/>
      <c r="E583" s="102"/>
      <c r="F583" s="103"/>
      <c r="G583" s="104"/>
      <c r="H583" s="128"/>
      <c r="I583" s="129"/>
      <c r="J583" s="130"/>
      <c r="K583" s="105"/>
      <c r="L583" s="131"/>
      <c r="M583" s="105"/>
      <c r="O583" s="108"/>
      <c r="P583" s="108"/>
      <c r="Q583" s="108"/>
      <c r="S583" s="108"/>
      <c r="T583" s="108"/>
      <c r="V583" s="108"/>
      <c r="W583" s="108"/>
      <c r="AA583" s="138"/>
      <c r="AE583" s="108"/>
      <c r="AF583" s="108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  <c r="CF583" s="111"/>
      <c r="CG583" s="111"/>
      <c r="CH583" s="111"/>
      <c r="CI583" s="111"/>
      <c r="CJ583" s="111"/>
      <c r="CK583" s="111"/>
      <c r="CL583" s="111"/>
      <c r="CM583" s="111"/>
      <c r="CN583" s="111"/>
      <c r="CO583" s="111"/>
      <c r="CP583" s="111"/>
      <c r="CQ583" s="111"/>
      <c r="CR583" s="111"/>
      <c r="CS583" s="111"/>
      <c r="CT583" s="111"/>
      <c r="CU583" s="111"/>
      <c r="CV583" s="111"/>
    </row>
    <row r="584" spans="1:100" s="106" customFormat="1" ht="15.75" customHeight="1" x14ac:dyDescent="0.25">
      <c r="A584" s="101"/>
      <c r="B584" s="101"/>
      <c r="C584" s="101"/>
      <c r="D584" s="102"/>
      <c r="E584" s="102"/>
      <c r="F584" s="103"/>
      <c r="G584" s="104"/>
      <c r="H584" s="128"/>
      <c r="I584" s="129"/>
      <c r="J584" s="130"/>
      <c r="K584" s="105"/>
      <c r="L584" s="131"/>
      <c r="M584" s="105"/>
      <c r="O584" s="108"/>
      <c r="P584" s="108"/>
      <c r="Q584" s="108"/>
      <c r="S584" s="108"/>
      <c r="T584" s="108"/>
      <c r="V584" s="108"/>
      <c r="W584" s="108"/>
      <c r="AA584" s="138"/>
      <c r="AE584" s="108"/>
      <c r="AF584" s="108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  <c r="BW584" s="111"/>
      <c r="BX584" s="111"/>
      <c r="BY584" s="111"/>
      <c r="BZ584" s="111"/>
      <c r="CA584" s="111"/>
      <c r="CB584" s="111"/>
      <c r="CC584" s="111"/>
      <c r="CD584" s="111"/>
      <c r="CE584" s="111"/>
      <c r="CF584" s="111"/>
      <c r="CG584" s="111"/>
      <c r="CH584" s="111"/>
      <c r="CI584" s="111"/>
      <c r="CJ584" s="111"/>
      <c r="CK584" s="111"/>
      <c r="CL584" s="111"/>
      <c r="CM584" s="111"/>
      <c r="CN584" s="111"/>
      <c r="CO584" s="111"/>
      <c r="CP584" s="111"/>
      <c r="CQ584" s="111"/>
      <c r="CR584" s="111"/>
      <c r="CS584" s="111"/>
      <c r="CT584" s="111"/>
      <c r="CU584" s="111"/>
      <c r="CV584" s="111"/>
    </row>
    <row r="585" spans="1:100" s="106" customFormat="1" ht="15.75" customHeight="1" x14ac:dyDescent="0.25">
      <c r="A585" s="101"/>
      <c r="B585" s="101"/>
      <c r="C585" s="101"/>
      <c r="D585" s="102"/>
      <c r="E585" s="102"/>
      <c r="F585" s="103"/>
      <c r="G585" s="104"/>
      <c r="H585" s="128"/>
      <c r="I585" s="129"/>
      <c r="J585" s="130"/>
      <c r="K585" s="105"/>
      <c r="L585" s="131"/>
      <c r="M585" s="105"/>
      <c r="O585" s="108"/>
      <c r="P585" s="108"/>
      <c r="Q585" s="108"/>
      <c r="S585" s="108"/>
      <c r="T585" s="108"/>
      <c r="V585" s="108"/>
      <c r="W585" s="108"/>
      <c r="AA585" s="138"/>
      <c r="AE585" s="108"/>
      <c r="AF585" s="108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  <c r="BW585" s="111"/>
      <c r="BX585" s="111"/>
      <c r="BY585" s="111"/>
      <c r="BZ585" s="111"/>
      <c r="CA585" s="111"/>
      <c r="CB585" s="111"/>
      <c r="CC585" s="111"/>
      <c r="CD585" s="111"/>
      <c r="CE585" s="111"/>
      <c r="CF585" s="111"/>
      <c r="CG585" s="111"/>
      <c r="CH585" s="111"/>
      <c r="CI585" s="111"/>
      <c r="CJ585" s="111"/>
      <c r="CK585" s="111"/>
      <c r="CL585" s="111"/>
      <c r="CM585" s="111"/>
      <c r="CN585" s="111"/>
      <c r="CO585" s="111"/>
      <c r="CP585" s="111"/>
      <c r="CQ585" s="111"/>
      <c r="CR585" s="111"/>
      <c r="CS585" s="111"/>
      <c r="CT585" s="111"/>
      <c r="CU585" s="111"/>
      <c r="CV585" s="111"/>
    </row>
    <row r="586" spans="1:100" s="106" customFormat="1" ht="15.75" customHeight="1" x14ac:dyDescent="0.25">
      <c r="A586" s="101"/>
      <c r="B586" s="101"/>
      <c r="C586" s="101"/>
      <c r="D586" s="102"/>
      <c r="E586" s="102"/>
      <c r="F586" s="103"/>
      <c r="G586" s="104"/>
      <c r="H586" s="128"/>
      <c r="I586" s="129"/>
      <c r="J586" s="130"/>
      <c r="K586" s="105"/>
      <c r="L586" s="131"/>
      <c r="M586" s="105"/>
      <c r="O586" s="108"/>
      <c r="P586" s="108"/>
      <c r="Q586" s="108"/>
      <c r="S586" s="108"/>
      <c r="T586" s="108"/>
      <c r="V586" s="108"/>
      <c r="W586" s="108"/>
      <c r="AA586" s="138"/>
      <c r="AE586" s="108"/>
      <c r="AF586" s="108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/>
      <c r="CD586" s="111"/>
      <c r="CE586" s="111"/>
      <c r="CF586" s="111"/>
      <c r="CG586" s="111"/>
      <c r="CH586" s="111"/>
      <c r="CI586" s="111"/>
      <c r="CJ586" s="111"/>
      <c r="CK586" s="111"/>
      <c r="CL586" s="111"/>
      <c r="CM586" s="111"/>
      <c r="CN586" s="111"/>
      <c r="CO586" s="111"/>
      <c r="CP586" s="111"/>
      <c r="CQ586" s="111"/>
      <c r="CR586" s="111"/>
      <c r="CS586" s="111"/>
      <c r="CT586" s="111"/>
      <c r="CU586" s="111"/>
      <c r="CV586" s="111"/>
    </row>
    <row r="587" spans="1:100" s="106" customFormat="1" ht="15.75" customHeight="1" x14ac:dyDescent="0.25">
      <c r="A587" s="101"/>
      <c r="B587" s="101"/>
      <c r="C587" s="101"/>
      <c r="D587" s="102"/>
      <c r="E587" s="102"/>
      <c r="F587" s="103"/>
      <c r="G587" s="104"/>
      <c r="H587" s="128"/>
      <c r="I587" s="129"/>
      <c r="J587" s="130"/>
      <c r="K587" s="105"/>
      <c r="L587" s="131"/>
      <c r="M587" s="105"/>
      <c r="O587" s="108"/>
      <c r="P587" s="108"/>
      <c r="Q587" s="108"/>
      <c r="S587" s="108"/>
      <c r="T587" s="108"/>
      <c r="V587" s="108"/>
      <c r="W587" s="108"/>
      <c r="AA587" s="138"/>
      <c r="AE587" s="108"/>
      <c r="AF587" s="108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  <c r="BW587" s="111"/>
      <c r="BX587" s="111"/>
      <c r="BY587" s="111"/>
      <c r="BZ587" s="111"/>
      <c r="CA587" s="111"/>
      <c r="CB587" s="111"/>
      <c r="CC587" s="111"/>
      <c r="CD587" s="111"/>
      <c r="CE587" s="111"/>
      <c r="CF587" s="111"/>
      <c r="CG587" s="111"/>
      <c r="CH587" s="111"/>
      <c r="CI587" s="111"/>
      <c r="CJ587" s="111"/>
      <c r="CK587" s="111"/>
      <c r="CL587" s="111"/>
      <c r="CM587" s="111"/>
      <c r="CN587" s="111"/>
      <c r="CO587" s="111"/>
      <c r="CP587" s="111"/>
      <c r="CQ587" s="111"/>
      <c r="CR587" s="111"/>
      <c r="CS587" s="111"/>
      <c r="CT587" s="111"/>
      <c r="CU587" s="111"/>
      <c r="CV587" s="111"/>
    </row>
    <row r="588" spans="1:100" s="106" customFormat="1" ht="15.75" customHeight="1" x14ac:dyDescent="0.25">
      <c r="A588" s="101"/>
      <c r="B588" s="101"/>
      <c r="C588" s="101"/>
      <c r="D588" s="102"/>
      <c r="E588" s="102"/>
      <c r="F588" s="103"/>
      <c r="G588" s="104"/>
      <c r="H588" s="128"/>
      <c r="I588" s="129"/>
      <c r="J588" s="130"/>
      <c r="K588" s="105"/>
      <c r="L588" s="131"/>
      <c r="M588" s="105"/>
      <c r="O588" s="108"/>
      <c r="P588" s="108"/>
      <c r="Q588" s="108"/>
      <c r="S588" s="108"/>
      <c r="T588" s="108"/>
      <c r="V588" s="108"/>
      <c r="W588" s="108"/>
      <c r="AA588" s="138"/>
      <c r="AE588" s="108"/>
      <c r="AF588" s="108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  <c r="BW588" s="111"/>
      <c r="BX588" s="111"/>
      <c r="BY588" s="111"/>
      <c r="BZ588" s="111"/>
      <c r="CA588" s="111"/>
      <c r="CB588" s="111"/>
      <c r="CC588" s="111"/>
      <c r="CD588" s="111"/>
      <c r="CE588" s="111"/>
      <c r="CF588" s="111"/>
      <c r="CG588" s="111"/>
      <c r="CH588" s="111"/>
      <c r="CI588" s="111"/>
      <c r="CJ588" s="111"/>
      <c r="CK588" s="111"/>
      <c r="CL588" s="111"/>
      <c r="CM588" s="111"/>
      <c r="CN588" s="111"/>
      <c r="CO588" s="111"/>
      <c r="CP588" s="111"/>
      <c r="CQ588" s="111"/>
      <c r="CR588" s="111"/>
      <c r="CS588" s="111"/>
      <c r="CT588" s="111"/>
      <c r="CU588" s="111"/>
      <c r="CV588" s="111"/>
    </row>
    <row r="589" spans="1:100" s="106" customFormat="1" ht="15.75" customHeight="1" x14ac:dyDescent="0.25">
      <c r="A589" s="101"/>
      <c r="B589" s="101"/>
      <c r="C589" s="101"/>
      <c r="D589" s="102"/>
      <c r="E589" s="102"/>
      <c r="F589" s="103"/>
      <c r="G589" s="104"/>
      <c r="H589" s="128"/>
      <c r="I589" s="129"/>
      <c r="J589" s="130"/>
      <c r="K589" s="105"/>
      <c r="L589" s="131"/>
      <c r="M589" s="105"/>
      <c r="O589" s="108"/>
      <c r="P589" s="108"/>
      <c r="Q589" s="108"/>
      <c r="S589" s="108"/>
      <c r="T589" s="108"/>
      <c r="V589" s="108"/>
      <c r="W589" s="108"/>
      <c r="AA589" s="138"/>
      <c r="AE589" s="108"/>
      <c r="AF589" s="108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  <c r="BW589" s="111"/>
      <c r="BX589" s="111"/>
      <c r="BY589" s="111"/>
      <c r="BZ589" s="111"/>
      <c r="CA589" s="111"/>
      <c r="CB589" s="111"/>
      <c r="CC589" s="111"/>
      <c r="CD589" s="111"/>
      <c r="CE589" s="111"/>
      <c r="CF589" s="111"/>
      <c r="CG589" s="111"/>
      <c r="CH589" s="111"/>
      <c r="CI589" s="111"/>
      <c r="CJ589" s="111"/>
      <c r="CK589" s="111"/>
      <c r="CL589" s="111"/>
      <c r="CM589" s="111"/>
      <c r="CN589" s="111"/>
      <c r="CO589" s="111"/>
      <c r="CP589" s="111"/>
      <c r="CQ589" s="111"/>
      <c r="CR589" s="111"/>
      <c r="CS589" s="111"/>
      <c r="CT589" s="111"/>
      <c r="CU589" s="111"/>
      <c r="CV589" s="111"/>
    </row>
    <row r="590" spans="1:100" s="106" customFormat="1" ht="15.75" customHeight="1" x14ac:dyDescent="0.25">
      <c r="A590" s="101"/>
      <c r="B590" s="101"/>
      <c r="C590" s="101"/>
      <c r="D590" s="102"/>
      <c r="E590" s="102"/>
      <c r="F590" s="103"/>
      <c r="G590" s="104"/>
      <c r="H590" s="128"/>
      <c r="I590" s="129"/>
      <c r="J590" s="130"/>
      <c r="K590" s="105"/>
      <c r="L590" s="131"/>
      <c r="M590" s="105"/>
      <c r="O590" s="108"/>
      <c r="P590" s="108"/>
      <c r="Q590" s="108"/>
      <c r="S590" s="108"/>
      <c r="T590" s="108"/>
      <c r="V590" s="108"/>
      <c r="W590" s="108"/>
      <c r="AA590" s="138"/>
      <c r="AE590" s="108"/>
      <c r="AF590" s="108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/>
      <c r="BV590" s="111"/>
      <c r="BW590" s="111"/>
      <c r="BX590" s="111"/>
      <c r="BY590" s="111"/>
      <c r="BZ590" s="111"/>
      <c r="CA590" s="111"/>
      <c r="CB590" s="111"/>
      <c r="CC590" s="111"/>
      <c r="CD590" s="111"/>
      <c r="CE590" s="111"/>
      <c r="CF590" s="111"/>
      <c r="CG590" s="111"/>
      <c r="CH590" s="111"/>
      <c r="CI590" s="111"/>
      <c r="CJ590" s="111"/>
      <c r="CK590" s="111"/>
      <c r="CL590" s="111"/>
      <c r="CM590" s="111"/>
      <c r="CN590" s="111"/>
      <c r="CO590" s="111"/>
      <c r="CP590" s="111"/>
      <c r="CQ590" s="111"/>
      <c r="CR590" s="111"/>
      <c r="CS590" s="111"/>
      <c r="CT590" s="111"/>
      <c r="CU590" s="111"/>
      <c r="CV590" s="111"/>
    </row>
    <row r="591" spans="1:100" s="106" customFormat="1" ht="15.75" customHeight="1" x14ac:dyDescent="0.25">
      <c r="A591" s="101"/>
      <c r="B591" s="101"/>
      <c r="C591" s="101"/>
      <c r="D591" s="102"/>
      <c r="E591" s="102"/>
      <c r="F591" s="103"/>
      <c r="G591" s="104"/>
      <c r="H591" s="128"/>
      <c r="I591" s="129"/>
      <c r="J591" s="130"/>
      <c r="K591" s="105"/>
      <c r="L591" s="131"/>
      <c r="M591" s="105"/>
      <c r="O591" s="108"/>
      <c r="P591" s="108"/>
      <c r="Q591" s="108"/>
      <c r="S591" s="108"/>
      <c r="T591" s="108"/>
      <c r="V591" s="108"/>
      <c r="W591" s="108"/>
      <c r="AA591" s="138"/>
      <c r="AE591" s="108"/>
      <c r="AF591" s="108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  <c r="BW591" s="111"/>
      <c r="BX591" s="111"/>
      <c r="BY591" s="111"/>
      <c r="BZ591" s="111"/>
      <c r="CA591" s="111"/>
      <c r="CB591" s="111"/>
      <c r="CC591" s="111"/>
      <c r="CD591" s="111"/>
      <c r="CE591" s="111"/>
      <c r="CF591" s="111"/>
      <c r="CG591" s="111"/>
      <c r="CH591" s="111"/>
      <c r="CI591" s="111"/>
      <c r="CJ591" s="111"/>
      <c r="CK591" s="111"/>
      <c r="CL591" s="111"/>
      <c r="CM591" s="111"/>
      <c r="CN591" s="111"/>
      <c r="CO591" s="111"/>
      <c r="CP591" s="111"/>
      <c r="CQ591" s="111"/>
      <c r="CR591" s="111"/>
      <c r="CS591" s="111"/>
      <c r="CT591" s="111"/>
      <c r="CU591" s="111"/>
      <c r="CV591" s="111"/>
    </row>
    <row r="592" spans="1:100" s="106" customFormat="1" ht="15.75" customHeight="1" x14ac:dyDescent="0.25">
      <c r="A592" s="101"/>
      <c r="B592" s="101"/>
      <c r="C592" s="101"/>
      <c r="D592" s="102"/>
      <c r="E592" s="102"/>
      <c r="F592" s="103"/>
      <c r="G592" s="104"/>
      <c r="H592" s="128"/>
      <c r="I592" s="129"/>
      <c r="J592" s="130"/>
      <c r="K592" s="105"/>
      <c r="L592" s="131"/>
      <c r="M592" s="105"/>
      <c r="O592" s="108"/>
      <c r="P592" s="108"/>
      <c r="Q592" s="108"/>
      <c r="S592" s="108"/>
      <c r="T592" s="108"/>
      <c r="V592" s="108"/>
      <c r="W592" s="108"/>
      <c r="AA592" s="138"/>
      <c r="AE592" s="108"/>
      <c r="AF592" s="108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  <c r="BW592" s="111"/>
      <c r="BX592" s="111"/>
      <c r="BY592" s="111"/>
      <c r="BZ592" s="111"/>
      <c r="CA592" s="111"/>
      <c r="CB592" s="111"/>
      <c r="CC592" s="111"/>
      <c r="CD592" s="111"/>
      <c r="CE592" s="111"/>
      <c r="CF592" s="111"/>
      <c r="CG592" s="111"/>
      <c r="CH592" s="111"/>
      <c r="CI592" s="111"/>
      <c r="CJ592" s="111"/>
      <c r="CK592" s="111"/>
      <c r="CL592" s="111"/>
      <c r="CM592" s="111"/>
      <c r="CN592" s="111"/>
      <c r="CO592" s="111"/>
      <c r="CP592" s="111"/>
      <c r="CQ592" s="111"/>
      <c r="CR592" s="111"/>
      <c r="CS592" s="111"/>
      <c r="CT592" s="111"/>
      <c r="CU592" s="111"/>
      <c r="CV592" s="111"/>
    </row>
    <row r="593" spans="1:100" s="106" customFormat="1" ht="15.75" customHeight="1" x14ac:dyDescent="0.25">
      <c r="A593" s="101"/>
      <c r="B593" s="101"/>
      <c r="C593" s="101"/>
      <c r="D593" s="102"/>
      <c r="E593" s="102"/>
      <c r="F593" s="103"/>
      <c r="G593" s="104"/>
      <c r="H593" s="128"/>
      <c r="I593" s="129"/>
      <c r="J593" s="130"/>
      <c r="K593" s="105"/>
      <c r="L593" s="131"/>
      <c r="M593" s="105"/>
      <c r="O593" s="108"/>
      <c r="P593" s="108"/>
      <c r="Q593" s="108"/>
      <c r="S593" s="108"/>
      <c r="T593" s="108"/>
      <c r="V593" s="108"/>
      <c r="W593" s="108"/>
      <c r="AA593" s="138"/>
      <c r="AE593" s="108"/>
      <c r="AF593" s="108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  <c r="BW593" s="111"/>
      <c r="BX593" s="111"/>
      <c r="BY593" s="111"/>
      <c r="BZ593" s="111"/>
      <c r="CA593" s="111"/>
      <c r="CB593" s="111"/>
      <c r="CC593" s="111"/>
      <c r="CD593" s="111"/>
      <c r="CE593" s="111"/>
      <c r="CF593" s="111"/>
      <c r="CG593" s="111"/>
      <c r="CH593" s="111"/>
      <c r="CI593" s="111"/>
      <c r="CJ593" s="111"/>
      <c r="CK593" s="111"/>
      <c r="CL593" s="111"/>
      <c r="CM593" s="111"/>
      <c r="CN593" s="111"/>
      <c r="CO593" s="111"/>
      <c r="CP593" s="111"/>
      <c r="CQ593" s="111"/>
      <c r="CR593" s="111"/>
      <c r="CS593" s="111"/>
      <c r="CT593" s="111"/>
      <c r="CU593" s="111"/>
      <c r="CV593" s="111"/>
    </row>
    <row r="594" spans="1:100" s="106" customFormat="1" ht="15.75" customHeight="1" x14ac:dyDescent="0.25">
      <c r="A594" s="101"/>
      <c r="B594" s="101"/>
      <c r="C594" s="101"/>
      <c r="D594" s="102"/>
      <c r="E594" s="102"/>
      <c r="F594" s="103"/>
      <c r="G594" s="104"/>
      <c r="H594" s="128"/>
      <c r="I594" s="129"/>
      <c r="J594" s="130"/>
      <c r="K594" s="105"/>
      <c r="L594" s="131"/>
      <c r="M594" s="105"/>
      <c r="O594" s="108"/>
      <c r="P594" s="108"/>
      <c r="Q594" s="108"/>
      <c r="S594" s="108"/>
      <c r="T594" s="108"/>
      <c r="V594" s="108"/>
      <c r="W594" s="108"/>
      <c r="AA594" s="138"/>
      <c r="AE594" s="108"/>
      <c r="AF594" s="108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  <c r="CS594" s="111"/>
      <c r="CT594" s="111"/>
      <c r="CU594" s="111"/>
      <c r="CV594" s="111"/>
    </row>
    <row r="595" spans="1:100" s="106" customFormat="1" ht="15.75" customHeight="1" x14ac:dyDescent="0.25">
      <c r="A595" s="101"/>
      <c r="B595" s="101"/>
      <c r="C595" s="101"/>
      <c r="D595" s="102"/>
      <c r="E595" s="102"/>
      <c r="F595" s="103"/>
      <c r="G595" s="104"/>
      <c r="H595" s="128"/>
      <c r="I595" s="129"/>
      <c r="J595" s="130"/>
      <c r="K595" s="105"/>
      <c r="L595" s="131"/>
      <c r="M595" s="105"/>
      <c r="O595" s="108"/>
      <c r="P595" s="108"/>
      <c r="Q595" s="108"/>
      <c r="S595" s="108"/>
      <c r="T595" s="108"/>
      <c r="V595" s="108"/>
      <c r="W595" s="108"/>
      <c r="AA595" s="138"/>
      <c r="AE595" s="108"/>
      <c r="AF595" s="108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  <c r="CS595" s="111"/>
      <c r="CT595" s="111"/>
      <c r="CU595" s="111"/>
      <c r="CV595" s="111"/>
    </row>
    <row r="596" spans="1:100" s="106" customFormat="1" ht="15.75" customHeight="1" x14ac:dyDescent="0.25">
      <c r="A596" s="101"/>
      <c r="B596" s="101"/>
      <c r="C596" s="101"/>
      <c r="D596" s="102"/>
      <c r="E596" s="102"/>
      <c r="F596" s="103"/>
      <c r="G596" s="104"/>
      <c r="H596" s="128"/>
      <c r="I596" s="129"/>
      <c r="J596" s="130"/>
      <c r="K596" s="105"/>
      <c r="L596" s="131"/>
      <c r="M596" s="105"/>
      <c r="O596" s="108"/>
      <c r="P596" s="108"/>
      <c r="Q596" s="108"/>
      <c r="S596" s="108"/>
      <c r="T596" s="108"/>
      <c r="V596" s="108"/>
      <c r="W596" s="108"/>
      <c r="AA596" s="138"/>
      <c r="AE596" s="108"/>
      <c r="AF596" s="108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/>
      <c r="CD596" s="111"/>
      <c r="CE596" s="111"/>
      <c r="CF596" s="111"/>
      <c r="CG596" s="111"/>
      <c r="CH596" s="111"/>
      <c r="CI596" s="111"/>
      <c r="CJ596" s="111"/>
      <c r="CK596" s="111"/>
      <c r="CL596" s="111"/>
      <c r="CM596" s="111"/>
      <c r="CN596" s="111"/>
      <c r="CO596" s="111"/>
      <c r="CP596" s="111"/>
      <c r="CQ596" s="111"/>
      <c r="CR596" s="111"/>
      <c r="CS596" s="111"/>
      <c r="CT596" s="111"/>
      <c r="CU596" s="111"/>
      <c r="CV596" s="111"/>
    </row>
    <row r="597" spans="1:100" s="106" customFormat="1" ht="15.75" customHeight="1" x14ac:dyDescent="0.25">
      <c r="A597" s="101"/>
      <c r="B597" s="101"/>
      <c r="C597" s="101"/>
      <c r="D597" s="102"/>
      <c r="E597" s="102"/>
      <c r="F597" s="103"/>
      <c r="G597" s="104"/>
      <c r="H597" s="128"/>
      <c r="I597" s="129"/>
      <c r="J597" s="130"/>
      <c r="K597" s="105"/>
      <c r="L597" s="131"/>
      <c r="M597" s="105"/>
      <c r="O597" s="108"/>
      <c r="P597" s="108"/>
      <c r="Q597" s="108"/>
      <c r="S597" s="108"/>
      <c r="T597" s="108"/>
      <c r="V597" s="108"/>
      <c r="W597" s="108"/>
      <c r="AA597" s="138"/>
      <c r="AE597" s="108"/>
      <c r="AF597" s="108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/>
      <c r="CM597" s="111"/>
      <c r="CN597" s="111"/>
      <c r="CO597" s="111"/>
      <c r="CP597" s="111"/>
      <c r="CQ597" s="111"/>
      <c r="CR597" s="111"/>
      <c r="CS597" s="111"/>
      <c r="CT597" s="111"/>
      <c r="CU597" s="111"/>
      <c r="CV597" s="111"/>
    </row>
    <row r="598" spans="1:100" s="106" customFormat="1" ht="15.75" customHeight="1" x14ac:dyDescent="0.25">
      <c r="A598" s="101"/>
      <c r="B598" s="101"/>
      <c r="C598" s="101"/>
      <c r="D598" s="102"/>
      <c r="E598" s="102"/>
      <c r="F598" s="103"/>
      <c r="G598" s="104"/>
      <c r="H598" s="128"/>
      <c r="I598" s="129"/>
      <c r="J598" s="130"/>
      <c r="K598" s="105"/>
      <c r="L598" s="131"/>
      <c r="M598" s="105"/>
      <c r="O598" s="108"/>
      <c r="P598" s="108"/>
      <c r="Q598" s="108"/>
      <c r="S598" s="108"/>
      <c r="T598" s="108"/>
      <c r="V598" s="108"/>
      <c r="W598" s="108"/>
      <c r="AA598" s="138"/>
      <c r="AE598" s="108"/>
      <c r="AF598" s="108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/>
      <c r="CM598" s="111"/>
      <c r="CN598" s="111"/>
      <c r="CO598" s="111"/>
      <c r="CP598" s="111"/>
      <c r="CQ598" s="111"/>
      <c r="CR598" s="111"/>
      <c r="CS598" s="111"/>
      <c r="CT598" s="111"/>
      <c r="CU598" s="111"/>
      <c r="CV598" s="111"/>
    </row>
    <row r="599" spans="1:100" ht="15.75" customHeight="1" x14ac:dyDescent="0.25">
      <c r="D599" s="102"/>
      <c r="E599" s="102"/>
      <c r="F599" s="103"/>
      <c r="AA599" s="138"/>
    </row>
    <row r="600" spans="1:100" ht="15.75" customHeight="1" x14ac:dyDescent="0.25">
      <c r="D600" s="102"/>
      <c r="E600" s="102"/>
      <c r="F600" s="103"/>
      <c r="AA600" s="138"/>
    </row>
    <row r="601" spans="1:100" ht="15.75" customHeight="1" x14ac:dyDescent="0.25">
      <c r="D601" s="102"/>
      <c r="E601" s="102"/>
      <c r="F601" s="103"/>
      <c r="AA601" s="138"/>
    </row>
    <row r="602" spans="1:100" ht="15.75" customHeight="1" x14ac:dyDescent="0.25">
      <c r="D602" s="102"/>
      <c r="E602" s="102"/>
      <c r="F602" s="103"/>
      <c r="AA602" s="138"/>
    </row>
    <row r="603" spans="1:100" ht="15.75" customHeight="1" x14ac:dyDescent="0.25">
      <c r="D603" s="102"/>
      <c r="E603" s="102"/>
      <c r="F603" s="103"/>
      <c r="AA603" s="138"/>
    </row>
    <row r="604" spans="1:100" ht="15.75" customHeight="1" x14ac:dyDescent="0.25">
      <c r="D604" s="102"/>
      <c r="E604" s="102"/>
      <c r="F604" s="103"/>
      <c r="AA604" s="138"/>
    </row>
    <row r="605" spans="1:100" ht="15.75" customHeight="1" x14ac:dyDescent="0.25">
      <c r="D605" s="102"/>
      <c r="E605" s="102"/>
      <c r="F605" s="103"/>
      <c r="AA605" s="138"/>
    </row>
    <row r="606" spans="1:100" ht="15.75" customHeight="1" x14ac:dyDescent="0.25">
      <c r="D606" s="102"/>
      <c r="E606" s="102"/>
      <c r="F606" s="103"/>
      <c r="AA606" s="138"/>
    </row>
    <row r="607" spans="1:100" ht="15.75" customHeight="1" x14ac:dyDescent="0.25">
      <c r="D607" s="102"/>
      <c r="E607" s="102"/>
      <c r="F607" s="103"/>
      <c r="AA607" s="138"/>
    </row>
    <row r="608" spans="1:100" s="141" customFormat="1" ht="15" customHeight="1" x14ac:dyDescent="0.25">
      <c r="A608" s="101"/>
      <c r="B608" s="101"/>
      <c r="C608" s="101"/>
      <c r="D608" s="101"/>
      <c r="E608" s="102"/>
      <c r="F608" s="139"/>
      <c r="G608" s="104"/>
      <c r="H608" s="128"/>
      <c r="I608" s="129"/>
      <c r="J608" s="130"/>
      <c r="K608" s="105"/>
      <c r="L608" s="131"/>
      <c r="M608" s="105"/>
      <c r="N608" s="106"/>
      <c r="O608" s="108"/>
      <c r="P608" s="108"/>
      <c r="Q608" s="108"/>
      <c r="R608" s="106"/>
      <c r="S608" s="108"/>
      <c r="T608" s="108"/>
      <c r="U608" s="106"/>
      <c r="V608" s="108"/>
      <c r="W608" s="108"/>
      <c r="X608" s="106"/>
      <c r="Y608" s="106"/>
      <c r="Z608" s="106"/>
      <c r="AA608" s="138"/>
      <c r="AB608" s="106"/>
      <c r="AC608" s="106"/>
      <c r="AD608" s="106"/>
      <c r="AE608" s="108"/>
      <c r="AF608" s="108"/>
      <c r="AG608" s="140"/>
      <c r="AH608" s="140"/>
      <c r="AI608" s="140"/>
      <c r="AJ608" s="140"/>
      <c r="AK608" s="140"/>
      <c r="AL608" s="140"/>
      <c r="AM608" s="140"/>
      <c r="AN608" s="140"/>
      <c r="AO608" s="140"/>
      <c r="AP608" s="140"/>
      <c r="AQ608" s="140"/>
      <c r="AR608" s="140"/>
      <c r="AS608" s="140"/>
      <c r="AT608" s="140"/>
      <c r="AU608" s="140"/>
      <c r="AV608" s="140"/>
      <c r="AW608" s="140"/>
      <c r="AX608" s="140"/>
      <c r="AY608" s="140"/>
      <c r="AZ608" s="140"/>
      <c r="BA608" s="140"/>
      <c r="BB608" s="140"/>
      <c r="BC608" s="140"/>
      <c r="BD608" s="140"/>
      <c r="BE608" s="140"/>
      <c r="BF608" s="140"/>
      <c r="BG608" s="140"/>
      <c r="BH608" s="140"/>
      <c r="BI608" s="140"/>
      <c r="BJ608" s="140"/>
      <c r="BK608" s="140"/>
      <c r="BL608" s="140"/>
      <c r="BM608" s="140"/>
      <c r="BN608" s="140"/>
      <c r="BO608" s="140"/>
      <c r="BP608" s="140"/>
      <c r="BQ608" s="140"/>
      <c r="BR608" s="140"/>
      <c r="BS608" s="140"/>
      <c r="BT608" s="140"/>
      <c r="BU608" s="140"/>
      <c r="BV608" s="140"/>
      <c r="BW608" s="140"/>
      <c r="BX608" s="140"/>
      <c r="BY608" s="140"/>
      <c r="BZ608" s="140"/>
      <c r="CA608" s="140"/>
      <c r="CB608" s="140"/>
      <c r="CC608" s="140"/>
      <c r="CD608" s="140"/>
      <c r="CE608" s="140"/>
      <c r="CF608" s="140"/>
      <c r="CG608" s="140"/>
      <c r="CH608" s="140"/>
      <c r="CI608" s="140"/>
      <c r="CJ608" s="140"/>
      <c r="CK608" s="140"/>
      <c r="CL608" s="140"/>
      <c r="CM608" s="140"/>
      <c r="CN608" s="140"/>
      <c r="CO608" s="140"/>
      <c r="CP608" s="140"/>
      <c r="CQ608" s="140"/>
      <c r="CR608" s="140"/>
      <c r="CS608" s="140"/>
      <c r="CT608" s="140"/>
      <c r="CU608" s="140"/>
      <c r="CV608" s="140"/>
    </row>
    <row r="609" spans="1:100" s="141" customFormat="1" ht="15" customHeight="1" x14ac:dyDescent="0.25">
      <c r="A609" s="101"/>
      <c r="B609" s="101"/>
      <c r="C609" s="101"/>
      <c r="D609" s="101"/>
      <c r="E609" s="102"/>
      <c r="F609" s="139"/>
      <c r="G609" s="104"/>
      <c r="H609" s="128"/>
      <c r="I609" s="129"/>
      <c r="J609" s="130"/>
      <c r="K609" s="105"/>
      <c r="L609" s="131"/>
      <c r="M609" s="105"/>
      <c r="N609" s="106"/>
      <c r="O609" s="108"/>
      <c r="P609" s="108"/>
      <c r="Q609" s="108"/>
      <c r="R609" s="106"/>
      <c r="S609" s="108"/>
      <c r="T609" s="108"/>
      <c r="U609" s="106"/>
      <c r="V609" s="108"/>
      <c r="W609" s="108"/>
      <c r="X609" s="106"/>
      <c r="Y609" s="106"/>
      <c r="Z609" s="106"/>
      <c r="AA609" s="138"/>
      <c r="AB609" s="106"/>
      <c r="AC609" s="106"/>
      <c r="AD609" s="106"/>
      <c r="AE609" s="108"/>
      <c r="AF609" s="108"/>
      <c r="AG609" s="140"/>
      <c r="AH609" s="140"/>
      <c r="AI609" s="140"/>
      <c r="AJ609" s="140"/>
      <c r="AK609" s="140"/>
      <c r="AL609" s="140"/>
      <c r="AM609" s="140"/>
      <c r="AN609" s="140"/>
      <c r="AO609" s="140"/>
      <c r="AP609" s="140"/>
      <c r="AQ609" s="140"/>
      <c r="AR609" s="140"/>
      <c r="AS609" s="140"/>
      <c r="AT609" s="140"/>
      <c r="AU609" s="140"/>
      <c r="AV609" s="140"/>
      <c r="AW609" s="140"/>
      <c r="AX609" s="140"/>
      <c r="AY609" s="140"/>
      <c r="AZ609" s="140"/>
      <c r="BA609" s="140"/>
      <c r="BB609" s="140"/>
      <c r="BC609" s="140"/>
      <c r="BD609" s="140"/>
      <c r="BE609" s="140"/>
      <c r="BF609" s="140"/>
      <c r="BG609" s="140"/>
      <c r="BH609" s="140"/>
      <c r="BI609" s="140"/>
      <c r="BJ609" s="140"/>
      <c r="BK609" s="140"/>
      <c r="BL609" s="140"/>
      <c r="BM609" s="140"/>
      <c r="BN609" s="140"/>
      <c r="BO609" s="140"/>
      <c r="BP609" s="140"/>
      <c r="BQ609" s="140"/>
      <c r="BR609" s="140"/>
      <c r="BS609" s="140"/>
      <c r="BT609" s="140"/>
      <c r="BU609" s="140"/>
      <c r="BV609" s="140"/>
      <c r="BW609" s="140"/>
      <c r="BX609" s="140"/>
      <c r="BY609" s="140"/>
      <c r="BZ609" s="140"/>
      <c r="CA609" s="140"/>
      <c r="CB609" s="140"/>
      <c r="CC609" s="140"/>
      <c r="CD609" s="140"/>
      <c r="CE609" s="140"/>
      <c r="CF609" s="140"/>
      <c r="CG609" s="140"/>
      <c r="CH609" s="140"/>
      <c r="CI609" s="140"/>
      <c r="CJ609" s="140"/>
      <c r="CK609" s="140"/>
      <c r="CL609" s="140"/>
      <c r="CM609" s="140"/>
      <c r="CN609" s="140"/>
      <c r="CO609" s="140"/>
      <c r="CP609" s="140"/>
      <c r="CQ609" s="140"/>
      <c r="CR609" s="140"/>
      <c r="CS609" s="140"/>
      <c r="CT609" s="140"/>
      <c r="CU609" s="140"/>
      <c r="CV609" s="140"/>
    </row>
    <row r="610" spans="1:100" ht="15" customHeight="1" x14ac:dyDescent="0.25">
      <c r="AA610" s="138"/>
    </row>
    <row r="611" spans="1:100" ht="15" customHeight="1" x14ac:dyDescent="0.25">
      <c r="AA611" s="138"/>
    </row>
    <row r="612" spans="1:100" ht="15" customHeight="1" x14ac:dyDescent="0.25">
      <c r="AA612" s="138"/>
    </row>
    <row r="613" spans="1:100" ht="15" customHeight="1" x14ac:dyDescent="0.25">
      <c r="AA613" s="138"/>
    </row>
    <row r="614" spans="1:100" ht="15" customHeight="1" x14ac:dyDescent="0.25">
      <c r="AA614" s="138"/>
    </row>
    <row r="615" spans="1:100" s="106" customFormat="1" ht="15" customHeight="1" x14ac:dyDescent="0.25">
      <c r="A615" s="101"/>
      <c r="B615" s="101"/>
      <c r="C615" s="101"/>
      <c r="D615" s="101"/>
      <c r="E615" s="111"/>
      <c r="F615" s="139"/>
      <c r="G615" s="104"/>
      <c r="H615" s="128"/>
      <c r="I615" s="129"/>
      <c r="J615" s="130"/>
      <c r="K615" s="105"/>
      <c r="L615" s="131"/>
      <c r="M615" s="105"/>
      <c r="O615" s="108"/>
      <c r="P615" s="108"/>
      <c r="Q615" s="108"/>
      <c r="S615" s="108"/>
      <c r="T615" s="108"/>
      <c r="V615" s="108"/>
      <c r="W615" s="108"/>
      <c r="AA615" s="138"/>
      <c r="AE615" s="108"/>
      <c r="AF615" s="108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/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  <c r="CS615" s="111"/>
      <c r="CT615" s="111"/>
      <c r="CU615" s="111"/>
      <c r="CV615" s="111"/>
    </row>
    <row r="616" spans="1:100" s="106" customFormat="1" ht="15" customHeight="1" x14ac:dyDescent="0.25">
      <c r="A616" s="101"/>
      <c r="B616" s="101"/>
      <c r="C616" s="101"/>
      <c r="D616" s="101"/>
      <c r="E616" s="111"/>
      <c r="F616" s="139"/>
      <c r="G616" s="104"/>
      <c r="H616" s="128"/>
      <c r="I616" s="129"/>
      <c r="J616" s="130"/>
      <c r="K616" s="105"/>
      <c r="L616" s="131"/>
      <c r="M616" s="105"/>
      <c r="O616" s="108"/>
      <c r="P616" s="108"/>
      <c r="Q616" s="108"/>
      <c r="S616" s="108"/>
      <c r="T616" s="108"/>
      <c r="V616" s="108"/>
      <c r="W616" s="108"/>
      <c r="AA616" s="138"/>
      <c r="AE616" s="108"/>
      <c r="AF616" s="108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/>
      <c r="BY616" s="111"/>
      <c r="BZ616" s="111"/>
      <c r="CA616" s="111"/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  <c r="CS616" s="111"/>
      <c r="CT616" s="111"/>
      <c r="CU616" s="111"/>
      <c r="CV616" s="111"/>
    </row>
    <row r="617" spans="1:100" s="106" customFormat="1" ht="15" customHeight="1" x14ac:dyDescent="0.25">
      <c r="A617" s="101"/>
      <c r="B617" s="101"/>
      <c r="C617" s="101"/>
      <c r="D617" s="101"/>
      <c r="E617" s="111"/>
      <c r="F617" s="139"/>
      <c r="G617" s="104"/>
      <c r="H617" s="128"/>
      <c r="I617" s="129"/>
      <c r="J617" s="130"/>
      <c r="K617" s="105"/>
      <c r="L617" s="131"/>
      <c r="M617" s="105"/>
      <c r="O617" s="108"/>
      <c r="P617" s="108"/>
      <c r="Q617" s="108"/>
      <c r="S617" s="108"/>
      <c r="T617" s="108"/>
      <c r="V617" s="108"/>
      <c r="W617" s="108"/>
      <c r="AA617" s="138"/>
      <c r="AE617" s="108"/>
      <c r="AF617" s="108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  <c r="CS617" s="111"/>
      <c r="CT617" s="111"/>
      <c r="CU617" s="111"/>
      <c r="CV617" s="111"/>
    </row>
    <row r="618" spans="1:100" s="106" customFormat="1" ht="15" customHeight="1" x14ac:dyDescent="0.25">
      <c r="A618" s="101"/>
      <c r="B618" s="101"/>
      <c r="C618" s="101"/>
      <c r="D618" s="101"/>
      <c r="E618" s="111"/>
      <c r="F618" s="139"/>
      <c r="G618" s="104"/>
      <c r="H618" s="128"/>
      <c r="I618" s="129"/>
      <c r="J618" s="130"/>
      <c r="K618" s="105"/>
      <c r="L618" s="131"/>
      <c r="M618" s="105"/>
      <c r="O618" s="108"/>
      <c r="P618" s="108"/>
      <c r="Q618" s="108"/>
      <c r="S618" s="108"/>
      <c r="T618" s="108"/>
      <c r="V618" s="108"/>
      <c r="W618" s="108"/>
      <c r="AA618" s="138"/>
      <c r="AE618" s="108"/>
      <c r="AF618" s="108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  <c r="CS618" s="111"/>
      <c r="CT618" s="111"/>
      <c r="CU618" s="111"/>
      <c r="CV618" s="111"/>
    </row>
    <row r="619" spans="1:100" s="106" customFormat="1" ht="15" customHeight="1" x14ac:dyDescent="0.25">
      <c r="A619" s="101"/>
      <c r="B619" s="101"/>
      <c r="C619" s="101"/>
      <c r="D619" s="101"/>
      <c r="E619" s="111"/>
      <c r="F619" s="139"/>
      <c r="G619" s="104"/>
      <c r="H619" s="128"/>
      <c r="I619" s="129"/>
      <c r="J619" s="130"/>
      <c r="K619" s="105"/>
      <c r="L619" s="131"/>
      <c r="M619" s="105"/>
      <c r="O619" s="108"/>
      <c r="P619" s="108"/>
      <c r="Q619" s="108"/>
      <c r="S619" s="108"/>
      <c r="T619" s="108"/>
      <c r="V619" s="108"/>
      <c r="W619" s="108"/>
      <c r="AA619" s="138"/>
      <c r="AE619" s="108"/>
      <c r="AF619" s="108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  <c r="CS619" s="111"/>
      <c r="CT619" s="111"/>
      <c r="CU619" s="111"/>
      <c r="CV619" s="111"/>
    </row>
    <row r="620" spans="1:100" s="106" customFormat="1" ht="15" customHeight="1" x14ac:dyDescent="0.25">
      <c r="A620" s="101"/>
      <c r="B620" s="101"/>
      <c r="C620" s="101"/>
      <c r="D620" s="101"/>
      <c r="E620" s="111"/>
      <c r="F620" s="139"/>
      <c r="G620" s="104"/>
      <c r="H620" s="128"/>
      <c r="I620" s="129"/>
      <c r="J620" s="130"/>
      <c r="K620" s="105"/>
      <c r="L620" s="131"/>
      <c r="M620" s="105"/>
      <c r="O620" s="108"/>
      <c r="P620" s="108"/>
      <c r="Q620" s="108"/>
      <c r="S620" s="108"/>
      <c r="T620" s="108"/>
      <c r="V620" s="108"/>
      <c r="W620" s="108"/>
      <c r="AA620" s="138"/>
      <c r="AE620" s="108"/>
      <c r="AF620" s="108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  <c r="CS620" s="111"/>
      <c r="CT620" s="111"/>
      <c r="CU620" s="111"/>
      <c r="CV620" s="111"/>
    </row>
    <row r="621" spans="1:100" s="106" customFormat="1" ht="15" customHeight="1" x14ac:dyDescent="0.25">
      <c r="A621" s="101"/>
      <c r="B621" s="101"/>
      <c r="C621" s="101"/>
      <c r="D621" s="101"/>
      <c r="E621" s="111"/>
      <c r="F621" s="139"/>
      <c r="G621" s="104"/>
      <c r="H621" s="128"/>
      <c r="I621" s="129"/>
      <c r="J621" s="130"/>
      <c r="K621" s="105"/>
      <c r="L621" s="131"/>
      <c r="M621" s="105"/>
      <c r="O621" s="108"/>
      <c r="P621" s="108"/>
      <c r="Q621" s="108"/>
      <c r="S621" s="108"/>
      <c r="T621" s="108"/>
      <c r="V621" s="108"/>
      <c r="W621" s="108"/>
      <c r="AA621" s="138"/>
      <c r="AE621" s="108"/>
      <c r="AF621" s="108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  <c r="CS621" s="111"/>
      <c r="CT621" s="111"/>
      <c r="CU621" s="111"/>
      <c r="CV621" s="111"/>
    </row>
    <row r="622" spans="1:100" s="106" customFormat="1" ht="15" customHeight="1" x14ac:dyDescent="0.25">
      <c r="A622" s="101"/>
      <c r="B622" s="101"/>
      <c r="C622" s="101"/>
      <c r="D622" s="101"/>
      <c r="E622" s="111"/>
      <c r="F622" s="139"/>
      <c r="G622" s="104"/>
      <c r="H622" s="128"/>
      <c r="I622" s="129"/>
      <c r="J622" s="130"/>
      <c r="K622" s="105"/>
      <c r="L622" s="131"/>
      <c r="M622" s="105"/>
      <c r="O622" s="108"/>
      <c r="P622" s="108"/>
      <c r="Q622" s="108"/>
      <c r="S622" s="108"/>
      <c r="T622" s="108"/>
      <c r="V622" s="108"/>
      <c r="W622" s="108"/>
      <c r="AA622" s="138"/>
      <c r="AE622" s="108"/>
      <c r="AF622" s="108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  <c r="CS622" s="111"/>
      <c r="CT622" s="111"/>
      <c r="CU622" s="111"/>
      <c r="CV622" s="111"/>
    </row>
    <row r="623" spans="1:100" s="106" customFormat="1" ht="15" customHeight="1" x14ac:dyDescent="0.25">
      <c r="A623" s="101"/>
      <c r="B623" s="101"/>
      <c r="C623" s="101"/>
      <c r="D623" s="101"/>
      <c r="E623" s="111"/>
      <c r="F623" s="139"/>
      <c r="G623" s="104"/>
      <c r="H623" s="128"/>
      <c r="I623" s="129"/>
      <c r="J623" s="130"/>
      <c r="K623" s="105"/>
      <c r="L623" s="131"/>
      <c r="M623" s="105"/>
      <c r="O623" s="108"/>
      <c r="P623" s="108"/>
      <c r="Q623" s="108"/>
      <c r="S623" s="108"/>
      <c r="T623" s="108"/>
      <c r="V623" s="108"/>
      <c r="W623" s="108"/>
      <c r="AA623" s="138"/>
      <c r="AE623" s="108"/>
      <c r="AF623" s="108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  <c r="CS623" s="111"/>
      <c r="CT623" s="111"/>
      <c r="CU623" s="111"/>
      <c r="CV623" s="111"/>
    </row>
    <row r="624" spans="1:100" s="106" customFormat="1" ht="15" customHeight="1" x14ac:dyDescent="0.25">
      <c r="A624" s="101"/>
      <c r="B624" s="101"/>
      <c r="C624" s="101"/>
      <c r="D624" s="101"/>
      <c r="E624" s="111"/>
      <c r="F624" s="139"/>
      <c r="G624" s="104"/>
      <c r="H624" s="128"/>
      <c r="I624" s="129"/>
      <c r="J624" s="130"/>
      <c r="K624" s="105"/>
      <c r="L624" s="131"/>
      <c r="M624" s="105"/>
      <c r="O624" s="108"/>
      <c r="P624" s="108"/>
      <c r="Q624" s="108"/>
      <c r="S624" s="108"/>
      <c r="T624" s="108"/>
      <c r="V624" s="108"/>
      <c r="W624" s="108"/>
      <c r="AA624" s="138"/>
      <c r="AE624" s="108"/>
      <c r="AF624" s="108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  <c r="CS624" s="111"/>
      <c r="CT624" s="111"/>
      <c r="CU624" s="111"/>
      <c r="CV624" s="111"/>
    </row>
    <row r="625" spans="1:100" s="106" customFormat="1" ht="15" customHeight="1" x14ac:dyDescent="0.25">
      <c r="A625" s="101"/>
      <c r="B625" s="101"/>
      <c r="C625" s="101"/>
      <c r="D625" s="101"/>
      <c r="E625" s="111"/>
      <c r="F625" s="139"/>
      <c r="G625" s="104"/>
      <c r="H625" s="128"/>
      <c r="I625" s="129"/>
      <c r="J625" s="130"/>
      <c r="K625" s="105"/>
      <c r="L625" s="131"/>
      <c r="M625" s="105"/>
      <c r="O625" s="108"/>
      <c r="P625" s="108"/>
      <c r="Q625" s="108"/>
      <c r="S625" s="108"/>
      <c r="T625" s="108"/>
      <c r="V625" s="108"/>
      <c r="W625" s="108"/>
      <c r="AA625" s="138"/>
      <c r="AE625" s="108"/>
      <c r="AF625" s="108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  <c r="CS625" s="111"/>
      <c r="CT625" s="111"/>
      <c r="CU625" s="111"/>
      <c r="CV625" s="111"/>
    </row>
    <row r="626" spans="1:100" s="106" customFormat="1" ht="15" customHeight="1" x14ac:dyDescent="0.25">
      <c r="A626" s="101"/>
      <c r="B626" s="101"/>
      <c r="C626" s="101"/>
      <c r="D626" s="101"/>
      <c r="E626" s="111"/>
      <c r="F626" s="139"/>
      <c r="G626" s="104"/>
      <c r="H626" s="128"/>
      <c r="I626" s="129"/>
      <c r="J626" s="130"/>
      <c r="K626" s="105"/>
      <c r="L626" s="131"/>
      <c r="M626" s="105"/>
      <c r="O626" s="108"/>
      <c r="P626" s="108"/>
      <c r="Q626" s="108"/>
      <c r="S626" s="108"/>
      <c r="T626" s="108"/>
      <c r="V626" s="108"/>
      <c r="W626" s="108"/>
      <c r="AA626" s="138"/>
      <c r="AE626" s="108"/>
      <c r="AF626" s="108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  <c r="CS626" s="111"/>
      <c r="CT626" s="111"/>
      <c r="CU626" s="111"/>
      <c r="CV626" s="111"/>
    </row>
    <row r="627" spans="1:100" s="106" customFormat="1" ht="15" customHeight="1" x14ac:dyDescent="0.25">
      <c r="A627" s="101"/>
      <c r="B627" s="101"/>
      <c r="C627" s="101"/>
      <c r="D627" s="101"/>
      <c r="E627" s="111"/>
      <c r="F627" s="139"/>
      <c r="G627" s="104"/>
      <c r="H627" s="128"/>
      <c r="I627" s="129"/>
      <c r="J627" s="130"/>
      <c r="K627" s="105"/>
      <c r="L627" s="131"/>
      <c r="M627" s="105"/>
      <c r="O627" s="108"/>
      <c r="P627" s="108"/>
      <c r="Q627" s="108"/>
      <c r="S627" s="108"/>
      <c r="T627" s="108"/>
      <c r="V627" s="108"/>
      <c r="W627" s="108"/>
      <c r="AA627" s="138"/>
      <c r="AE627" s="108"/>
      <c r="AF627" s="108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  <c r="CS627" s="111"/>
      <c r="CT627" s="111"/>
      <c r="CU627" s="111"/>
      <c r="CV627" s="111"/>
    </row>
    <row r="628" spans="1:100" s="106" customFormat="1" ht="15" customHeight="1" x14ac:dyDescent="0.25">
      <c r="A628" s="101"/>
      <c r="B628" s="101"/>
      <c r="C628" s="101"/>
      <c r="D628" s="101"/>
      <c r="E628" s="111"/>
      <c r="F628" s="139"/>
      <c r="G628" s="104"/>
      <c r="H628" s="128"/>
      <c r="I628" s="129"/>
      <c r="J628" s="130"/>
      <c r="K628" s="105"/>
      <c r="L628" s="131"/>
      <c r="M628" s="105"/>
      <c r="O628" s="108"/>
      <c r="P628" s="108"/>
      <c r="Q628" s="108"/>
      <c r="S628" s="108"/>
      <c r="T628" s="108"/>
      <c r="V628" s="108"/>
      <c r="W628" s="108"/>
      <c r="AA628" s="138"/>
      <c r="AE628" s="108"/>
      <c r="AF628" s="108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  <c r="CS628" s="111"/>
      <c r="CT628" s="111"/>
      <c r="CU628" s="111"/>
      <c r="CV628" s="111"/>
    </row>
    <row r="629" spans="1:100" s="106" customFormat="1" ht="15" customHeight="1" x14ac:dyDescent="0.25">
      <c r="A629" s="101"/>
      <c r="B629" s="101"/>
      <c r="C629" s="101"/>
      <c r="D629" s="101"/>
      <c r="E629" s="111"/>
      <c r="F629" s="139"/>
      <c r="G629" s="104"/>
      <c r="H629" s="128"/>
      <c r="I629" s="129"/>
      <c r="J629" s="130"/>
      <c r="K629" s="105"/>
      <c r="L629" s="131"/>
      <c r="M629" s="105"/>
      <c r="O629" s="108"/>
      <c r="P629" s="108"/>
      <c r="Q629" s="108"/>
      <c r="S629" s="108"/>
      <c r="T629" s="108"/>
      <c r="V629" s="108"/>
      <c r="W629" s="108"/>
      <c r="AA629" s="138"/>
      <c r="AE629" s="108"/>
      <c r="AF629" s="108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  <c r="CS629" s="111"/>
      <c r="CT629" s="111"/>
      <c r="CU629" s="111"/>
      <c r="CV629" s="111"/>
    </row>
    <row r="630" spans="1:100" s="106" customFormat="1" ht="15" customHeight="1" x14ac:dyDescent="0.25">
      <c r="A630" s="101"/>
      <c r="B630" s="101"/>
      <c r="C630" s="101"/>
      <c r="D630" s="101"/>
      <c r="E630" s="111"/>
      <c r="F630" s="139"/>
      <c r="G630" s="104"/>
      <c r="H630" s="128"/>
      <c r="I630" s="129"/>
      <c r="J630" s="130"/>
      <c r="K630" s="105"/>
      <c r="L630" s="131"/>
      <c r="M630" s="105"/>
      <c r="O630" s="108"/>
      <c r="P630" s="108"/>
      <c r="Q630" s="108"/>
      <c r="S630" s="108"/>
      <c r="T630" s="108"/>
      <c r="V630" s="108"/>
      <c r="W630" s="108"/>
      <c r="AA630" s="138"/>
      <c r="AE630" s="108"/>
      <c r="AF630" s="108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  <c r="CS630" s="111"/>
      <c r="CT630" s="111"/>
      <c r="CU630" s="111"/>
      <c r="CV630" s="111"/>
    </row>
    <row r="631" spans="1:100" s="106" customFormat="1" ht="15" customHeight="1" x14ac:dyDescent="0.25">
      <c r="A631" s="101"/>
      <c r="B631" s="101"/>
      <c r="C631" s="101"/>
      <c r="D631" s="101"/>
      <c r="E631" s="111"/>
      <c r="F631" s="139"/>
      <c r="G631" s="104"/>
      <c r="H631" s="128"/>
      <c r="I631" s="129"/>
      <c r="J631" s="130"/>
      <c r="K631" s="105"/>
      <c r="L631" s="131"/>
      <c r="M631" s="105"/>
      <c r="O631" s="108"/>
      <c r="P631" s="108"/>
      <c r="Q631" s="108"/>
      <c r="S631" s="108"/>
      <c r="T631" s="108"/>
      <c r="V631" s="108"/>
      <c r="W631" s="108"/>
      <c r="AA631" s="138"/>
      <c r="AE631" s="108"/>
      <c r="AF631" s="108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/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  <c r="CS631" s="111"/>
      <c r="CT631" s="111"/>
      <c r="CU631" s="111"/>
      <c r="CV631" s="111"/>
    </row>
    <row r="632" spans="1:100" s="106" customFormat="1" ht="15" customHeight="1" x14ac:dyDescent="0.25">
      <c r="A632" s="101"/>
      <c r="B632" s="101"/>
      <c r="C632" s="101"/>
      <c r="D632" s="101"/>
      <c r="E632" s="111"/>
      <c r="F632" s="139"/>
      <c r="G632" s="104"/>
      <c r="H632" s="128"/>
      <c r="I632" s="129"/>
      <c r="J632" s="130"/>
      <c r="K632" s="105"/>
      <c r="L632" s="131"/>
      <c r="M632" s="105"/>
      <c r="O632" s="108"/>
      <c r="P632" s="108"/>
      <c r="Q632" s="108"/>
      <c r="S632" s="108"/>
      <c r="T632" s="108"/>
      <c r="V632" s="108"/>
      <c r="W632" s="108"/>
      <c r="AA632" s="138"/>
      <c r="AE632" s="108"/>
      <c r="AF632" s="108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  <c r="CS632" s="111"/>
      <c r="CT632" s="111"/>
      <c r="CU632" s="111"/>
      <c r="CV632" s="111"/>
    </row>
    <row r="633" spans="1:100" s="106" customFormat="1" ht="15" customHeight="1" x14ac:dyDescent="0.25">
      <c r="A633" s="101"/>
      <c r="B633" s="101"/>
      <c r="C633" s="101"/>
      <c r="D633" s="101"/>
      <c r="E633" s="111"/>
      <c r="F633" s="139"/>
      <c r="G633" s="104"/>
      <c r="H633" s="128"/>
      <c r="I633" s="129"/>
      <c r="J633" s="130"/>
      <c r="K633" s="105"/>
      <c r="L633" s="131"/>
      <c r="M633" s="105"/>
      <c r="O633" s="108"/>
      <c r="P633" s="108"/>
      <c r="Q633" s="108"/>
      <c r="S633" s="108"/>
      <c r="T633" s="108"/>
      <c r="V633" s="108"/>
      <c r="W633" s="108"/>
      <c r="AA633" s="138"/>
      <c r="AE633" s="108"/>
      <c r="AF633" s="108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/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  <c r="CS633" s="111"/>
      <c r="CT633" s="111"/>
      <c r="CU633" s="111"/>
      <c r="CV633" s="111"/>
    </row>
    <row r="634" spans="1:100" s="106" customFormat="1" ht="15" customHeight="1" x14ac:dyDescent="0.25">
      <c r="A634" s="101"/>
      <c r="B634" s="101"/>
      <c r="C634" s="101"/>
      <c r="D634" s="101"/>
      <c r="E634" s="111"/>
      <c r="F634" s="139"/>
      <c r="G634" s="104"/>
      <c r="H634" s="128"/>
      <c r="I634" s="129"/>
      <c r="J634" s="130"/>
      <c r="K634" s="105"/>
      <c r="L634" s="131"/>
      <c r="M634" s="105"/>
      <c r="O634" s="108"/>
      <c r="P634" s="108"/>
      <c r="Q634" s="108"/>
      <c r="S634" s="108"/>
      <c r="T634" s="108"/>
      <c r="V634" s="108"/>
      <c r="W634" s="108"/>
      <c r="AA634" s="138"/>
      <c r="AE634" s="108"/>
      <c r="AF634" s="108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  <c r="CS634" s="111"/>
      <c r="CT634" s="111"/>
      <c r="CU634" s="111"/>
      <c r="CV634" s="111"/>
    </row>
    <row r="635" spans="1:100" s="106" customFormat="1" ht="15" customHeight="1" x14ac:dyDescent="0.25">
      <c r="A635" s="101"/>
      <c r="B635" s="101"/>
      <c r="C635" s="101"/>
      <c r="D635" s="101"/>
      <c r="E635" s="111"/>
      <c r="F635" s="139"/>
      <c r="G635" s="104"/>
      <c r="H635" s="128"/>
      <c r="I635" s="129"/>
      <c r="J635" s="130"/>
      <c r="K635" s="105"/>
      <c r="L635" s="131"/>
      <c r="M635" s="105"/>
      <c r="O635" s="108"/>
      <c r="P635" s="108"/>
      <c r="Q635" s="108"/>
      <c r="S635" s="108"/>
      <c r="T635" s="108"/>
      <c r="V635" s="108"/>
      <c r="W635" s="108"/>
      <c r="AA635" s="138"/>
      <c r="AE635" s="108"/>
      <c r="AF635" s="108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  <c r="CS635" s="111"/>
      <c r="CT635" s="111"/>
      <c r="CU635" s="111"/>
      <c r="CV635" s="111"/>
    </row>
    <row r="636" spans="1:100" s="106" customFormat="1" ht="15" customHeight="1" x14ac:dyDescent="0.25">
      <c r="A636" s="101"/>
      <c r="B636" s="101"/>
      <c r="C636" s="101"/>
      <c r="D636" s="101"/>
      <c r="E636" s="111"/>
      <c r="F636" s="139"/>
      <c r="G636" s="104"/>
      <c r="H636" s="128"/>
      <c r="I636" s="129"/>
      <c r="J636" s="130"/>
      <c r="K636" s="105"/>
      <c r="L636" s="131"/>
      <c r="M636" s="105"/>
      <c r="O636" s="108"/>
      <c r="P636" s="108"/>
      <c r="Q636" s="108"/>
      <c r="S636" s="108"/>
      <c r="T636" s="108"/>
      <c r="V636" s="108"/>
      <c r="W636" s="108"/>
      <c r="AA636" s="138"/>
      <c r="AE636" s="108"/>
      <c r="AF636" s="108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  <c r="CS636" s="111"/>
      <c r="CT636" s="111"/>
      <c r="CU636" s="111"/>
      <c r="CV636" s="111"/>
    </row>
    <row r="637" spans="1:100" s="106" customFormat="1" ht="15" customHeight="1" x14ac:dyDescent="0.25">
      <c r="A637" s="101"/>
      <c r="B637" s="101"/>
      <c r="C637" s="101"/>
      <c r="D637" s="101"/>
      <c r="E637" s="111"/>
      <c r="F637" s="139"/>
      <c r="G637" s="104"/>
      <c r="H637" s="128"/>
      <c r="I637" s="129"/>
      <c r="J637" s="130"/>
      <c r="K637" s="105"/>
      <c r="L637" s="131"/>
      <c r="M637" s="105"/>
      <c r="O637" s="108"/>
      <c r="P637" s="108"/>
      <c r="Q637" s="108"/>
      <c r="S637" s="108"/>
      <c r="T637" s="108"/>
      <c r="V637" s="108"/>
      <c r="W637" s="108"/>
      <c r="AA637" s="138"/>
      <c r="AE637" s="108"/>
      <c r="AF637" s="108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  <c r="CS637" s="111"/>
      <c r="CT637" s="111"/>
      <c r="CU637" s="111"/>
      <c r="CV637" s="111"/>
    </row>
    <row r="638" spans="1:100" s="106" customFormat="1" ht="15" customHeight="1" x14ac:dyDescent="0.25">
      <c r="A638" s="101"/>
      <c r="B638" s="101"/>
      <c r="C638" s="101"/>
      <c r="D638" s="101"/>
      <c r="E638" s="111"/>
      <c r="F638" s="139"/>
      <c r="G638" s="104"/>
      <c r="H638" s="128"/>
      <c r="I638" s="129"/>
      <c r="J638" s="130"/>
      <c r="K638" s="105"/>
      <c r="L638" s="131"/>
      <c r="M638" s="105"/>
      <c r="O638" s="108"/>
      <c r="P638" s="108"/>
      <c r="Q638" s="108"/>
      <c r="S638" s="108"/>
      <c r="T638" s="108"/>
      <c r="V638" s="108"/>
      <c r="W638" s="108"/>
      <c r="AA638" s="138"/>
      <c r="AE638" s="108"/>
      <c r="AF638" s="108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  <c r="CS638" s="111"/>
      <c r="CT638" s="111"/>
      <c r="CU638" s="111"/>
      <c r="CV638" s="111"/>
    </row>
    <row r="639" spans="1:100" s="106" customFormat="1" ht="15" customHeight="1" x14ac:dyDescent="0.25">
      <c r="A639" s="101"/>
      <c r="B639" s="101"/>
      <c r="C639" s="101"/>
      <c r="D639" s="101"/>
      <c r="E639" s="111"/>
      <c r="F639" s="139"/>
      <c r="G639" s="104"/>
      <c r="H639" s="128"/>
      <c r="I639" s="129"/>
      <c r="J639" s="130"/>
      <c r="K639" s="105"/>
      <c r="L639" s="131"/>
      <c r="M639" s="105"/>
      <c r="O639" s="108"/>
      <c r="P639" s="108"/>
      <c r="Q639" s="108"/>
      <c r="S639" s="108"/>
      <c r="T639" s="108"/>
      <c r="V639" s="108"/>
      <c r="W639" s="108"/>
      <c r="AA639" s="138"/>
      <c r="AE639" s="108"/>
      <c r="AF639" s="108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  <c r="CS639" s="111"/>
      <c r="CT639" s="111"/>
      <c r="CU639" s="111"/>
      <c r="CV639" s="111"/>
    </row>
    <row r="640" spans="1:100" s="106" customFormat="1" ht="15" customHeight="1" x14ac:dyDescent="0.25">
      <c r="A640" s="101"/>
      <c r="B640" s="101"/>
      <c r="C640" s="101"/>
      <c r="D640" s="101"/>
      <c r="E640" s="111"/>
      <c r="F640" s="139"/>
      <c r="G640" s="104"/>
      <c r="H640" s="128"/>
      <c r="I640" s="129"/>
      <c r="J640" s="130"/>
      <c r="K640" s="105"/>
      <c r="L640" s="131"/>
      <c r="M640" s="105"/>
      <c r="O640" s="108"/>
      <c r="P640" s="108"/>
      <c r="Q640" s="108"/>
      <c r="S640" s="108"/>
      <c r="T640" s="108"/>
      <c r="V640" s="108"/>
      <c r="W640" s="108"/>
      <c r="AA640" s="138"/>
      <c r="AE640" s="108"/>
      <c r="AF640" s="108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  <c r="CS640" s="111"/>
      <c r="CT640" s="111"/>
      <c r="CU640" s="111"/>
      <c r="CV640" s="111"/>
    </row>
    <row r="641" spans="1:100" s="106" customFormat="1" ht="15" customHeight="1" x14ac:dyDescent="0.25">
      <c r="A641" s="101"/>
      <c r="B641" s="101"/>
      <c r="C641" s="101"/>
      <c r="D641" s="101"/>
      <c r="E641" s="111"/>
      <c r="F641" s="139"/>
      <c r="G641" s="104"/>
      <c r="H641" s="128"/>
      <c r="I641" s="129"/>
      <c r="J641" s="130"/>
      <c r="K641" s="105"/>
      <c r="L641" s="131"/>
      <c r="M641" s="105"/>
      <c r="O641" s="108"/>
      <c r="P641" s="108"/>
      <c r="Q641" s="108"/>
      <c r="S641" s="108"/>
      <c r="T641" s="108"/>
      <c r="V641" s="108"/>
      <c r="W641" s="108"/>
      <c r="AA641" s="138"/>
      <c r="AE641" s="108"/>
      <c r="AF641" s="108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  <c r="CS641" s="111"/>
      <c r="CT641" s="111"/>
      <c r="CU641" s="111"/>
      <c r="CV641" s="111"/>
    </row>
    <row r="642" spans="1:100" s="106" customFormat="1" ht="15" customHeight="1" x14ac:dyDescent="0.25">
      <c r="A642" s="101"/>
      <c r="B642" s="101"/>
      <c r="C642" s="101"/>
      <c r="D642" s="101"/>
      <c r="E642" s="111"/>
      <c r="F642" s="139"/>
      <c r="G642" s="104"/>
      <c r="H642" s="128"/>
      <c r="I642" s="129"/>
      <c r="J642" s="130"/>
      <c r="K642" s="105"/>
      <c r="L642" s="131"/>
      <c r="M642" s="105"/>
      <c r="O642" s="108"/>
      <c r="P642" s="108"/>
      <c r="Q642" s="108"/>
      <c r="S642" s="108"/>
      <c r="T642" s="108"/>
      <c r="V642" s="108"/>
      <c r="W642" s="108"/>
      <c r="AA642" s="138"/>
      <c r="AE642" s="108"/>
      <c r="AF642" s="108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  <c r="CS642" s="111"/>
      <c r="CT642" s="111"/>
      <c r="CU642" s="111"/>
      <c r="CV642" s="111"/>
    </row>
    <row r="643" spans="1:100" s="106" customFormat="1" ht="15" customHeight="1" x14ac:dyDescent="0.25">
      <c r="A643" s="101"/>
      <c r="B643" s="101"/>
      <c r="C643" s="101"/>
      <c r="D643" s="101"/>
      <c r="E643" s="111"/>
      <c r="F643" s="139"/>
      <c r="G643" s="104"/>
      <c r="H643" s="128"/>
      <c r="I643" s="129"/>
      <c r="J643" s="130"/>
      <c r="K643" s="105"/>
      <c r="L643" s="131"/>
      <c r="M643" s="105"/>
      <c r="O643" s="108"/>
      <c r="P643" s="108"/>
      <c r="Q643" s="108"/>
      <c r="S643" s="108"/>
      <c r="T643" s="108"/>
      <c r="V643" s="108"/>
      <c r="W643" s="108"/>
      <c r="AA643" s="138"/>
      <c r="AE643" s="108"/>
      <c r="AF643" s="108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  <c r="CS643" s="111"/>
      <c r="CT643" s="111"/>
      <c r="CU643" s="111"/>
      <c r="CV643" s="111"/>
    </row>
    <row r="644" spans="1:100" s="106" customFormat="1" ht="15" customHeight="1" x14ac:dyDescent="0.25">
      <c r="A644" s="101"/>
      <c r="B644" s="101"/>
      <c r="C644" s="101"/>
      <c r="D644" s="101"/>
      <c r="E644" s="111"/>
      <c r="F644" s="139"/>
      <c r="G644" s="104"/>
      <c r="H644" s="128"/>
      <c r="I644" s="129"/>
      <c r="J644" s="130"/>
      <c r="K644" s="105"/>
      <c r="L644" s="131"/>
      <c r="M644" s="105"/>
      <c r="O644" s="108"/>
      <c r="P644" s="108"/>
      <c r="Q644" s="108"/>
      <c r="S644" s="108"/>
      <c r="T644" s="108"/>
      <c r="V644" s="108"/>
      <c r="W644" s="108"/>
      <c r="AA644" s="138"/>
      <c r="AE644" s="108"/>
      <c r="AF644" s="108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  <c r="CS644" s="111"/>
      <c r="CT644" s="111"/>
      <c r="CU644" s="111"/>
      <c r="CV644" s="111"/>
    </row>
    <row r="645" spans="1:100" s="106" customFormat="1" ht="15" customHeight="1" x14ac:dyDescent="0.25">
      <c r="A645" s="101"/>
      <c r="B645" s="101"/>
      <c r="C645" s="101"/>
      <c r="D645" s="101"/>
      <c r="E645" s="111"/>
      <c r="F645" s="139"/>
      <c r="G645" s="104"/>
      <c r="H645" s="128"/>
      <c r="I645" s="129"/>
      <c r="J645" s="130"/>
      <c r="K645" s="105"/>
      <c r="L645" s="131"/>
      <c r="M645" s="105"/>
      <c r="O645" s="108"/>
      <c r="P645" s="108"/>
      <c r="Q645" s="108"/>
      <c r="S645" s="108"/>
      <c r="T645" s="108"/>
      <c r="V645" s="108"/>
      <c r="W645" s="108"/>
      <c r="AA645" s="138"/>
      <c r="AE645" s="108"/>
      <c r="AF645" s="108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  <c r="CS645" s="111"/>
      <c r="CT645" s="111"/>
      <c r="CU645" s="111"/>
      <c r="CV645" s="111"/>
    </row>
    <row r="646" spans="1:100" s="106" customFormat="1" ht="15" customHeight="1" x14ac:dyDescent="0.25">
      <c r="A646" s="101"/>
      <c r="B646" s="101"/>
      <c r="C646" s="101"/>
      <c r="D646" s="101"/>
      <c r="E646" s="111"/>
      <c r="F646" s="139"/>
      <c r="G646" s="104"/>
      <c r="H646" s="128"/>
      <c r="I646" s="129"/>
      <c r="J646" s="130"/>
      <c r="K646" s="105"/>
      <c r="L646" s="131"/>
      <c r="M646" s="105"/>
      <c r="O646" s="108"/>
      <c r="P646" s="108"/>
      <c r="Q646" s="108"/>
      <c r="S646" s="108"/>
      <c r="T646" s="108"/>
      <c r="V646" s="108"/>
      <c r="W646" s="108"/>
      <c r="AA646" s="138"/>
      <c r="AE646" s="108"/>
      <c r="AF646" s="108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  <c r="CS646" s="111"/>
      <c r="CT646" s="111"/>
      <c r="CU646" s="111"/>
      <c r="CV646" s="111"/>
    </row>
    <row r="647" spans="1:100" s="106" customFormat="1" ht="15" customHeight="1" x14ac:dyDescent="0.25">
      <c r="A647" s="101"/>
      <c r="B647" s="101"/>
      <c r="C647" s="101"/>
      <c r="D647" s="101"/>
      <c r="E647" s="111"/>
      <c r="F647" s="139"/>
      <c r="G647" s="104"/>
      <c r="H647" s="128"/>
      <c r="I647" s="129"/>
      <c r="J647" s="130"/>
      <c r="K647" s="105"/>
      <c r="L647" s="131"/>
      <c r="M647" s="105"/>
      <c r="O647" s="108"/>
      <c r="P647" s="108"/>
      <c r="Q647" s="108"/>
      <c r="S647" s="108"/>
      <c r="T647" s="108"/>
      <c r="V647" s="108"/>
      <c r="W647" s="108"/>
      <c r="AA647" s="138"/>
      <c r="AE647" s="108"/>
      <c r="AF647" s="108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  <c r="CS647" s="111"/>
      <c r="CT647" s="111"/>
      <c r="CU647" s="111"/>
      <c r="CV647" s="111"/>
    </row>
    <row r="648" spans="1:100" s="106" customFormat="1" ht="15" customHeight="1" x14ac:dyDescent="0.25">
      <c r="A648" s="101"/>
      <c r="B648" s="101"/>
      <c r="C648" s="101"/>
      <c r="D648" s="101"/>
      <c r="E648" s="111"/>
      <c r="F648" s="139"/>
      <c r="G648" s="104"/>
      <c r="H648" s="128"/>
      <c r="I648" s="129"/>
      <c r="J648" s="130"/>
      <c r="K648" s="105"/>
      <c r="L648" s="131"/>
      <c r="M648" s="105"/>
      <c r="O648" s="108"/>
      <c r="P648" s="108"/>
      <c r="Q648" s="108"/>
      <c r="S648" s="108"/>
      <c r="T648" s="108"/>
      <c r="V648" s="108"/>
      <c r="W648" s="108"/>
      <c r="AA648" s="138"/>
      <c r="AE648" s="108"/>
      <c r="AF648" s="108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  <c r="CS648" s="111"/>
      <c r="CT648" s="111"/>
      <c r="CU648" s="111"/>
      <c r="CV648" s="111"/>
    </row>
    <row r="649" spans="1:100" s="106" customFormat="1" ht="15" customHeight="1" x14ac:dyDescent="0.25">
      <c r="A649" s="101"/>
      <c r="B649" s="101"/>
      <c r="C649" s="101"/>
      <c r="D649" s="101"/>
      <c r="E649" s="111"/>
      <c r="F649" s="139"/>
      <c r="G649" s="104"/>
      <c r="H649" s="128"/>
      <c r="I649" s="129"/>
      <c r="J649" s="130"/>
      <c r="K649" s="105"/>
      <c r="L649" s="131"/>
      <c r="M649" s="105"/>
      <c r="O649" s="108"/>
      <c r="P649" s="108"/>
      <c r="Q649" s="108"/>
      <c r="S649" s="108"/>
      <c r="T649" s="108"/>
      <c r="V649" s="108"/>
      <c r="W649" s="108"/>
      <c r="AA649" s="138"/>
      <c r="AE649" s="108"/>
      <c r="AF649" s="108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  <c r="CS649" s="111"/>
      <c r="CT649" s="111"/>
      <c r="CU649" s="111"/>
      <c r="CV649" s="111"/>
    </row>
    <row r="650" spans="1:100" s="106" customFormat="1" ht="15" customHeight="1" x14ac:dyDescent="0.25">
      <c r="A650" s="101"/>
      <c r="B650" s="101"/>
      <c r="C650" s="101"/>
      <c r="D650" s="101"/>
      <c r="E650" s="111"/>
      <c r="F650" s="139"/>
      <c r="G650" s="104"/>
      <c r="H650" s="128"/>
      <c r="I650" s="129"/>
      <c r="J650" s="130"/>
      <c r="K650" s="105"/>
      <c r="L650" s="131"/>
      <c r="M650" s="105"/>
      <c r="O650" s="108"/>
      <c r="P650" s="108"/>
      <c r="Q650" s="108"/>
      <c r="S650" s="108"/>
      <c r="T650" s="108"/>
      <c r="V650" s="108"/>
      <c r="W650" s="108"/>
      <c r="AA650" s="138"/>
      <c r="AE650" s="108"/>
      <c r="AF650" s="108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  <c r="CS650" s="111"/>
      <c r="CT650" s="111"/>
      <c r="CU650" s="111"/>
      <c r="CV650" s="111"/>
    </row>
    <row r="651" spans="1:100" s="106" customFormat="1" ht="15" customHeight="1" x14ac:dyDescent="0.25">
      <c r="A651" s="101"/>
      <c r="B651" s="101"/>
      <c r="C651" s="101"/>
      <c r="D651" s="101"/>
      <c r="E651" s="111"/>
      <c r="F651" s="139"/>
      <c r="G651" s="104"/>
      <c r="H651" s="128"/>
      <c r="I651" s="129"/>
      <c r="J651" s="130"/>
      <c r="K651" s="105"/>
      <c r="L651" s="131"/>
      <c r="M651" s="105"/>
      <c r="O651" s="108"/>
      <c r="P651" s="108"/>
      <c r="Q651" s="108"/>
      <c r="S651" s="108"/>
      <c r="T651" s="108"/>
      <c r="V651" s="108"/>
      <c r="W651" s="108"/>
      <c r="AA651" s="138"/>
      <c r="AE651" s="108"/>
      <c r="AF651" s="108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  <c r="CS651" s="111"/>
      <c r="CT651" s="111"/>
      <c r="CU651" s="111"/>
      <c r="CV651" s="111"/>
    </row>
    <row r="652" spans="1:100" s="106" customFormat="1" ht="15" customHeight="1" x14ac:dyDescent="0.25">
      <c r="A652" s="101"/>
      <c r="B652" s="101"/>
      <c r="C652" s="101"/>
      <c r="D652" s="101"/>
      <c r="E652" s="111"/>
      <c r="F652" s="139"/>
      <c r="G652" s="104"/>
      <c r="H652" s="128"/>
      <c r="I652" s="129"/>
      <c r="J652" s="130"/>
      <c r="K652" s="105"/>
      <c r="L652" s="131"/>
      <c r="M652" s="105"/>
      <c r="O652" s="108"/>
      <c r="P652" s="108"/>
      <c r="Q652" s="108"/>
      <c r="S652" s="108"/>
      <c r="T652" s="108"/>
      <c r="V652" s="108"/>
      <c r="W652" s="108"/>
      <c r="AA652" s="138"/>
      <c r="AE652" s="108"/>
      <c r="AF652" s="108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  <c r="CS652" s="111"/>
      <c r="CT652" s="111"/>
      <c r="CU652" s="111"/>
      <c r="CV652" s="111"/>
    </row>
    <row r="653" spans="1:100" s="106" customFormat="1" ht="15" customHeight="1" x14ac:dyDescent="0.25">
      <c r="A653" s="101"/>
      <c r="B653" s="101"/>
      <c r="C653" s="101"/>
      <c r="D653" s="101"/>
      <c r="E653" s="111"/>
      <c r="F653" s="139"/>
      <c r="G653" s="104"/>
      <c r="H653" s="128"/>
      <c r="I653" s="129"/>
      <c r="J653" s="130"/>
      <c r="K653" s="105"/>
      <c r="L653" s="131"/>
      <c r="M653" s="105"/>
      <c r="O653" s="108"/>
      <c r="P653" s="108"/>
      <c r="Q653" s="108"/>
      <c r="S653" s="108"/>
      <c r="T653" s="108"/>
      <c r="V653" s="108"/>
      <c r="W653" s="108"/>
      <c r="AA653" s="138"/>
      <c r="AE653" s="108"/>
      <c r="AF653" s="108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  <c r="CS653" s="111"/>
      <c r="CT653" s="111"/>
      <c r="CU653" s="111"/>
      <c r="CV653" s="111"/>
    </row>
    <row r="654" spans="1:100" s="106" customFormat="1" ht="15" customHeight="1" x14ac:dyDescent="0.25">
      <c r="A654" s="101"/>
      <c r="B654" s="101"/>
      <c r="C654" s="101"/>
      <c r="D654" s="101"/>
      <c r="E654" s="111"/>
      <c r="F654" s="139"/>
      <c r="G654" s="104"/>
      <c r="H654" s="128"/>
      <c r="I654" s="129"/>
      <c r="J654" s="130"/>
      <c r="K654" s="105"/>
      <c r="L654" s="131"/>
      <c r="M654" s="105"/>
      <c r="O654" s="108"/>
      <c r="P654" s="108"/>
      <c r="Q654" s="108"/>
      <c r="S654" s="108"/>
      <c r="T654" s="108"/>
      <c r="V654" s="108"/>
      <c r="W654" s="108"/>
      <c r="AA654" s="138"/>
      <c r="AE654" s="108"/>
      <c r="AF654" s="108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/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  <c r="CS654" s="111"/>
      <c r="CT654" s="111"/>
      <c r="CU654" s="111"/>
      <c r="CV654" s="111"/>
    </row>
    <row r="655" spans="1:100" s="106" customFormat="1" ht="15" customHeight="1" x14ac:dyDescent="0.25">
      <c r="A655" s="101"/>
      <c r="B655" s="101"/>
      <c r="C655" s="101"/>
      <c r="D655" s="101"/>
      <c r="E655" s="111"/>
      <c r="F655" s="139"/>
      <c r="G655" s="104"/>
      <c r="H655" s="128"/>
      <c r="I655" s="129"/>
      <c r="J655" s="130"/>
      <c r="K655" s="105"/>
      <c r="L655" s="131"/>
      <c r="M655" s="105"/>
      <c r="O655" s="108"/>
      <c r="P655" s="108"/>
      <c r="Q655" s="108"/>
      <c r="S655" s="108"/>
      <c r="T655" s="108"/>
      <c r="V655" s="108"/>
      <c r="W655" s="108"/>
      <c r="AA655" s="138"/>
      <c r="AE655" s="108"/>
      <c r="AF655" s="108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  <c r="CS655" s="111"/>
      <c r="CT655" s="111"/>
      <c r="CU655" s="111"/>
      <c r="CV655" s="111"/>
    </row>
    <row r="656" spans="1:100" s="106" customFormat="1" ht="15" customHeight="1" x14ac:dyDescent="0.25">
      <c r="A656" s="101"/>
      <c r="B656" s="101"/>
      <c r="C656" s="101"/>
      <c r="D656" s="101"/>
      <c r="E656" s="111"/>
      <c r="F656" s="139"/>
      <c r="G656" s="104"/>
      <c r="H656" s="128"/>
      <c r="I656" s="129"/>
      <c r="J656" s="130"/>
      <c r="K656" s="105"/>
      <c r="L656" s="131"/>
      <c r="M656" s="105"/>
      <c r="O656" s="108"/>
      <c r="P656" s="108"/>
      <c r="Q656" s="108"/>
      <c r="S656" s="108"/>
      <c r="T656" s="108"/>
      <c r="V656" s="108"/>
      <c r="W656" s="108"/>
      <c r="AA656" s="138"/>
      <c r="AE656" s="108"/>
      <c r="AF656" s="108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  <c r="CS656" s="111"/>
      <c r="CT656" s="111"/>
      <c r="CU656" s="111"/>
      <c r="CV656" s="111"/>
    </row>
    <row r="657" spans="1:100" s="106" customFormat="1" ht="15" customHeight="1" x14ac:dyDescent="0.25">
      <c r="A657" s="101"/>
      <c r="B657" s="101"/>
      <c r="C657" s="101"/>
      <c r="D657" s="101"/>
      <c r="E657" s="111"/>
      <c r="F657" s="139"/>
      <c r="G657" s="104"/>
      <c r="H657" s="128"/>
      <c r="I657" s="129"/>
      <c r="J657" s="130"/>
      <c r="K657" s="105"/>
      <c r="L657" s="131"/>
      <c r="M657" s="105"/>
      <c r="O657" s="108"/>
      <c r="P657" s="108"/>
      <c r="Q657" s="108"/>
      <c r="S657" s="108"/>
      <c r="T657" s="108"/>
      <c r="V657" s="108"/>
      <c r="W657" s="108"/>
      <c r="AA657" s="138"/>
      <c r="AE657" s="108"/>
      <c r="AF657" s="108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  <c r="CS657" s="111"/>
      <c r="CT657" s="111"/>
      <c r="CU657" s="111"/>
      <c r="CV657" s="111"/>
    </row>
    <row r="658" spans="1:100" s="106" customFormat="1" ht="15" customHeight="1" x14ac:dyDescent="0.25">
      <c r="A658" s="101"/>
      <c r="B658" s="101"/>
      <c r="C658" s="101"/>
      <c r="D658" s="101"/>
      <c r="E658" s="111"/>
      <c r="F658" s="139"/>
      <c r="G658" s="104"/>
      <c r="H658" s="128"/>
      <c r="I658" s="129"/>
      <c r="J658" s="130"/>
      <c r="K658" s="105"/>
      <c r="L658" s="131"/>
      <c r="M658" s="105"/>
      <c r="O658" s="108"/>
      <c r="P658" s="108"/>
      <c r="Q658" s="108"/>
      <c r="S658" s="108"/>
      <c r="T658" s="108"/>
      <c r="V658" s="108"/>
      <c r="W658" s="108"/>
      <c r="AA658" s="138"/>
      <c r="AE658" s="108"/>
      <c r="AF658" s="108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  <c r="BW658" s="111"/>
      <c r="BX658" s="111"/>
      <c r="BY658" s="111"/>
      <c r="BZ658" s="111"/>
      <c r="CA658" s="111"/>
      <c r="CB658" s="111"/>
      <c r="CC658" s="111"/>
      <c r="CD658" s="111"/>
      <c r="CE658" s="111"/>
      <c r="CF658" s="111"/>
      <c r="CG658" s="111"/>
      <c r="CH658" s="111"/>
      <c r="CI658" s="111"/>
      <c r="CJ658" s="111"/>
      <c r="CK658" s="111"/>
      <c r="CL658" s="111"/>
      <c r="CM658" s="111"/>
      <c r="CN658" s="111"/>
      <c r="CO658" s="111"/>
      <c r="CP658" s="111"/>
      <c r="CQ658" s="111"/>
      <c r="CR658" s="111"/>
      <c r="CS658" s="111"/>
      <c r="CT658" s="111"/>
      <c r="CU658" s="111"/>
      <c r="CV658" s="111"/>
    </row>
    <row r="659" spans="1:100" s="106" customFormat="1" ht="15" customHeight="1" x14ac:dyDescent="0.25">
      <c r="A659" s="101"/>
      <c r="B659" s="101"/>
      <c r="C659" s="101"/>
      <c r="D659" s="101"/>
      <c r="E659" s="111"/>
      <c r="F659" s="139"/>
      <c r="G659" s="104"/>
      <c r="H659" s="128"/>
      <c r="I659" s="129"/>
      <c r="J659" s="130"/>
      <c r="K659" s="105"/>
      <c r="L659" s="131"/>
      <c r="M659" s="105"/>
      <c r="O659" s="108"/>
      <c r="P659" s="108"/>
      <c r="Q659" s="108"/>
      <c r="S659" s="108"/>
      <c r="T659" s="108"/>
      <c r="V659" s="108"/>
      <c r="W659" s="108"/>
      <c r="AA659" s="138"/>
      <c r="AE659" s="108"/>
      <c r="AF659" s="108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  <c r="BW659" s="111"/>
      <c r="BX659" s="111"/>
      <c r="BY659" s="111"/>
      <c r="BZ659" s="111"/>
      <c r="CA659" s="111"/>
      <c r="CB659" s="111"/>
      <c r="CC659" s="111"/>
      <c r="CD659" s="111"/>
      <c r="CE659" s="111"/>
      <c r="CF659" s="111"/>
      <c r="CG659" s="111"/>
      <c r="CH659" s="111"/>
      <c r="CI659" s="111"/>
      <c r="CJ659" s="111"/>
      <c r="CK659" s="111"/>
      <c r="CL659" s="111"/>
      <c r="CM659" s="111"/>
      <c r="CN659" s="111"/>
      <c r="CO659" s="111"/>
      <c r="CP659" s="111"/>
      <c r="CQ659" s="111"/>
      <c r="CR659" s="111"/>
      <c r="CS659" s="111"/>
      <c r="CT659" s="111"/>
      <c r="CU659" s="111"/>
      <c r="CV659" s="111"/>
    </row>
    <row r="660" spans="1:100" s="106" customFormat="1" ht="15" customHeight="1" x14ac:dyDescent="0.25">
      <c r="A660" s="101"/>
      <c r="B660" s="101"/>
      <c r="C660" s="101"/>
      <c r="D660" s="101"/>
      <c r="E660" s="111"/>
      <c r="F660" s="139"/>
      <c r="G660" s="104"/>
      <c r="H660" s="128"/>
      <c r="I660" s="129"/>
      <c r="J660" s="130"/>
      <c r="K660" s="105"/>
      <c r="L660" s="131"/>
      <c r="M660" s="105"/>
      <c r="O660" s="108"/>
      <c r="P660" s="108"/>
      <c r="Q660" s="108"/>
      <c r="S660" s="108"/>
      <c r="T660" s="108"/>
      <c r="V660" s="108"/>
      <c r="W660" s="108"/>
      <c r="AA660" s="138"/>
      <c r="AE660" s="108"/>
      <c r="AF660" s="108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  <c r="BW660" s="111"/>
      <c r="BX660" s="111"/>
      <c r="BY660" s="111"/>
      <c r="BZ660" s="111"/>
      <c r="CA660" s="111"/>
      <c r="CB660" s="111"/>
      <c r="CC660" s="111"/>
      <c r="CD660" s="111"/>
      <c r="CE660" s="111"/>
      <c r="CF660" s="111"/>
      <c r="CG660" s="111"/>
      <c r="CH660" s="111"/>
      <c r="CI660" s="111"/>
      <c r="CJ660" s="111"/>
      <c r="CK660" s="111"/>
      <c r="CL660" s="111"/>
      <c r="CM660" s="111"/>
      <c r="CN660" s="111"/>
      <c r="CO660" s="111"/>
      <c r="CP660" s="111"/>
      <c r="CQ660" s="111"/>
      <c r="CR660" s="111"/>
      <c r="CS660" s="111"/>
      <c r="CT660" s="111"/>
      <c r="CU660" s="111"/>
      <c r="CV660" s="111"/>
    </row>
    <row r="661" spans="1:100" s="106" customFormat="1" ht="15" customHeight="1" x14ac:dyDescent="0.25">
      <c r="A661" s="101"/>
      <c r="B661" s="101"/>
      <c r="C661" s="101"/>
      <c r="D661" s="101"/>
      <c r="E661" s="111"/>
      <c r="F661" s="139"/>
      <c r="G661" s="104"/>
      <c r="H661" s="128"/>
      <c r="I661" s="129"/>
      <c r="J661" s="130"/>
      <c r="K661" s="105"/>
      <c r="L661" s="131"/>
      <c r="M661" s="105"/>
      <c r="O661" s="108"/>
      <c r="P661" s="108"/>
      <c r="Q661" s="108"/>
      <c r="S661" s="108"/>
      <c r="T661" s="108"/>
      <c r="V661" s="108"/>
      <c r="W661" s="108"/>
      <c r="AA661" s="138"/>
      <c r="AE661" s="108"/>
      <c r="AF661" s="108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  <c r="BW661" s="111"/>
      <c r="BX661" s="111"/>
      <c r="BY661" s="111"/>
      <c r="BZ661" s="111"/>
      <c r="CA661" s="111"/>
      <c r="CB661" s="111"/>
      <c r="CC661" s="111"/>
      <c r="CD661" s="111"/>
      <c r="CE661" s="111"/>
      <c r="CF661" s="111"/>
      <c r="CG661" s="111"/>
      <c r="CH661" s="111"/>
      <c r="CI661" s="111"/>
      <c r="CJ661" s="111"/>
      <c r="CK661" s="111"/>
      <c r="CL661" s="111"/>
      <c r="CM661" s="111"/>
      <c r="CN661" s="111"/>
      <c r="CO661" s="111"/>
      <c r="CP661" s="111"/>
      <c r="CQ661" s="111"/>
      <c r="CR661" s="111"/>
      <c r="CS661" s="111"/>
      <c r="CT661" s="111"/>
      <c r="CU661" s="111"/>
      <c r="CV661" s="111"/>
    </row>
    <row r="662" spans="1:100" s="106" customFormat="1" ht="15" customHeight="1" x14ac:dyDescent="0.25">
      <c r="A662" s="101"/>
      <c r="B662" s="101"/>
      <c r="C662" s="101"/>
      <c r="D662" s="101"/>
      <c r="E662" s="111"/>
      <c r="F662" s="139"/>
      <c r="G662" s="104"/>
      <c r="H662" s="128"/>
      <c r="I662" s="129"/>
      <c r="J662" s="130"/>
      <c r="K662" s="105"/>
      <c r="L662" s="131"/>
      <c r="M662" s="105"/>
      <c r="O662" s="108"/>
      <c r="P662" s="108"/>
      <c r="Q662" s="108"/>
      <c r="S662" s="108"/>
      <c r="T662" s="108"/>
      <c r="V662" s="108"/>
      <c r="W662" s="108"/>
      <c r="AA662" s="138"/>
      <c r="AE662" s="108"/>
      <c r="AF662" s="108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/>
      <c r="BO662" s="111"/>
      <c r="BP662" s="111"/>
      <c r="BQ662" s="111"/>
      <c r="BR662" s="111"/>
      <c r="BS662" s="111"/>
      <c r="BT662" s="111"/>
      <c r="BU662" s="111"/>
      <c r="BV662" s="111"/>
      <c r="BW662" s="111"/>
      <c r="BX662" s="111"/>
      <c r="BY662" s="111"/>
      <c r="BZ662" s="111"/>
      <c r="CA662" s="111"/>
      <c r="CB662" s="111"/>
      <c r="CC662" s="111"/>
      <c r="CD662" s="111"/>
      <c r="CE662" s="111"/>
      <c r="CF662" s="111"/>
      <c r="CG662" s="111"/>
      <c r="CH662" s="111"/>
      <c r="CI662" s="111"/>
      <c r="CJ662" s="111"/>
      <c r="CK662" s="111"/>
      <c r="CL662" s="111"/>
      <c r="CM662" s="111"/>
      <c r="CN662" s="111"/>
      <c r="CO662" s="111"/>
      <c r="CP662" s="111"/>
      <c r="CQ662" s="111"/>
      <c r="CR662" s="111"/>
      <c r="CS662" s="111"/>
      <c r="CT662" s="111"/>
      <c r="CU662" s="111"/>
      <c r="CV662" s="111"/>
    </row>
    <row r="663" spans="1:100" s="106" customFormat="1" ht="15" customHeight="1" x14ac:dyDescent="0.25">
      <c r="A663" s="101"/>
      <c r="B663" s="101"/>
      <c r="C663" s="101"/>
      <c r="D663" s="101"/>
      <c r="E663" s="111"/>
      <c r="F663" s="139"/>
      <c r="G663" s="104"/>
      <c r="H663" s="128"/>
      <c r="I663" s="129"/>
      <c r="J663" s="130"/>
      <c r="K663" s="105"/>
      <c r="L663" s="131"/>
      <c r="M663" s="105"/>
      <c r="O663" s="108"/>
      <c r="P663" s="108"/>
      <c r="Q663" s="108"/>
      <c r="S663" s="108"/>
      <c r="T663" s="108"/>
      <c r="V663" s="108"/>
      <c r="W663" s="108"/>
      <c r="AA663" s="138"/>
      <c r="AE663" s="108"/>
      <c r="AF663" s="108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  <c r="BW663" s="111"/>
      <c r="BX663" s="111"/>
      <c r="BY663" s="111"/>
      <c r="BZ663" s="111"/>
      <c r="CA663" s="111"/>
      <c r="CB663" s="111"/>
      <c r="CC663" s="111"/>
      <c r="CD663" s="111"/>
      <c r="CE663" s="111"/>
      <c r="CF663" s="111"/>
      <c r="CG663" s="111"/>
      <c r="CH663" s="111"/>
      <c r="CI663" s="111"/>
      <c r="CJ663" s="111"/>
      <c r="CK663" s="111"/>
      <c r="CL663" s="111"/>
      <c r="CM663" s="111"/>
      <c r="CN663" s="111"/>
      <c r="CO663" s="111"/>
      <c r="CP663" s="111"/>
      <c r="CQ663" s="111"/>
      <c r="CR663" s="111"/>
      <c r="CS663" s="111"/>
      <c r="CT663" s="111"/>
      <c r="CU663" s="111"/>
      <c r="CV663" s="111"/>
    </row>
    <row r="664" spans="1:100" s="106" customFormat="1" ht="15" customHeight="1" x14ac:dyDescent="0.25">
      <c r="A664" s="101"/>
      <c r="B664" s="101"/>
      <c r="C664" s="101"/>
      <c r="D664" s="101"/>
      <c r="E664" s="111"/>
      <c r="F664" s="139"/>
      <c r="G664" s="104"/>
      <c r="H664" s="128"/>
      <c r="I664" s="129"/>
      <c r="J664" s="130"/>
      <c r="K664" s="105"/>
      <c r="L664" s="131"/>
      <c r="M664" s="105"/>
      <c r="O664" s="108"/>
      <c r="P664" s="108"/>
      <c r="Q664" s="108"/>
      <c r="S664" s="108"/>
      <c r="T664" s="108"/>
      <c r="V664" s="108"/>
      <c r="W664" s="108"/>
      <c r="AA664" s="138"/>
      <c r="AE664" s="108"/>
      <c r="AF664" s="108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  <c r="BW664" s="111"/>
      <c r="BX664" s="111"/>
      <c r="BY664" s="111"/>
      <c r="BZ664" s="111"/>
      <c r="CA664" s="111"/>
      <c r="CB664" s="111"/>
      <c r="CC664" s="111"/>
      <c r="CD664" s="111"/>
      <c r="CE664" s="111"/>
      <c r="CF664" s="111"/>
      <c r="CG664" s="111"/>
      <c r="CH664" s="111"/>
      <c r="CI664" s="111"/>
      <c r="CJ664" s="111"/>
      <c r="CK664" s="111"/>
      <c r="CL664" s="111"/>
      <c r="CM664" s="111"/>
      <c r="CN664" s="111"/>
      <c r="CO664" s="111"/>
      <c r="CP664" s="111"/>
      <c r="CQ664" s="111"/>
      <c r="CR664" s="111"/>
      <c r="CS664" s="111"/>
      <c r="CT664" s="111"/>
      <c r="CU664" s="111"/>
      <c r="CV664" s="111"/>
    </row>
    <row r="665" spans="1:100" s="106" customFormat="1" ht="15" customHeight="1" x14ac:dyDescent="0.25">
      <c r="A665" s="101"/>
      <c r="B665" s="101"/>
      <c r="C665" s="101"/>
      <c r="D665" s="101"/>
      <c r="E665" s="111"/>
      <c r="F665" s="139"/>
      <c r="G665" s="104"/>
      <c r="H665" s="128"/>
      <c r="I665" s="129"/>
      <c r="J665" s="130"/>
      <c r="K665" s="105"/>
      <c r="L665" s="131"/>
      <c r="M665" s="105"/>
      <c r="O665" s="108"/>
      <c r="P665" s="108"/>
      <c r="Q665" s="108"/>
      <c r="S665" s="108"/>
      <c r="T665" s="108"/>
      <c r="V665" s="108"/>
      <c r="W665" s="108"/>
      <c r="AA665" s="138"/>
      <c r="AE665" s="108"/>
      <c r="AF665" s="108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  <c r="BW665" s="111"/>
      <c r="BX665" s="111"/>
      <c r="BY665" s="111"/>
      <c r="BZ665" s="111"/>
      <c r="CA665" s="111"/>
      <c r="CB665" s="111"/>
      <c r="CC665" s="111"/>
      <c r="CD665" s="111"/>
      <c r="CE665" s="111"/>
      <c r="CF665" s="111"/>
      <c r="CG665" s="111"/>
      <c r="CH665" s="111"/>
      <c r="CI665" s="111"/>
      <c r="CJ665" s="111"/>
      <c r="CK665" s="111"/>
      <c r="CL665" s="111"/>
      <c r="CM665" s="111"/>
      <c r="CN665" s="111"/>
      <c r="CO665" s="111"/>
      <c r="CP665" s="111"/>
      <c r="CQ665" s="111"/>
      <c r="CR665" s="111"/>
      <c r="CS665" s="111"/>
      <c r="CT665" s="111"/>
      <c r="CU665" s="111"/>
      <c r="CV665" s="111"/>
    </row>
    <row r="666" spans="1:100" s="106" customFormat="1" ht="15" customHeight="1" x14ac:dyDescent="0.25">
      <c r="A666" s="101"/>
      <c r="B666" s="101"/>
      <c r="C666" s="101"/>
      <c r="D666" s="101"/>
      <c r="E666" s="111"/>
      <c r="F666" s="139"/>
      <c r="G666" s="104"/>
      <c r="H666" s="128"/>
      <c r="I666" s="129"/>
      <c r="J666" s="130"/>
      <c r="K666" s="105"/>
      <c r="L666" s="131"/>
      <c r="M666" s="105"/>
      <c r="O666" s="108"/>
      <c r="P666" s="108"/>
      <c r="Q666" s="108"/>
      <c r="S666" s="108"/>
      <c r="T666" s="108"/>
      <c r="V666" s="108"/>
      <c r="W666" s="108"/>
      <c r="AA666" s="138"/>
      <c r="AE666" s="108"/>
      <c r="AF666" s="108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  <c r="BW666" s="111"/>
      <c r="BX666" s="111"/>
      <c r="BY666" s="111"/>
      <c r="BZ666" s="111"/>
      <c r="CA666" s="111"/>
      <c r="CB666" s="111"/>
      <c r="CC666" s="111"/>
      <c r="CD666" s="111"/>
      <c r="CE666" s="111"/>
      <c r="CF666" s="111"/>
      <c r="CG666" s="111"/>
      <c r="CH666" s="111"/>
      <c r="CI666" s="111"/>
      <c r="CJ666" s="111"/>
      <c r="CK666" s="111"/>
      <c r="CL666" s="111"/>
      <c r="CM666" s="111"/>
      <c r="CN666" s="111"/>
      <c r="CO666" s="111"/>
      <c r="CP666" s="111"/>
      <c r="CQ666" s="111"/>
      <c r="CR666" s="111"/>
      <c r="CS666" s="111"/>
      <c r="CT666" s="111"/>
      <c r="CU666" s="111"/>
      <c r="CV666" s="111"/>
    </row>
    <row r="667" spans="1:100" s="106" customFormat="1" ht="15" customHeight="1" x14ac:dyDescent="0.25">
      <c r="A667" s="101"/>
      <c r="B667" s="101"/>
      <c r="C667" s="101"/>
      <c r="D667" s="101"/>
      <c r="E667" s="111"/>
      <c r="F667" s="139"/>
      <c r="G667" s="104"/>
      <c r="H667" s="128"/>
      <c r="I667" s="129"/>
      <c r="J667" s="130"/>
      <c r="K667" s="105"/>
      <c r="L667" s="131"/>
      <c r="M667" s="105"/>
      <c r="O667" s="108"/>
      <c r="P667" s="108"/>
      <c r="Q667" s="108"/>
      <c r="S667" s="108"/>
      <c r="T667" s="108"/>
      <c r="V667" s="108"/>
      <c r="W667" s="108"/>
      <c r="AA667" s="138"/>
      <c r="AE667" s="108"/>
      <c r="AF667" s="108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  <c r="BW667" s="111"/>
      <c r="BX667" s="111"/>
      <c r="BY667" s="111"/>
      <c r="BZ667" s="111"/>
      <c r="CA667" s="111"/>
      <c r="CB667" s="111"/>
      <c r="CC667" s="111"/>
      <c r="CD667" s="111"/>
      <c r="CE667" s="111"/>
      <c r="CF667" s="111"/>
      <c r="CG667" s="111"/>
      <c r="CH667" s="111"/>
      <c r="CI667" s="111"/>
      <c r="CJ667" s="111"/>
      <c r="CK667" s="111"/>
      <c r="CL667" s="111"/>
      <c r="CM667" s="111"/>
      <c r="CN667" s="111"/>
      <c r="CO667" s="111"/>
      <c r="CP667" s="111"/>
      <c r="CQ667" s="111"/>
      <c r="CR667" s="111"/>
      <c r="CS667" s="111"/>
      <c r="CT667" s="111"/>
      <c r="CU667" s="111"/>
      <c r="CV667" s="111"/>
    </row>
    <row r="668" spans="1:100" s="106" customFormat="1" ht="15" customHeight="1" x14ac:dyDescent="0.25">
      <c r="A668" s="101"/>
      <c r="B668" s="101"/>
      <c r="C668" s="101"/>
      <c r="D668" s="101"/>
      <c r="E668" s="111"/>
      <c r="F668" s="139"/>
      <c r="G668" s="104"/>
      <c r="H668" s="128"/>
      <c r="I668" s="129"/>
      <c r="J668" s="130"/>
      <c r="K668" s="105"/>
      <c r="L668" s="131"/>
      <c r="M668" s="105"/>
      <c r="O668" s="108"/>
      <c r="P668" s="108"/>
      <c r="Q668" s="108"/>
      <c r="S668" s="108"/>
      <c r="T668" s="108"/>
      <c r="V668" s="108"/>
      <c r="W668" s="108"/>
      <c r="AA668" s="138"/>
      <c r="AE668" s="108"/>
      <c r="AF668" s="108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  <c r="BW668" s="111"/>
      <c r="BX668" s="111"/>
      <c r="BY668" s="111"/>
      <c r="BZ668" s="111"/>
      <c r="CA668" s="111"/>
      <c r="CB668" s="111"/>
      <c r="CC668" s="111"/>
      <c r="CD668" s="111"/>
      <c r="CE668" s="111"/>
      <c r="CF668" s="111"/>
      <c r="CG668" s="111"/>
      <c r="CH668" s="111"/>
      <c r="CI668" s="111"/>
      <c r="CJ668" s="111"/>
      <c r="CK668" s="111"/>
      <c r="CL668" s="111"/>
      <c r="CM668" s="111"/>
      <c r="CN668" s="111"/>
      <c r="CO668" s="111"/>
      <c r="CP668" s="111"/>
      <c r="CQ668" s="111"/>
      <c r="CR668" s="111"/>
      <c r="CS668" s="111"/>
      <c r="CT668" s="111"/>
      <c r="CU668" s="111"/>
      <c r="CV668" s="111"/>
    </row>
    <row r="669" spans="1:100" s="106" customFormat="1" ht="15" customHeight="1" x14ac:dyDescent="0.25">
      <c r="A669" s="101"/>
      <c r="B669" s="101"/>
      <c r="C669" s="101"/>
      <c r="D669" s="101"/>
      <c r="E669" s="111"/>
      <c r="F669" s="139"/>
      <c r="G669" s="104"/>
      <c r="H669" s="128"/>
      <c r="I669" s="129"/>
      <c r="J669" s="130"/>
      <c r="K669" s="105"/>
      <c r="L669" s="131"/>
      <c r="M669" s="105"/>
      <c r="O669" s="108"/>
      <c r="P669" s="108"/>
      <c r="Q669" s="108"/>
      <c r="S669" s="108"/>
      <c r="T669" s="108"/>
      <c r="V669" s="108"/>
      <c r="W669" s="108"/>
      <c r="AA669" s="138"/>
      <c r="AE669" s="108"/>
      <c r="AF669" s="108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  <c r="BW669" s="111"/>
      <c r="BX669" s="111"/>
      <c r="BY669" s="111"/>
      <c r="BZ669" s="111"/>
      <c r="CA669" s="111"/>
      <c r="CB669" s="111"/>
      <c r="CC669" s="111"/>
      <c r="CD669" s="111"/>
      <c r="CE669" s="111"/>
      <c r="CF669" s="111"/>
      <c r="CG669" s="111"/>
      <c r="CH669" s="111"/>
      <c r="CI669" s="111"/>
      <c r="CJ669" s="111"/>
      <c r="CK669" s="111"/>
      <c r="CL669" s="111"/>
      <c r="CM669" s="111"/>
      <c r="CN669" s="111"/>
      <c r="CO669" s="111"/>
      <c r="CP669" s="111"/>
      <c r="CQ669" s="111"/>
      <c r="CR669" s="111"/>
      <c r="CS669" s="111"/>
      <c r="CT669" s="111"/>
      <c r="CU669" s="111"/>
      <c r="CV669" s="111"/>
    </row>
    <row r="670" spans="1:100" s="106" customFormat="1" ht="15" customHeight="1" x14ac:dyDescent="0.25">
      <c r="A670" s="101"/>
      <c r="B670" s="101"/>
      <c r="C670" s="101"/>
      <c r="D670" s="101"/>
      <c r="E670" s="111"/>
      <c r="F670" s="139"/>
      <c r="G670" s="104"/>
      <c r="H670" s="128"/>
      <c r="I670" s="129"/>
      <c r="J670" s="130"/>
      <c r="K670" s="105"/>
      <c r="L670" s="131"/>
      <c r="M670" s="105"/>
      <c r="O670" s="108"/>
      <c r="P670" s="108"/>
      <c r="Q670" s="108"/>
      <c r="S670" s="108"/>
      <c r="T670" s="108"/>
      <c r="V670" s="108"/>
      <c r="W670" s="108"/>
      <c r="AA670" s="138"/>
      <c r="AE670" s="108"/>
      <c r="AF670" s="108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/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1"/>
      <c r="CA670" s="111"/>
      <c r="CB670" s="111"/>
      <c r="CC670" s="111"/>
      <c r="CD670" s="111"/>
      <c r="CE670" s="111"/>
      <c r="CF670" s="111"/>
      <c r="CG670" s="111"/>
      <c r="CH670" s="111"/>
      <c r="CI670" s="111"/>
      <c r="CJ670" s="111"/>
      <c r="CK670" s="111"/>
      <c r="CL670" s="111"/>
      <c r="CM670" s="111"/>
      <c r="CN670" s="111"/>
      <c r="CO670" s="111"/>
      <c r="CP670" s="111"/>
      <c r="CQ670" s="111"/>
      <c r="CR670" s="111"/>
      <c r="CS670" s="111"/>
      <c r="CT670" s="111"/>
      <c r="CU670" s="111"/>
      <c r="CV670" s="111"/>
    </row>
    <row r="671" spans="1:100" s="106" customFormat="1" ht="15" customHeight="1" x14ac:dyDescent="0.25">
      <c r="A671" s="101"/>
      <c r="B671" s="101"/>
      <c r="C671" s="101"/>
      <c r="D671" s="101"/>
      <c r="E671" s="111"/>
      <c r="F671" s="139"/>
      <c r="G671" s="104"/>
      <c r="H671" s="128"/>
      <c r="I671" s="129"/>
      <c r="J671" s="130"/>
      <c r="K671" s="105"/>
      <c r="L671" s="131"/>
      <c r="M671" s="105"/>
      <c r="O671" s="108"/>
      <c r="P671" s="108"/>
      <c r="Q671" s="108"/>
      <c r="S671" s="108"/>
      <c r="T671" s="108"/>
      <c r="V671" s="108"/>
      <c r="W671" s="108"/>
      <c r="AA671" s="138"/>
      <c r="AE671" s="108"/>
      <c r="AF671" s="108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/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1"/>
      <c r="CA671" s="111"/>
      <c r="CB671" s="111"/>
      <c r="CC671" s="111"/>
      <c r="CD671" s="111"/>
      <c r="CE671" s="111"/>
      <c r="CF671" s="111"/>
      <c r="CG671" s="111"/>
      <c r="CH671" s="111"/>
      <c r="CI671" s="111"/>
      <c r="CJ671" s="111"/>
      <c r="CK671" s="111"/>
      <c r="CL671" s="111"/>
      <c r="CM671" s="111"/>
      <c r="CN671" s="111"/>
      <c r="CO671" s="111"/>
      <c r="CP671" s="111"/>
      <c r="CQ671" s="111"/>
      <c r="CR671" s="111"/>
      <c r="CS671" s="111"/>
      <c r="CT671" s="111"/>
      <c r="CU671" s="111"/>
      <c r="CV671" s="111"/>
    </row>
    <row r="672" spans="1:100" s="106" customFormat="1" ht="15" customHeight="1" x14ac:dyDescent="0.25">
      <c r="A672" s="101"/>
      <c r="B672" s="101"/>
      <c r="C672" s="101"/>
      <c r="D672" s="101"/>
      <c r="E672" s="111"/>
      <c r="F672" s="139"/>
      <c r="G672" s="104"/>
      <c r="H672" s="128"/>
      <c r="I672" s="129"/>
      <c r="J672" s="130"/>
      <c r="K672" s="105"/>
      <c r="L672" s="131"/>
      <c r="M672" s="105"/>
      <c r="O672" s="108"/>
      <c r="P672" s="108"/>
      <c r="Q672" s="108"/>
      <c r="S672" s="108"/>
      <c r="T672" s="108"/>
      <c r="V672" s="108"/>
      <c r="W672" s="108"/>
      <c r="AA672" s="138"/>
      <c r="AE672" s="108"/>
      <c r="AF672" s="108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11"/>
      <c r="BN672" s="111"/>
      <c r="BO672" s="111"/>
      <c r="BP672" s="111"/>
      <c r="BQ672" s="111"/>
      <c r="BR672" s="111"/>
      <c r="BS672" s="111"/>
      <c r="BT672" s="111"/>
      <c r="BU672" s="111"/>
      <c r="BV672" s="111"/>
      <c r="BW672" s="111"/>
      <c r="BX672" s="111"/>
      <c r="BY672" s="111"/>
      <c r="BZ672" s="111"/>
      <c r="CA672" s="111"/>
      <c r="CB672" s="111"/>
      <c r="CC672" s="111"/>
      <c r="CD672" s="111"/>
      <c r="CE672" s="111"/>
      <c r="CF672" s="111"/>
      <c r="CG672" s="111"/>
      <c r="CH672" s="111"/>
      <c r="CI672" s="111"/>
      <c r="CJ672" s="111"/>
      <c r="CK672" s="111"/>
      <c r="CL672" s="111"/>
      <c r="CM672" s="111"/>
      <c r="CN672" s="111"/>
      <c r="CO672" s="111"/>
      <c r="CP672" s="111"/>
      <c r="CQ672" s="111"/>
      <c r="CR672" s="111"/>
      <c r="CS672" s="111"/>
      <c r="CT672" s="111"/>
      <c r="CU672" s="111"/>
      <c r="CV672" s="111"/>
    </row>
    <row r="673" spans="1:100" s="106" customFormat="1" ht="15" customHeight="1" x14ac:dyDescent="0.25">
      <c r="A673" s="101"/>
      <c r="B673" s="101"/>
      <c r="C673" s="101"/>
      <c r="D673" s="101"/>
      <c r="E673" s="111"/>
      <c r="F673" s="139"/>
      <c r="G673" s="104"/>
      <c r="H673" s="128"/>
      <c r="I673" s="129"/>
      <c r="J673" s="130"/>
      <c r="K673" s="105"/>
      <c r="L673" s="131"/>
      <c r="M673" s="105"/>
      <c r="O673" s="108"/>
      <c r="P673" s="108"/>
      <c r="Q673" s="108"/>
      <c r="S673" s="108"/>
      <c r="T673" s="108"/>
      <c r="V673" s="108"/>
      <c r="W673" s="108"/>
      <c r="AA673" s="138"/>
      <c r="AE673" s="108"/>
      <c r="AF673" s="108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/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1"/>
      <c r="CA673" s="111"/>
      <c r="CB673" s="111"/>
      <c r="CC673" s="111"/>
      <c r="CD673" s="111"/>
      <c r="CE673" s="111"/>
      <c r="CF673" s="111"/>
      <c r="CG673" s="111"/>
      <c r="CH673" s="111"/>
      <c r="CI673" s="111"/>
      <c r="CJ673" s="111"/>
      <c r="CK673" s="111"/>
      <c r="CL673" s="111"/>
      <c r="CM673" s="111"/>
      <c r="CN673" s="111"/>
      <c r="CO673" s="111"/>
      <c r="CP673" s="111"/>
      <c r="CQ673" s="111"/>
      <c r="CR673" s="111"/>
      <c r="CS673" s="111"/>
      <c r="CT673" s="111"/>
      <c r="CU673" s="111"/>
      <c r="CV673" s="111"/>
    </row>
    <row r="674" spans="1:100" s="106" customFormat="1" ht="15" customHeight="1" x14ac:dyDescent="0.25">
      <c r="A674" s="101"/>
      <c r="B674" s="101"/>
      <c r="C674" s="101"/>
      <c r="D674" s="101"/>
      <c r="E674" s="111"/>
      <c r="F674" s="139"/>
      <c r="G674" s="104"/>
      <c r="H674" s="128"/>
      <c r="I674" s="129"/>
      <c r="J674" s="130"/>
      <c r="K674" s="105"/>
      <c r="L674" s="131"/>
      <c r="M674" s="105"/>
      <c r="O674" s="108"/>
      <c r="P674" s="108"/>
      <c r="Q674" s="108"/>
      <c r="S674" s="108"/>
      <c r="T674" s="108"/>
      <c r="V674" s="108"/>
      <c r="W674" s="108"/>
      <c r="AA674" s="138"/>
      <c r="AE674" s="108"/>
      <c r="AF674" s="108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11"/>
      <c r="BN674" s="111"/>
      <c r="BO674" s="111"/>
      <c r="BP674" s="111"/>
      <c r="BQ674" s="111"/>
      <c r="BR674" s="111"/>
      <c r="BS674" s="111"/>
      <c r="BT674" s="111"/>
      <c r="BU674" s="111"/>
      <c r="BV674" s="111"/>
      <c r="BW674" s="111"/>
      <c r="BX674" s="111"/>
      <c r="BY674" s="111"/>
      <c r="BZ674" s="111"/>
      <c r="CA674" s="111"/>
      <c r="CB674" s="111"/>
      <c r="CC674" s="111"/>
      <c r="CD674" s="111"/>
      <c r="CE674" s="111"/>
      <c r="CF674" s="111"/>
      <c r="CG674" s="111"/>
      <c r="CH674" s="111"/>
      <c r="CI674" s="111"/>
      <c r="CJ674" s="111"/>
      <c r="CK674" s="111"/>
      <c r="CL674" s="111"/>
      <c r="CM674" s="111"/>
      <c r="CN674" s="111"/>
      <c r="CO674" s="111"/>
      <c r="CP674" s="111"/>
      <c r="CQ674" s="111"/>
      <c r="CR674" s="111"/>
      <c r="CS674" s="111"/>
      <c r="CT674" s="111"/>
      <c r="CU674" s="111"/>
      <c r="CV674" s="111"/>
    </row>
    <row r="675" spans="1:100" s="106" customFormat="1" ht="15" customHeight="1" x14ac:dyDescent="0.25">
      <c r="A675" s="101"/>
      <c r="B675" s="101"/>
      <c r="C675" s="101"/>
      <c r="D675" s="101"/>
      <c r="E675" s="111"/>
      <c r="F675" s="139"/>
      <c r="G675" s="104"/>
      <c r="H675" s="128"/>
      <c r="I675" s="129"/>
      <c r="J675" s="130"/>
      <c r="K675" s="105"/>
      <c r="L675" s="131"/>
      <c r="M675" s="105"/>
      <c r="O675" s="108"/>
      <c r="P675" s="108"/>
      <c r="Q675" s="108"/>
      <c r="S675" s="108"/>
      <c r="T675" s="108"/>
      <c r="V675" s="108"/>
      <c r="W675" s="108"/>
      <c r="AA675" s="138"/>
      <c r="AE675" s="108"/>
      <c r="AF675" s="108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11"/>
      <c r="BN675" s="111"/>
      <c r="BO675" s="111"/>
      <c r="BP675" s="111"/>
      <c r="BQ675" s="111"/>
      <c r="BR675" s="111"/>
      <c r="BS675" s="111"/>
      <c r="BT675" s="111"/>
      <c r="BU675" s="111"/>
      <c r="BV675" s="111"/>
      <c r="BW675" s="111"/>
      <c r="BX675" s="111"/>
      <c r="BY675" s="111"/>
      <c r="BZ675" s="111"/>
      <c r="CA675" s="111"/>
      <c r="CB675" s="111"/>
      <c r="CC675" s="111"/>
      <c r="CD675" s="111"/>
      <c r="CE675" s="111"/>
      <c r="CF675" s="111"/>
      <c r="CG675" s="111"/>
      <c r="CH675" s="111"/>
      <c r="CI675" s="111"/>
      <c r="CJ675" s="111"/>
      <c r="CK675" s="111"/>
      <c r="CL675" s="111"/>
      <c r="CM675" s="111"/>
      <c r="CN675" s="111"/>
      <c r="CO675" s="111"/>
      <c r="CP675" s="111"/>
      <c r="CQ675" s="111"/>
      <c r="CR675" s="111"/>
      <c r="CS675" s="111"/>
      <c r="CT675" s="111"/>
      <c r="CU675" s="111"/>
      <c r="CV675" s="111"/>
    </row>
    <row r="676" spans="1:100" s="106" customFormat="1" ht="15" customHeight="1" x14ac:dyDescent="0.25">
      <c r="A676" s="101"/>
      <c r="B676" s="101"/>
      <c r="C676" s="101"/>
      <c r="D676" s="101"/>
      <c r="E676" s="111"/>
      <c r="F676" s="139"/>
      <c r="G676" s="104"/>
      <c r="H676" s="128"/>
      <c r="I676" s="129"/>
      <c r="J676" s="130"/>
      <c r="K676" s="105"/>
      <c r="L676" s="131"/>
      <c r="M676" s="105"/>
      <c r="O676" s="108"/>
      <c r="P676" s="108"/>
      <c r="Q676" s="108"/>
      <c r="S676" s="108"/>
      <c r="T676" s="108"/>
      <c r="V676" s="108"/>
      <c r="W676" s="108"/>
      <c r="AA676" s="138"/>
      <c r="AE676" s="108"/>
      <c r="AF676" s="108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11"/>
      <c r="BN676" s="111"/>
      <c r="BO676" s="111"/>
      <c r="BP676" s="111"/>
      <c r="BQ676" s="111"/>
      <c r="BR676" s="111"/>
      <c r="BS676" s="111"/>
      <c r="BT676" s="111"/>
      <c r="BU676" s="111"/>
      <c r="BV676" s="111"/>
      <c r="BW676" s="111"/>
      <c r="BX676" s="111"/>
      <c r="BY676" s="111"/>
      <c r="BZ676" s="111"/>
      <c r="CA676" s="111"/>
      <c r="CB676" s="111"/>
      <c r="CC676" s="111"/>
      <c r="CD676" s="111"/>
      <c r="CE676" s="111"/>
      <c r="CF676" s="111"/>
      <c r="CG676" s="111"/>
      <c r="CH676" s="111"/>
      <c r="CI676" s="111"/>
      <c r="CJ676" s="111"/>
      <c r="CK676" s="111"/>
      <c r="CL676" s="111"/>
      <c r="CM676" s="111"/>
      <c r="CN676" s="111"/>
      <c r="CO676" s="111"/>
      <c r="CP676" s="111"/>
      <c r="CQ676" s="111"/>
      <c r="CR676" s="111"/>
      <c r="CS676" s="111"/>
      <c r="CT676" s="111"/>
      <c r="CU676" s="111"/>
      <c r="CV676" s="111"/>
    </row>
    <row r="677" spans="1:100" s="106" customFormat="1" ht="15" customHeight="1" x14ac:dyDescent="0.25">
      <c r="A677" s="101"/>
      <c r="B677" s="101"/>
      <c r="C677" s="101"/>
      <c r="D677" s="101"/>
      <c r="E677" s="111"/>
      <c r="F677" s="139"/>
      <c r="G677" s="104"/>
      <c r="H677" s="128"/>
      <c r="I677" s="129"/>
      <c r="J677" s="130"/>
      <c r="K677" s="105"/>
      <c r="L677" s="131"/>
      <c r="M677" s="105"/>
      <c r="O677" s="108"/>
      <c r="P677" s="108"/>
      <c r="Q677" s="108"/>
      <c r="S677" s="108"/>
      <c r="T677" s="108"/>
      <c r="V677" s="108"/>
      <c r="W677" s="108"/>
      <c r="AA677" s="138"/>
      <c r="AE677" s="108"/>
      <c r="AF677" s="108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11"/>
      <c r="BN677" s="111"/>
      <c r="BO677" s="111"/>
      <c r="BP677" s="111"/>
      <c r="BQ677" s="111"/>
      <c r="BR677" s="111"/>
      <c r="BS677" s="111"/>
      <c r="BT677" s="111"/>
      <c r="BU677" s="111"/>
      <c r="BV677" s="111"/>
      <c r="BW677" s="111"/>
      <c r="BX677" s="111"/>
      <c r="BY677" s="111"/>
      <c r="BZ677" s="111"/>
      <c r="CA677" s="111"/>
      <c r="CB677" s="111"/>
      <c r="CC677" s="111"/>
      <c r="CD677" s="111"/>
      <c r="CE677" s="111"/>
      <c r="CF677" s="111"/>
      <c r="CG677" s="111"/>
      <c r="CH677" s="111"/>
      <c r="CI677" s="111"/>
      <c r="CJ677" s="111"/>
      <c r="CK677" s="111"/>
      <c r="CL677" s="111"/>
      <c r="CM677" s="111"/>
      <c r="CN677" s="111"/>
      <c r="CO677" s="111"/>
      <c r="CP677" s="111"/>
      <c r="CQ677" s="111"/>
      <c r="CR677" s="111"/>
      <c r="CS677" s="111"/>
      <c r="CT677" s="111"/>
      <c r="CU677" s="111"/>
      <c r="CV677" s="111"/>
    </row>
    <row r="678" spans="1:100" s="106" customFormat="1" ht="15" customHeight="1" x14ac:dyDescent="0.25">
      <c r="A678" s="101"/>
      <c r="B678" s="101"/>
      <c r="C678" s="101"/>
      <c r="D678" s="101"/>
      <c r="E678" s="111"/>
      <c r="F678" s="139"/>
      <c r="G678" s="104"/>
      <c r="H678" s="128"/>
      <c r="I678" s="129"/>
      <c r="J678" s="130"/>
      <c r="K678" s="105"/>
      <c r="L678" s="131"/>
      <c r="M678" s="105"/>
      <c r="O678" s="108"/>
      <c r="P678" s="108"/>
      <c r="Q678" s="108"/>
      <c r="S678" s="108"/>
      <c r="T678" s="108"/>
      <c r="V678" s="108"/>
      <c r="W678" s="108"/>
      <c r="AA678" s="138"/>
      <c r="AE678" s="108"/>
      <c r="AF678" s="108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11"/>
      <c r="BN678" s="111"/>
      <c r="BO678" s="111"/>
      <c r="BP678" s="111"/>
      <c r="BQ678" s="111"/>
      <c r="BR678" s="111"/>
      <c r="BS678" s="111"/>
      <c r="BT678" s="111"/>
      <c r="BU678" s="111"/>
      <c r="BV678" s="111"/>
      <c r="BW678" s="111"/>
      <c r="BX678" s="111"/>
      <c r="BY678" s="111"/>
      <c r="BZ678" s="111"/>
      <c r="CA678" s="111"/>
      <c r="CB678" s="111"/>
      <c r="CC678" s="111"/>
      <c r="CD678" s="111"/>
      <c r="CE678" s="111"/>
      <c r="CF678" s="111"/>
      <c r="CG678" s="111"/>
      <c r="CH678" s="111"/>
      <c r="CI678" s="111"/>
      <c r="CJ678" s="111"/>
      <c r="CK678" s="111"/>
      <c r="CL678" s="111"/>
      <c r="CM678" s="111"/>
      <c r="CN678" s="111"/>
      <c r="CO678" s="111"/>
      <c r="CP678" s="111"/>
      <c r="CQ678" s="111"/>
      <c r="CR678" s="111"/>
      <c r="CS678" s="111"/>
      <c r="CT678" s="111"/>
      <c r="CU678" s="111"/>
      <c r="CV678" s="111"/>
    </row>
    <row r="679" spans="1:100" s="106" customFormat="1" ht="15" customHeight="1" x14ac:dyDescent="0.25">
      <c r="A679" s="101"/>
      <c r="B679" s="101"/>
      <c r="C679" s="101"/>
      <c r="D679" s="101"/>
      <c r="E679" s="111"/>
      <c r="F679" s="139"/>
      <c r="G679" s="104"/>
      <c r="H679" s="128"/>
      <c r="I679" s="129"/>
      <c r="J679" s="130"/>
      <c r="K679" s="105"/>
      <c r="L679" s="131"/>
      <c r="M679" s="105"/>
      <c r="O679" s="108"/>
      <c r="P679" s="108"/>
      <c r="Q679" s="108"/>
      <c r="S679" s="108"/>
      <c r="T679" s="108"/>
      <c r="V679" s="108"/>
      <c r="W679" s="108"/>
      <c r="AA679" s="138"/>
      <c r="AE679" s="108"/>
      <c r="AF679" s="108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11"/>
      <c r="BN679" s="111"/>
      <c r="BO679" s="111"/>
      <c r="BP679" s="111"/>
      <c r="BQ679" s="111"/>
      <c r="BR679" s="111"/>
      <c r="BS679" s="111"/>
      <c r="BT679" s="111"/>
      <c r="BU679" s="111"/>
      <c r="BV679" s="111"/>
      <c r="BW679" s="111"/>
      <c r="BX679" s="111"/>
      <c r="BY679" s="111"/>
      <c r="BZ679" s="111"/>
      <c r="CA679" s="111"/>
      <c r="CB679" s="111"/>
      <c r="CC679" s="111"/>
      <c r="CD679" s="111"/>
      <c r="CE679" s="111"/>
      <c r="CF679" s="111"/>
      <c r="CG679" s="111"/>
      <c r="CH679" s="111"/>
      <c r="CI679" s="111"/>
      <c r="CJ679" s="111"/>
      <c r="CK679" s="111"/>
      <c r="CL679" s="111"/>
      <c r="CM679" s="111"/>
      <c r="CN679" s="111"/>
      <c r="CO679" s="111"/>
      <c r="CP679" s="111"/>
      <c r="CQ679" s="111"/>
      <c r="CR679" s="111"/>
      <c r="CS679" s="111"/>
      <c r="CT679" s="111"/>
      <c r="CU679" s="111"/>
      <c r="CV679" s="111"/>
    </row>
    <row r="680" spans="1:100" s="106" customFormat="1" ht="15" customHeight="1" x14ac:dyDescent="0.25">
      <c r="A680" s="101"/>
      <c r="B680" s="101"/>
      <c r="C680" s="101"/>
      <c r="D680" s="101"/>
      <c r="E680" s="111"/>
      <c r="F680" s="139"/>
      <c r="G680" s="104"/>
      <c r="H680" s="128"/>
      <c r="I680" s="129"/>
      <c r="J680" s="130"/>
      <c r="K680" s="105"/>
      <c r="L680" s="131"/>
      <c r="M680" s="105"/>
      <c r="O680" s="108"/>
      <c r="P680" s="108"/>
      <c r="Q680" s="108"/>
      <c r="S680" s="108"/>
      <c r="T680" s="108"/>
      <c r="V680" s="108"/>
      <c r="W680" s="108"/>
      <c r="AA680" s="138"/>
      <c r="AE680" s="108"/>
      <c r="AF680" s="108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11"/>
      <c r="BN680" s="111"/>
      <c r="BO680" s="111"/>
      <c r="BP680" s="111"/>
      <c r="BQ680" s="111"/>
      <c r="BR680" s="111"/>
      <c r="BS680" s="111"/>
      <c r="BT680" s="111"/>
      <c r="BU680" s="111"/>
      <c r="BV680" s="111"/>
      <c r="BW680" s="111"/>
      <c r="BX680" s="111"/>
      <c r="BY680" s="111"/>
      <c r="BZ680" s="111"/>
      <c r="CA680" s="111"/>
      <c r="CB680" s="111"/>
      <c r="CC680" s="111"/>
      <c r="CD680" s="111"/>
      <c r="CE680" s="111"/>
      <c r="CF680" s="111"/>
      <c r="CG680" s="111"/>
      <c r="CH680" s="111"/>
      <c r="CI680" s="111"/>
      <c r="CJ680" s="111"/>
      <c r="CK680" s="111"/>
      <c r="CL680" s="111"/>
      <c r="CM680" s="111"/>
      <c r="CN680" s="111"/>
      <c r="CO680" s="111"/>
      <c r="CP680" s="111"/>
      <c r="CQ680" s="111"/>
      <c r="CR680" s="111"/>
      <c r="CS680" s="111"/>
      <c r="CT680" s="111"/>
      <c r="CU680" s="111"/>
      <c r="CV680" s="111"/>
    </row>
    <row r="681" spans="1:100" s="106" customFormat="1" ht="15" customHeight="1" x14ac:dyDescent="0.25">
      <c r="A681" s="101"/>
      <c r="B681" s="101"/>
      <c r="C681" s="101"/>
      <c r="D681" s="101"/>
      <c r="E681" s="111"/>
      <c r="F681" s="139"/>
      <c r="G681" s="104"/>
      <c r="H681" s="128"/>
      <c r="I681" s="129"/>
      <c r="J681" s="130"/>
      <c r="K681" s="105"/>
      <c r="L681" s="131"/>
      <c r="M681" s="105"/>
      <c r="O681" s="108"/>
      <c r="P681" s="108"/>
      <c r="Q681" s="108"/>
      <c r="S681" s="108"/>
      <c r="T681" s="108"/>
      <c r="V681" s="108"/>
      <c r="W681" s="108"/>
      <c r="AA681" s="138"/>
      <c r="AE681" s="108"/>
      <c r="AF681" s="108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1"/>
      <c r="BK681" s="111"/>
      <c r="BL681" s="111"/>
      <c r="BM681" s="111"/>
      <c r="BN681" s="111"/>
      <c r="BO681" s="111"/>
      <c r="BP681" s="111"/>
      <c r="BQ681" s="111"/>
      <c r="BR681" s="111"/>
      <c r="BS681" s="111"/>
      <c r="BT681" s="111"/>
      <c r="BU681" s="111"/>
      <c r="BV681" s="111"/>
      <c r="BW681" s="111"/>
      <c r="BX681" s="111"/>
      <c r="BY681" s="111"/>
      <c r="BZ681" s="111"/>
      <c r="CA681" s="111"/>
      <c r="CB681" s="111"/>
      <c r="CC681" s="111"/>
      <c r="CD681" s="111"/>
      <c r="CE681" s="111"/>
      <c r="CF681" s="111"/>
      <c r="CG681" s="111"/>
      <c r="CH681" s="111"/>
      <c r="CI681" s="111"/>
      <c r="CJ681" s="111"/>
      <c r="CK681" s="111"/>
      <c r="CL681" s="111"/>
      <c r="CM681" s="111"/>
      <c r="CN681" s="111"/>
      <c r="CO681" s="111"/>
      <c r="CP681" s="111"/>
      <c r="CQ681" s="111"/>
      <c r="CR681" s="111"/>
      <c r="CS681" s="111"/>
      <c r="CT681" s="111"/>
      <c r="CU681" s="111"/>
      <c r="CV681" s="111"/>
    </row>
    <row r="682" spans="1:100" s="106" customFormat="1" ht="15" customHeight="1" x14ac:dyDescent="0.25">
      <c r="A682" s="101"/>
      <c r="B682" s="101"/>
      <c r="C682" s="101"/>
      <c r="D682" s="101"/>
      <c r="E682" s="111"/>
      <c r="F682" s="139"/>
      <c r="G682" s="104"/>
      <c r="H682" s="128"/>
      <c r="I682" s="129"/>
      <c r="J682" s="130"/>
      <c r="K682" s="105"/>
      <c r="L682" s="131"/>
      <c r="M682" s="105"/>
      <c r="O682" s="108"/>
      <c r="P682" s="108"/>
      <c r="Q682" s="108"/>
      <c r="S682" s="108"/>
      <c r="T682" s="108"/>
      <c r="V682" s="108"/>
      <c r="W682" s="108"/>
      <c r="AA682" s="138"/>
      <c r="AE682" s="108"/>
      <c r="AF682" s="108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1"/>
      <c r="BK682" s="111"/>
      <c r="BL682" s="111"/>
      <c r="BM682" s="111"/>
      <c r="BN682" s="111"/>
      <c r="BO682" s="111"/>
      <c r="BP682" s="111"/>
      <c r="BQ682" s="111"/>
      <c r="BR682" s="111"/>
      <c r="BS682" s="111"/>
      <c r="BT682" s="111"/>
      <c r="BU682" s="111"/>
      <c r="BV682" s="111"/>
      <c r="BW682" s="111"/>
      <c r="BX682" s="111"/>
      <c r="BY682" s="111"/>
      <c r="BZ682" s="111"/>
      <c r="CA682" s="111"/>
      <c r="CB682" s="111"/>
      <c r="CC682" s="111"/>
      <c r="CD682" s="111"/>
      <c r="CE682" s="111"/>
      <c r="CF682" s="111"/>
      <c r="CG682" s="111"/>
      <c r="CH682" s="111"/>
      <c r="CI682" s="111"/>
      <c r="CJ682" s="111"/>
      <c r="CK682" s="111"/>
      <c r="CL682" s="111"/>
      <c r="CM682" s="111"/>
      <c r="CN682" s="111"/>
      <c r="CO682" s="111"/>
      <c r="CP682" s="111"/>
      <c r="CQ682" s="111"/>
      <c r="CR682" s="111"/>
      <c r="CS682" s="111"/>
      <c r="CT682" s="111"/>
      <c r="CU682" s="111"/>
      <c r="CV682" s="111"/>
    </row>
    <row r="683" spans="1:100" s="106" customFormat="1" ht="15" customHeight="1" x14ac:dyDescent="0.25">
      <c r="A683" s="101"/>
      <c r="B683" s="101"/>
      <c r="C683" s="101"/>
      <c r="D683" s="101"/>
      <c r="E683" s="111"/>
      <c r="F683" s="139"/>
      <c r="G683" s="104"/>
      <c r="H683" s="128"/>
      <c r="I683" s="129"/>
      <c r="J683" s="130"/>
      <c r="K683" s="105"/>
      <c r="L683" s="131"/>
      <c r="M683" s="105"/>
      <c r="O683" s="108"/>
      <c r="P683" s="108"/>
      <c r="Q683" s="108"/>
      <c r="S683" s="108"/>
      <c r="T683" s="108"/>
      <c r="V683" s="108"/>
      <c r="W683" s="108"/>
      <c r="AA683" s="138"/>
      <c r="AE683" s="108"/>
      <c r="AF683" s="108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  <c r="BJ683" s="111"/>
      <c r="BK683" s="111"/>
      <c r="BL683" s="111"/>
      <c r="BM683" s="111"/>
      <c r="BN683" s="111"/>
      <c r="BO683" s="111"/>
      <c r="BP683" s="111"/>
      <c r="BQ683" s="111"/>
      <c r="BR683" s="111"/>
      <c r="BS683" s="111"/>
      <c r="BT683" s="111"/>
      <c r="BU683" s="111"/>
      <c r="BV683" s="111"/>
      <c r="BW683" s="111"/>
      <c r="BX683" s="111"/>
      <c r="BY683" s="111"/>
      <c r="BZ683" s="111"/>
      <c r="CA683" s="111"/>
      <c r="CB683" s="111"/>
      <c r="CC683" s="111"/>
      <c r="CD683" s="111"/>
      <c r="CE683" s="111"/>
      <c r="CF683" s="111"/>
      <c r="CG683" s="111"/>
      <c r="CH683" s="111"/>
      <c r="CI683" s="111"/>
      <c r="CJ683" s="111"/>
      <c r="CK683" s="111"/>
      <c r="CL683" s="111"/>
      <c r="CM683" s="111"/>
      <c r="CN683" s="111"/>
      <c r="CO683" s="111"/>
      <c r="CP683" s="111"/>
      <c r="CQ683" s="111"/>
      <c r="CR683" s="111"/>
      <c r="CS683" s="111"/>
      <c r="CT683" s="111"/>
      <c r="CU683" s="111"/>
      <c r="CV683" s="111"/>
    </row>
    <row r="684" spans="1:100" s="106" customFormat="1" ht="15" customHeight="1" x14ac:dyDescent="0.25">
      <c r="A684" s="101"/>
      <c r="B684" s="101"/>
      <c r="C684" s="101"/>
      <c r="D684" s="101"/>
      <c r="E684" s="111"/>
      <c r="F684" s="139"/>
      <c r="G684" s="104"/>
      <c r="H684" s="128"/>
      <c r="I684" s="129"/>
      <c r="J684" s="130"/>
      <c r="K684" s="105"/>
      <c r="L684" s="131"/>
      <c r="M684" s="105"/>
      <c r="O684" s="108"/>
      <c r="P684" s="108"/>
      <c r="Q684" s="108"/>
      <c r="S684" s="108"/>
      <c r="T684" s="108"/>
      <c r="V684" s="108"/>
      <c r="W684" s="108"/>
      <c r="AA684" s="138"/>
      <c r="AE684" s="108"/>
      <c r="AF684" s="108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  <c r="BG684" s="111"/>
      <c r="BH684" s="111"/>
      <c r="BI684" s="111"/>
      <c r="BJ684" s="111"/>
      <c r="BK684" s="111"/>
      <c r="BL684" s="111"/>
      <c r="BM684" s="111"/>
      <c r="BN684" s="111"/>
      <c r="BO684" s="111"/>
      <c r="BP684" s="111"/>
      <c r="BQ684" s="111"/>
      <c r="BR684" s="111"/>
      <c r="BS684" s="111"/>
      <c r="BT684" s="111"/>
      <c r="BU684" s="111"/>
      <c r="BV684" s="111"/>
      <c r="BW684" s="111"/>
      <c r="BX684" s="111"/>
      <c r="BY684" s="111"/>
      <c r="BZ684" s="111"/>
      <c r="CA684" s="111"/>
      <c r="CB684" s="111"/>
      <c r="CC684" s="111"/>
      <c r="CD684" s="111"/>
      <c r="CE684" s="111"/>
      <c r="CF684" s="111"/>
      <c r="CG684" s="111"/>
      <c r="CH684" s="111"/>
      <c r="CI684" s="111"/>
      <c r="CJ684" s="111"/>
      <c r="CK684" s="111"/>
      <c r="CL684" s="111"/>
      <c r="CM684" s="111"/>
      <c r="CN684" s="111"/>
      <c r="CO684" s="111"/>
      <c r="CP684" s="111"/>
      <c r="CQ684" s="111"/>
      <c r="CR684" s="111"/>
      <c r="CS684" s="111"/>
      <c r="CT684" s="111"/>
      <c r="CU684" s="111"/>
      <c r="CV684" s="111"/>
    </row>
    <row r="685" spans="1:100" s="106" customFormat="1" ht="15" customHeight="1" x14ac:dyDescent="0.25">
      <c r="A685" s="101"/>
      <c r="B685" s="101"/>
      <c r="C685" s="101"/>
      <c r="D685" s="101"/>
      <c r="E685" s="111"/>
      <c r="F685" s="139"/>
      <c r="G685" s="104"/>
      <c r="H685" s="128"/>
      <c r="I685" s="129"/>
      <c r="J685" s="130"/>
      <c r="K685" s="105"/>
      <c r="L685" s="131"/>
      <c r="M685" s="105"/>
      <c r="O685" s="108"/>
      <c r="P685" s="108"/>
      <c r="Q685" s="108"/>
      <c r="S685" s="108"/>
      <c r="T685" s="108"/>
      <c r="V685" s="108"/>
      <c r="W685" s="108"/>
      <c r="AA685" s="138"/>
      <c r="AE685" s="108"/>
      <c r="AF685" s="108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  <c r="AZ685" s="111"/>
      <c r="BA685" s="111"/>
      <c r="BB685" s="111"/>
      <c r="BC685" s="111"/>
      <c r="BD685" s="111"/>
      <c r="BE685" s="111"/>
      <c r="BF685" s="111"/>
      <c r="BG685" s="111"/>
      <c r="BH685" s="111"/>
      <c r="BI685" s="111"/>
      <c r="BJ685" s="111"/>
      <c r="BK685" s="111"/>
      <c r="BL685" s="111"/>
      <c r="BM685" s="111"/>
      <c r="BN685" s="111"/>
      <c r="BO685" s="111"/>
      <c r="BP685" s="111"/>
      <c r="BQ685" s="111"/>
      <c r="BR685" s="111"/>
      <c r="BS685" s="111"/>
      <c r="BT685" s="111"/>
      <c r="BU685" s="111"/>
      <c r="BV685" s="111"/>
      <c r="BW685" s="111"/>
      <c r="BX685" s="111"/>
      <c r="BY685" s="111"/>
      <c r="BZ685" s="111"/>
      <c r="CA685" s="111"/>
      <c r="CB685" s="111"/>
      <c r="CC685" s="111"/>
      <c r="CD685" s="111"/>
      <c r="CE685" s="111"/>
      <c r="CF685" s="111"/>
      <c r="CG685" s="111"/>
      <c r="CH685" s="111"/>
      <c r="CI685" s="111"/>
      <c r="CJ685" s="111"/>
      <c r="CK685" s="111"/>
      <c r="CL685" s="111"/>
      <c r="CM685" s="111"/>
      <c r="CN685" s="111"/>
      <c r="CO685" s="111"/>
      <c r="CP685" s="111"/>
      <c r="CQ685" s="111"/>
      <c r="CR685" s="111"/>
      <c r="CS685" s="111"/>
      <c r="CT685" s="111"/>
      <c r="CU685" s="111"/>
      <c r="CV685" s="111"/>
    </row>
    <row r="686" spans="1:100" s="106" customFormat="1" ht="15" customHeight="1" x14ac:dyDescent="0.25">
      <c r="A686" s="101"/>
      <c r="B686" s="101"/>
      <c r="C686" s="101"/>
      <c r="D686" s="101"/>
      <c r="E686" s="111"/>
      <c r="F686" s="139"/>
      <c r="G686" s="104"/>
      <c r="H686" s="128"/>
      <c r="I686" s="129"/>
      <c r="J686" s="130"/>
      <c r="K686" s="105"/>
      <c r="L686" s="131"/>
      <c r="M686" s="105"/>
      <c r="O686" s="108"/>
      <c r="P686" s="108"/>
      <c r="Q686" s="108"/>
      <c r="S686" s="108"/>
      <c r="T686" s="108"/>
      <c r="V686" s="108"/>
      <c r="W686" s="108"/>
      <c r="AA686" s="138"/>
      <c r="AE686" s="108"/>
      <c r="AF686" s="108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  <c r="BG686" s="111"/>
      <c r="BH686" s="111"/>
      <c r="BI686" s="111"/>
      <c r="BJ686" s="111"/>
      <c r="BK686" s="111"/>
      <c r="BL686" s="111"/>
      <c r="BM686" s="111"/>
      <c r="BN686" s="111"/>
      <c r="BO686" s="111"/>
      <c r="BP686" s="111"/>
      <c r="BQ686" s="111"/>
      <c r="BR686" s="111"/>
      <c r="BS686" s="111"/>
      <c r="BT686" s="111"/>
      <c r="BU686" s="111"/>
      <c r="BV686" s="111"/>
      <c r="BW686" s="111"/>
      <c r="BX686" s="111"/>
      <c r="BY686" s="111"/>
      <c r="BZ686" s="111"/>
      <c r="CA686" s="111"/>
      <c r="CB686" s="111"/>
      <c r="CC686" s="111"/>
      <c r="CD686" s="111"/>
      <c r="CE686" s="111"/>
      <c r="CF686" s="111"/>
      <c r="CG686" s="111"/>
      <c r="CH686" s="111"/>
      <c r="CI686" s="111"/>
      <c r="CJ686" s="111"/>
      <c r="CK686" s="111"/>
      <c r="CL686" s="111"/>
      <c r="CM686" s="111"/>
      <c r="CN686" s="111"/>
      <c r="CO686" s="111"/>
      <c r="CP686" s="111"/>
      <c r="CQ686" s="111"/>
      <c r="CR686" s="111"/>
      <c r="CS686" s="111"/>
      <c r="CT686" s="111"/>
      <c r="CU686" s="111"/>
      <c r="CV686" s="111"/>
    </row>
    <row r="687" spans="1:100" s="106" customFormat="1" ht="15" customHeight="1" x14ac:dyDescent="0.25">
      <c r="A687" s="101"/>
      <c r="B687" s="101"/>
      <c r="C687" s="101"/>
      <c r="D687" s="101"/>
      <c r="E687" s="111"/>
      <c r="F687" s="139"/>
      <c r="G687" s="104"/>
      <c r="H687" s="128"/>
      <c r="I687" s="129"/>
      <c r="J687" s="130"/>
      <c r="K687" s="105"/>
      <c r="L687" s="131"/>
      <c r="M687" s="105"/>
      <c r="O687" s="108"/>
      <c r="P687" s="108"/>
      <c r="Q687" s="108"/>
      <c r="S687" s="108"/>
      <c r="T687" s="108"/>
      <c r="V687" s="108"/>
      <c r="W687" s="108"/>
      <c r="AA687" s="138"/>
      <c r="AE687" s="108"/>
      <c r="AF687" s="108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  <c r="BG687" s="111"/>
      <c r="BH687" s="111"/>
      <c r="BI687" s="111"/>
      <c r="BJ687" s="111"/>
      <c r="BK687" s="111"/>
      <c r="BL687" s="111"/>
      <c r="BM687" s="111"/>
      <c r="BN687" s="111"/>
      <c r="BO687" s="111"/>
      <c r="BP687" s="111"/>
      <c r="BQ687" s="111"/>
      <c r="BR687" s="111"/>
      <c r="BS687" s="111"/>
      <c r="BT687" s="111"/>
      <c r="BU687" s="111"/>
      <c r="BV687" s="111"/>
      <c r="BW687" s="111"/>
      <c r="BX687" s="111"/>
      <c r="BY687" s="111"/>
      <c r="BZ687" s="111"/>
      <c r="CA687" s="111"/>
      <c r="CB687" s="111"/>
      <c r="CC687" s="111"/>
      <c r="CD687" s="111"/>
      <c r="CE687" s="111"/>
      <c r="CF687" s="111"/>
      <c r="CG687" s="111"/>
      <c r="CH687" s="111"/>
      <c r="CI687" s="111"/>
      <c r="CJ687" s="111"/>
      <c r="CK687" s="111"/>
      <c r="CL687" s="111"/>
      <c r="CM687" s="111"/>
      <c r="CN687" s="111"/>
      <c r="CO687" s="111"/>
      <c r="CP687" s="111"/>
      <c r="CQ687" s="111"/>
      <c r="CR687" s="111"/>
      <c r="CS687" s="111"/>
      <c r="CT687" s="111"/>
      <c r="CU687" s="111"/>
      <c r="CV687" s="111"/>
    </row>
  </sheetData>
  <mergeCells count="8">
    <mergeCell ref="AA2:AC2"/>
    <mergeCell ref="AD2:AF2"/>
    <mergeCell ref="F2:I2"/>
    <mergeCell ref="K2:M2"/>
    <mergeCell ref="N2:P2"/>
    <mergeCell ref="R2:T2"/>
    <mergeCell ref="U2:W2"/>
    <mergeCell ref="X2:Z2"/>
  </mergeCells>
  <pageMargins left="0.19650320837816856" right="0.19650320837816856" top="0.23608160769845557" bottom="0.23608160769845557" header="0" footer="0"/>
  <pageSetup paperSize="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2D7D-41DD-41BF-BAEC-FB2A250DF784}">
  <dimension ref="A1:CX559"/>
  <sheetViews>
    <sheetView topLeftCell="E1" zoomScale="110" zoomScaleNormal="110" workbookViewId="0">
      <pane xSplit="7" ySplit="3" topLeftCell="T143" activePane="bottomRight" state="frozen"/>
      <selection activeCell="AD90" sqref="AD90"/>
      <selection pane="topRight" activeCell="AD90" sqref="AD90"/>
      <selection pane="bottomLeft" activeCell="AD90" sqref="AD90"/>
      <selection pane="bottomRight" activeCell="I43" sqref="I43"/>
    </sheetView>
  </sheetViews>
  <sheetFormatPr defaultColWidth="14.42578125" defaultRowHeight="15" customHeight="1" x14ac:dyDescent="0.25"/>
  <cols>
    <col min="1" max="4" width="0" style="101" hidden="1" customWidth="1"/>
    <col min="5" max="5" width="3.85546875" style="111" customWidth="1"/>
    <col min="6" max="6" width="46.28515625" style="139" customWidth="1"/>
    <col min="7" max="7" width="8.85546875" style="151" customWidth="1"/>
    <col min="8" max="8" width="10" style="128" customWidth="1"/>
    <col min="9" max="9" width="10.7109375" style="129" customWidth="1"/>
    <col min="10" max="10" width="11.140625" style="130" customWidth="1"/>
    <col min="11" max="11" width="6.42578125" style="105" customWidth="1"/>
    <col min="12" max="12" width="12.5703125" style="131" customWidth="1"/>
    <col min="13" max="13" width="16.28515625" style="105" customWidth="1"/>
    <col min="14" max="14" width="7.5703125" style="106" customWidth="1"/>
    <col min="15" max="15" width="12.85546875" style="108" customWidth="1"/>
    <col min="16" max="16" width="16.42578125" style="108" customWidth="1"/>
    <col min="17" max="17" width="6.85546875" style="108" customWidth="1"/>
    <col min="18" max="18" width="6" style="106" customWidth="1"/>
    <col min="19" max="19" width="12.140625" style="108" customWidth="1"/>
    <col min="20" max="20" width="15.85546875" style="108" customWidth="1"/>
    <col min="21" max="21" width="5.85546875" style="106" customWidth="1"/>
    <col min="22" max="22" width="11.7109375" style="108" customWidth="1"/>
    <col min="23" max="23" width="13.5703125" style="108" customWidth="1"/>
    <col min="24" max="24" width="10.42578125" style="106" customWidth="1"/>
    <col min="25" max="25" width="9.42578125" style="106" customWidth="1"/>
    <col min="26" max="26" width="10" style="106" customWidth="1"/>
    <col min="27" max="27" width="6.28515625" style="106" customWidth="1"/>
    <col min="28" max="28" width="7.28515625" style="106" customWidth="1"/>
    <col min="29" max="29" width="8.85546875" style="106" customWidth="1"/>
    <col min="30" max="30" width="7.7109375" style="106" customWidth="1"/>
    <col min="31" max="31" width="11.7109375" style="108" customWidth="1"/>
    <col min="32" max="32" width="15.42578125" style="108" customWidth="1"/>
    <col min="33" max="33" width="3.140625" style="111" customWidth="1"/>
    <col min="34" max="16384" width="14.42578125" style="111"/>
  </cols>
  <sheetData>
    <row r="1" spans="1:102" s="14" customFormat="1" ht="13.5" x14ac:dyDescent="0.25">
      <c r="A1" s="1"/>
      <c r="B1" s="1"/>
      <c r="C1" s="1"/>
      <c r="D1" s="2"/>
      <c r="E1" s="2"/>
      <c r="F1" s="3"/>
      <c r="G1" s="143"/>
      <c r="H1" s="5"/>
      <c r="I1" s="2"/>
      <c r="J1" s="6"/>
      <c r="K1" s="7"/>
      <c r="L1" s="8"/>
      <c r="M1" s="9"/>
      <c r="N1" s="10"/>
      <c r="O1" s="11"/>
      <c r="P1" s="11"/>
      <c r="Q1" s="11"/>
      <c r="R1" s="10"/>
      <c r="S1" s="11"/>
      <c r="T1" s="11"/>
      <c r="U1" s="7"/>
      <c r="V1" s="8"/>
      <c r="W1" s="8"/>
      <c r="X1" s="7"/>
      <c r="Y1" s="7"/>
      <c r="Z1" s="7"/>
      <c r="AA1" s="12"/>
      <c r="AB1" s="7"/>
      <c r="AC1" s="7"/>
      <c r="AD1" s="7"/>
      <c r="AE1" s="8"/>
      <c r="AF1" s="8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</row>
    <row r="2" spans="1:102" s="14" customFormat="1" ht="36.950000000000003" customHeight="1" x14ac:dyDescent="0.25">
      <c r="A2" s="1"/>
      <c r="B2" s="1"/>
      <c r="C2" s="1"/>
      <c r="D2" s="15"/>
      <c r="E2" s="15"/>
      <c r="F2" s="442" t="s">
        <v>576</v>
      </c>
      <c r="G2" s="443"/>
      <c r="H2" s="443"/>
      <c r="I2" s="443"/>
      <c r="J2" s="16"/>
      <c r="K2" s="441" t="s">
        <v>574</v>
      </c>
      <c r="L2" s="442"/>
      <c r="M2" s="442"/>
      <c r="N2" s="444" t="s">
        <v>2</v>
      </c>
      <c r="O2" s="442"/>
      <c r="P2" s="442"/>
      <c r="Q2" s="18"/>
      <c r="R2" s="461" t="s">
        <v>3</v>
      </c>
      <c r="S2" s="458"/>
      <c r="T2" s="458"/>
      <c r="U2" s="462" t="s">
        <v>4</v>
      </c>
      <c r="V2" s="458"/>
      <c r="W2" s="458"/>
      <c r="X2" s="463" t="s">
        <v>5</v>
      </c>
      <c r="Y2" s="463"/>
      <c r="Z2" s="463"/>
      <c r="AA2" s="457" t="s">
        <v>6</v>
      </c>
      <c r="AB2" s="458"/>
      <c r="AC2" s="458"/>
      <c r="AD2" s="459" t="s">
        <v>575</v>
      </c>
      <c r="AE2" s="460"/>
      <c r="AF2" s="460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</row>
    <row r="3" spans="1:102" s="33" customFormat="1" ht="21" customHeight="1" x14ac:dyDescent="0.25">
      <c r="A3" s="19"/>
      <c r="B3" s="19"/>
      <c r="C3" s="19"/>
      <c r="D3" s="20"/>
      <c r="E3" s="20"/>
      <c r="F3" s="21" t="s">
        <v>7</v>
      </c>
      <c r="G3" s="144" t="s">
        <v>8</v>
      </c>
      <c r="H3" s="23" t="s">
        <v>9</v>
      </c>
      <c r="I3" s="20" t="s">
        <v>10</v>
      </c>
      <c r="J3" s="24" t="s">
        <v>11</v>
      </c>
      <c r="K3" s="20" t="s">
        <v>12</v>
      </c>
      <c r="L3" s="25" t="s">
        <v>13</v>
      </c>
      <c r="M3" s="26" t="s">
        <v>14</v>
      </c>
      <c r="N3" s="20" t="s">
        <v>12</v>
      </c>
      <c r="O3" s="25" t="s">
        <v>13</v>
      </c>
      <c r="P3" s="27" t="s">
        <v>14</v>
      </c>
      <c r="Q3" s="28"/>
      <c r="R3" s="29" t="s">
        <v>12</v>
      </c>
      <c r="S3" s="30" t="s">
        <v>13</v>
      </c>
      <c r="T3" s="30" t="s">
        <v>14</v>
      </c>
      <c r="U3" s="29" t="s">
        <v>12</v>
      </c>
      <c r="V3" s="30" t="s">
        <v>13</v>
      </c>
      <c r="W3" s="30" t="s">
        <v>14</v>
      </c>
      <c r="X3" s="31" t="s">
        <v>12</v>
      </c>
      <c r="Y3" s="31" t="s">
        <v>13</v>
      </c>
      <c r="Z3" s="31" t="s">
        <v>14</v>
      </c>
      <c r="AA3" s="32" t="s">
        <v>12</v>
      </c>
      <c r="AB3" s="31" t="s">
        <v>13</v>
      </c>
      <c r="AC3" s="31" t="s">
        <v>14</v>
      </c>
      <c r="AD3" s="29" t="s">
        <v>12</v>
      </c>
      <c r="AE3" s="30" t="s">
        <v>13</v>
      </c>
      <c r="AF3" s="30" t="s">
        <v>14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</row>
    <row r="4" spans="1:102" s="45" customFormat="1" ht="19.5" customHeight="1" x14ac:dyDescent="0.25">
      <c r="A4" s="34">
        <v>0</v>
      </c>
      <c r="B4" s="34">
        <v>10</v>
      </c>
      <c r="C4" s="35"/>
      <c r="D4" s="34">
        <v>4</v>
      </c>
      <c r="E4" s="34">
        <v>1</v>
      </c>
      <c r="F4" s="36" t="s">
        <v>15</v>
      </c>
      <c r="G4" s="145" t="s">
        <v>16</v>
      </c>
      <c r="H4" s="38" t="s">
        <v>17</v>
      </c>
      <c r="I4" s="34" t="s">
        <v>18</v>
      </c>
      <c r="J4" s="39">
        <v>46107</v>
      </c>
      <c r="K4" s="40">
        <v>122</v>
      </c>
      <c r="L4" s="41">
        <v>14.6</v>
      </c>
      <c r="M4" s="42">
        <v>1781.2</v>
      </c>
      <c r="N4" s="40"/>
      <c r="O4" s="41"/>
      <c r="P4" s="41"/>
      <c r="Q4" s="41"/>
      <c r="R4" s="40">
        <f t="shared" ref="R4:R28" si="0">N4+K4</f>
        <v>122</v>
      </c>
      <c r="S4" s="41">
        <f t="shared" ref="S4:S28" si="1">L4</f>
        <v>14.6</v>
      </c>
      <c r="T4" s="41">
        <f>S4*R4</f>
        <v>1781.2</v>
      </c>
      <c r="U4" s="34"/>
      <c r="V4" s="41">
        <f>S4</f>
        <v>14.6</v>
      </c>
      <c r="W4" s="41">
        <f>V4*U4</f>
        <v>0</v>
      </c>
      <c r="X4" s="40"/>
      <c r="Y4" s="43"/>
      <c r="Z4" s="43"/>
      <c r="AA4" s="44"/>
      <c r="AB4" s="43"/>
      <c r="AC4" s="43"/>
      <c r="AD4" s="44">
        <f>R4-(U4+AA4)</f>
        <v>122</v>
      </c>
      <c r="AE4" s="41">
        <f>V4</f>
        <v>14.6</v>
      </c>
      <c r="AF4" s="41">
        <f>AE4*AD4</f>
        <v>1781.2</v>
      </c>
      <c r="AH4" s="142"/>
    </row>
    <row r="5" spans="1:102" s="45" customFormat="1" ht="19.5" customHeight="1" x14ac:dyDescent="0.25">
      <c r="A5" s="34">
        <v>222</v>
      </c>
      <c r="B5" s="48">
        <v>1259</v>
      </c>
      <c r="C5" s="35"/>
      <c r="D5" s="34">
        <v>124</v>
      </c>
      <c r="E5" s="34">
        <v>2</v>
      </c>
      <c r="F5" s="36" t="s">
        <v>23</v>
      </c>
      <c r="G5" s="145" t="s">
        <v>27</v>
      </c>
      <c r="H5" s="38" t="s">
        <v>25</v>
      </c>
      <c r="I5" s="40" t="s">
        <v>28</v>
      </c>
      <c r="J5" s="39">
        <v>46048</v>
      </c>
      <c r="K5" s="40">
        <v>3</v>
      </c>
      <c r="L5" s="41">
        <v>200</v>
      </c>
      <c r="M5" s="42">
        <v>600</v>
      </c>
      <c r="N5" s="44"/>
      <c r="O5" s="41"/>
      <c r="P5" s="41"/>
      <c r="Q5" s="41"/>
      <c r="R5" s="40">
        <f t="shared" si="0"/>
        <v>3</v>
      </c>
      <c r="S5" s="41">
        <f t="shared" si="1"/>
        <v>200</v>
      </c>
      <c r="T5" s="41">
        <f t="shared" ref="T5:T22" si="2">S5*R5</f>
        <v>600</v>
      </c>
      <c r="U5" s="34"/>
      <c r="V5" s="41">
        <f t="shared" ref="V5:V22" si="3">S5</f>
        <v>200</v>
      </c>
      <c r="W5" s="41">
        <f t="shared" ref="W5:W22" si="4">V5*U5</f>
        <v>0</v>
      </c>
      <c r="X5" s="40"/>
      <c r="Y5" s="43"/>
      <c r="Z5" s="43"/>
      <c r="AA5" s="44">
        <v>3</v>
      </c>
      <c r="AB5" s="43">
        <f>V5</f>
        <v>200</v>
      </c>
      <c r="AC5" s="43">
        <f>AB5*AA5</f>
        <v>600</v>
      </c>
      <c r="AD5" s="44">
        <f t="shared" ref="AD5:AD72" si="5">R5-(U5+AA5)</f>
        <v>0</v>
      </c>
      <c r="AE5" s="41">
        <f t="shared" ref="AE5:AE22" si="6">V5</f>
        <v>200</v>
      </c>
      <c r="AF5" s="41">
        <f t="shared" ref="AF5:AF22" si="7">AE5*AD5</f>
        <v>0</v>
      </c>
      <c r="AH5" s="142"/>
    </row>
    <row r="6" spans="1:102" s="45" customFormat="1" ht="19.5" customHeight="1" x14ac:dyDescent="0.25">
      <c r="A6" s="34">
        <v>0</v>
      </c>
      <c r="B6" s="34">
        <v>20</v>
      </c>
      <c r="C6" s="35"/>
      <c r="D6" s="34">
        <v>23</v>
      </c>
      <c r="E6" s="34">
        <v>3</v>
      </c>
      <c r="F6" s="36" t="s">
        <v>29</v>
      </c>
      <c r="G6" s="146" t="s">
        <v>30</v>
      </c>
      <c r="H6" s="38" t="s">
        <v>31</v>
      </c>
      <c r="I6" s="40" t="s">
        <v>32</v>
      </c>
      <c r="J6" s="39">
        <v>46204</v>
      </c>
      <c r="K6" s="40">
        <v>63</v>
      </c>
      <c r="L6" s="41">
        <v>1.2</v>
      </c>
      <c r="M6" s="42">
        <v>75.599999999999994</v>
      </c>
      <c r="N6" s="40"/>
      <c r="O6" s="41"/>
      <c r="P6" s="41"/>
      <c r="Q6" s="41"/>
      <c r="R6" s="40">
        <f t="shared" si="0"/>
        <v>63</v>
      </c>
      <c r="S6" s="41">
        <f t="shared" si="1"/>
        <v>1.2</v>
      </c>
      <c r="T6" s="41">
        <f t="shared" si="2"/>
        <v>75.599999999999994</v>
      </c>
      <c r="U6" s="34">
        <v>26</v>
      </c>
      <c r="V6" s="41">
        <f t="shared" si="3"/>
        <v>1.2</v>
      </c>
      <c r="W6" s="41">
        <f t="shared" si="4"/>
        <v>31.2</v>
      </c>
      <c r="X6" s="40"/>
      <c r="Y6" s="43"/>
      <c r="Z6" s="43"/>
      <c r="AA6" s="44"/>
      <c r="AB6" s="43"/>
      <c r="AC6" s="43"/>
      <c r="AD6" s="44">
        <f t="shared" si="5"/>
        <v>37</v>
      </c>
      <c r="AE6" s="41">
        <f t="shared" si="6"/>
        <v>1.2</v>
      </c>
      <c r="AF6" s="41">
        <f t="shared" si="7"/>
        <v>44.4</v>
      </c>
      <c r="AH6" s="142"/>
    </row>
    <row r="7" spans="1:102" s="45" customFormat="1" ht="19.5" customHeight="1" x14ac:dyDescent="0.25">
      <c r="A7" s="34">
        <v>41</v>
      </c>
      <c r="B7" s="34">
        <v>460</v>
      </c>
      <c r="C7" s="35"/>
      <c r="D7" s="34">
        <v>132</v>
      </c>
      <c r="E7" s="34">
        <v>4</v>
      </c>
      <c r="F7" s="36" t="s">
        <v>42</v>
      </c>
      <c r="G7" s="145" t="s">
        <v>24</v>
      </c>
      <c r="H7" s="38" t="s">
        <v>43</v>
      </c>
      <c r="I7" s="40">
        <v>141230201</v>
      </c>
      <c r="J7" s="39">
        <v>46079</v>
      </c>
      <c r="K7" s="40">
        <v>30</v>
      </c>
      <c r="L7" s="41">
        <v>63</v>
      </c>
      <c r="M7" s="42">
        <v>1890</v>
      </c>
      <c r="N7" s="40"/>
      <c r="O7" s="41"/>
      <c r="P7" s="41"/>
      <c r="Q7" s="41"/>
      <c r="R7" s="40">
        <f t="shared" si="0"/>
        <v>30</v>
      </c>
      <c r="S7" s="41">
        <f t="shared" si="1"/>
        <v>63</v>
      </c>
      <c r="T7" s="41">
        <f t="shared" si="2"/>
        <v>1890</v>
      </c>
      <c r="U7" s="34"/>
      <c r="V7" s="41">
        <f t="shared" si="3"/>
        <v>63</v>
      </c>
      <c r="W7" s="41">
        <f t="shared" si="4"/>
        <v>0</v>
      </c>
      <c r="X7" s="40"/>
      <c r="Y7" s="43"/>
      <c r="Z7" s="43"/>
      <c r="AA7" s="44"/>
      <c r="AB7" s="43"/>
      <c r="AC7" s="43"/>
      <c r="AD7" s="44">
        <f t="shared" si="5"/>
        <v>30</v>
      </c>
      <c r="AE7" s="41">
        <f t="shared" si="6"/>
        <v>63</v>
      </c>
      <c r="AF7" s="41">
        <f t="shared" si="7"/>
        <v>1890</v>
      </c>
      <c r="AH7" s="142"/>
    </row>
    <row r="8" spans="1:102" s="45" customFormat="1" ht="19.5" customHeight="1" x14ac:dyDescent="0.25">
      <c r="A8" s="34">
        <v>0</v>
      </c>
      <c r="B8" s="34">
        <v>520</v>
      </c>
      <c r="C8" s="35"/>
      <c r="D8" s="34">
        <v>141</v>
      </c>
      <c r="E8" s="34">
        <v>5</v>
      </c>
      <c r="F8" s="36" t="s">
        <v>49</v>
      </c>
      <c r="G8" s="145" t="s">
        <v>27</v>
      </c>
      <c r="H8" s="38" t="s">
        <v>50</v>
      </c>
      <c r="I8" s="40">
        <v>230421</v>
      </c>
      <c r="J8" s="39">
        <v>46113</v>
      </c>
      <c r="K8" s="40">
        <v>21</v>
      </c>
      <c r="L8" s="41">
        <v>119</v>
      </c>
      <c r="M8" s="42">
        <v>2499</v>
      </c>
      <c r="N8" s="40"/>
      <c r="O8" s="41"/>
      <c r="P8" s="41"/>
      <c r="Q8" s="41"/>
      <c r="R8" s="40">
        <f t="shared" si="0"/>
        <v>21</v>
      </c>
      <c r="S8" s="41">
        <f t="shared" si="1"/>
        <v>119</v>
      </c>
      <c r="T8" s="41">
        <f t="shared" si="2"/>
        <v>2499</v>
      </c>
      <c r="U8" s="34"/>
      <c r="V8" s="41">
        <f t="shared" si="3"/>
        <v>119</v>
      </c>
      <c r="W8" s="41">
        <f t="shared" si="4"/>
        <v>0</v>
      </c>
      <c r="X8" s="40"/>
      <c r="Y8" s="43"/>
      <c r="Z8" s="43"/>
      <c r="AA8" s="44"/>
      <c r="AB8" s="43"/>
      <c r="AC8" s="43"/>
      <c r="AD8" s="44">
        <f t="shared" si="5"/>
        <v>21</v>
      </c>
      <c r="AE8" s="41">
        <f t="shared" si="6"/>
        <v>119</v>
      </c>
      <c r="AF8" s="41">
        <f t="shared" si="7"/>
        <v>2499</v>
      </c>
      <c r="AH8" s="142"/>
    </row>
    <row r="9" spans="1:102" s="45" customFormat="1" ht="19.5" customHeight="1" x14ac:dyDescent="0.25">
      <c r="A9" s="34">
        <v>0</v>
      </c>
      <c r="B9" s="34">
        <v>153</v>
      </c>
      <c r="C9" s="35"/>
      <c r="D9" s="34">
        <v>88</v>
      </c>
      <c r="E9" s="34">
        <v>6</v>
      </c>
      <c r="F9" s="36" t="s">
        <v>60</v>
      </c>
      <c r="G9" s="146" t="s">
        <v>30</v>
      </c>
      <c r="H9" s="38" t="s">
        <v>61</v>
      </c>
      <c r="I9" s="40">
        <v>223123026</v>
      </c>
      <c r="J9" s="39">
        <v>46296</v>
      </c>
      <c r="K9" s="40">
        <v>107</v>
      </c>
      <c r="L9" s="41">
        <v>1.5</v>
      </c>
      <c r="M9" s="42">
        <v>160.5</v>
      </c>
      <c r="N9" s="40"/>
      <c r="O9" s="41"/>
      <c r="P9" s="41"/>
      <c r="Q9" s="41"/>
      <c r="R9" s="40">
        <f t="shared" si="0"/>
        <v>107</v>
      </c>
      <c r="S9" s="41">
        <f t="shared" si="1"/>
        <v>1.5</v>
      </c>
      <c r="T9" s="41">
        <f t="shared" si="2"/>
        <v>160.5</v>
      </c>
      <c r="U9" s="34"/>
      <c r="V9" s="41">
        <f t="shared" si="3"/>
        <v>1.5</v>
      </c>
      <c r="W9" s="41">
        <f t="shared" si="4"/>
        <v>0</v>
      </c>
      <c r="X9" s="40"/>
      <c r="Y9" s="43"/>
      <c r="Z9" s="43"/>
      <c r="AA9" s="44"/>
      <c r="AB9" s="43"/>
      <c r="AC9" s="43"/>
      <c r="AD9" s="44">
        <f t="shared" si="5"/>
        <v>107</v>
      </c>
      <c r="AE9" s="41">
        <f t="shared" si="6"/>
        <v>1.5</v>
      </c>
      <c r="AF9" s="41">
        <f t="shared" si="7"/>
        <v>160.5</v>
      </c>
      <c r="AH9" s="142"/>
    </row>
    <row r="10" spans="1:102" s="45" customFormat="1" ht="19.5" customHeight="1" x14ac:dyDescent="0.25">
      <c r="A10" s="34">
        <v>3</v>
      </c>
      <c r="B10" s="34">
        <v>497</v>
      </c>
      <c r="C10" s="35"/>
      <c r="D10" s="34">
        <v>148</v>
      </c>
      <c r="E10" s="34">
        <v>7</v>
      </c>
      <c r="F10" s="36" t="s">
        <v>68</v>
      </c>
      <c r="G10" s="145" t="s">
        <v>24</v>
      </c>
      <c r="H10" s="38" t="s">
        <v>69</v>
      </c>
      <c r="I10" s="40">
        <v>4542302</v>
      </c>
      <c r="J10" s="39">
        <v>46204</v>
      </c>
      <c r="K10" s="40">
        <v>6</v>
      </c>
      <c r="L10" s="41">
        <v>98</v>
      </c>
      <c r="M10" s="42">
        <v>588</v>
      </c>
      <c r="N10" s="40"/>
      <c r="O10" s="41"/>
      <c r="P10" s="41"/>
      <c r="Q10" s="41"/>
      <c r="R10" s="40">
        <f t="shared" si="0"/>
        <v>6</v>
      </c>
      <c r="S10" s="41">
        <f t="shared" si="1"/>
        <v>98</v>
      </c>
      <c r="T10" s="41">
        <f t="shared" si="2"/>
        <v>588</v>
      </c>
      <c r="U10" s="34">
        <v>6</v>
      </c>
      <c r="V10" s="41">
        <f t="shared" si="3"/>
        <v>98</v>
      </c>
      <c r="W10" s="41">
        <f t="shared" si="4"/>
        <v>588</v>
      </c>
      <c r="X10" s="40"/>
      <c r="Y10" s="43"/>
      <c r="Z10" s="43"/>
      <c r="AA10" s="44"/>
      <c r="AB10" s="43"/>
      <c r="AC10" s="43"/>
      <c r="AD10" s="44">
        <f t="shared" si="5"/>
        <v>0</v>
      </c>
      <c r="AE10" s="41">
        <f t="shared" si="6"/>
        <v>98</v>
      </c>
      <c r="AF10" s="41">
        <f t="shared" si="7"/>
        <v>0</v>
      </c>
      <c r="AH10" s="142"/>
    </row>
    <row r="11" spans="1:102" s="45" customFormat="1" ht="19.5" customHeight="1" x14ac:dyDescent="0.25">
      <c r="A11" s="34">
        <v>0</v>
      </c>
      <c r="B11" s="34">
        <v>48</v>
      </c>
      <c r="C11" s="35"/>
      <c r="D11" s="34">
        <v>149</v>
      </c>
      <c r="E11" s="34">
        <v>8</v>
      </c>
      <c r="F11" s="36" t="s">
        <v>68</v>
      </c>
      <c r="G11" s="145" t="s">
        <v>24</v>
      </c>
      <c r="H11" s="38" t="s">
        <v>70</v>
      </c>
      <c r="I11" s="40" t="s">
        <v>71</v>
      </c>
      <c r="J11" s="39">
        <v>46321</v>
      </c>
      <c r="K11" s="40">
        <v>9</v>
      </c>
      <c r="L11" s="41">
        <v>95</v>
      </c>
      <c r="M11" s="42">
        <v>855</v>
      </c>
      <c r="N11" s="40"/>
      <c r="O11" s="41"/>
      <c r="P11" s="41"/>
      <c r="Q11" s="41"/>
      <c r="R11" s="40">
        <f t="shared" si="0"/>
        <v>9</v>
      </c>
      <c r="S11" s="41">
        <f t="shared" si="1"/>
        <v>95</v>
      </c>
      <c r="T11" s="41">
        <f t="shared" si="2"/>
        <v>855</v>
      </c>
      <c r="U11" s="34">
        <v>9</v>
      </c>
      <c r="V11" s="41">
        <f t="shared" si="3"/>
        <v>95</v>
      </c>
      <c r="W11" s="41">
        <f t="shared" si="4"/>
        <v>855</v>
      </c>
      <c r="X11" s="40"/>
      <c r="Y11" s="43"/>
      <c r="Z11" s="43"/>
      <c r="AA11" s="44"/>
      <c r="AB11" s="43"/>
      <c r="AC11" s="43"/>
      <c r="AD11" s="44">
        <f t="shared" si="5"/>
        <v>0</v>
      </c>
      <c r="AE11" s="41">
        <f t="shared" si="6"/>
        <v>95</v>
      </c>
      <c r="AF11" s="41">
        <f t="shared" si="7"/>
        <v>0</v>
      </c>
      <c r="AH11" s="142"/>
    </row>
    <row r="12" spans="1:102" s="45" customFormat="1" ht="19.5" customHeight="1" x14ac:dyDescent="0.25">
      <c r="A12" s="34">
        <v>0</v>
      </c>
      <c r="B12" s="34">
        <v>40</v>
      </c>
      <c r="C12" s="35"/>
      <c r="D12" s="34">
        <v>154</v>
      </c>
      <c r="E12" s="34">
        <v>9</v>
      </c>
      <c r="F12" s="36" t="s">
        <v>72</v>
      </c>
      <c r="G12" s="145" t="s">
        <v>24</v>
      </c>
      <c r="H12" s="38" t="s">
        <v>73</v>
      </c>
      <c r="I12" s="40" t="s">
        <v>74</v>
      </c>
      <c r="J12" s="39">
        <v>46235</v>
      </c>
      <c r="K12" s="40">
        <v>72</v>
      </c>
      <c r="L12" s="41">
        <v>147.44999999999999</v>
      </c>
      <c r="M12" s="42">
        <v>10616.4</v>
      </c>
      <c r="N12" s="40"/>
      <c r="O12" s="41"/>
      <c r="P12" s="41"/>
      <c r="Q12" s="41"/>
      <c r="R12" s="40">
        <f t="shared" si="0"/>
        <v>72</v>
      </c>
      <c r="S12" s="41">
        <f t="shared" si="1"/>
        <v>147.44999999999999</v>
      </c>
      <c r="T12" s="41">
        <f t="shared" si="2"/>
        <v>10616.4</v>
      </c>
      <c r="U12" s="34">
        <v>11</v>
      </c>
      <c r="V12" s="41">
        <f t="shared" si="3"/>
        <v>147.44999999999999</v>
      </c>
      <c r="W12" s="41">
        <f t="shared" si="4"/>
        <v>1621.9499999999998</v>
      </c>
      <c r="X12" s="40"/>
      <c r="Y12" s="43"/>
      <c r="Z12" s="43"/>
      <c r="AA12" s="44"/>
      <c r="AB12" s="43"/>
      <c r="AC12" s="43"/>
      <c r="AD12" s="44">
        <f t="shared" si="5"/>
        <v>61</v>
      </c>
      <c r="AE12" s="41">
        <f t="shared" si="6"/>
        <v>147.44999999999999</v>
      </c>
      <c r="AF12" s="41">
        <f t="shared" si="7"/>
        <v>8994.4499999999989</v>
      </c>
      <c r="AH12" s="142"/>
    </row>
    <row r="13" spans="1:102" s="45" customFormat="1" ht="22.5" customHeight="1" x14ac:dyDescent="0.25">
      <c r="A13" s="34">
        <v>28</v>
      </c>
      <c r="B13" s="34">
        <v>472</v>
      </c>
      <c r="C13" s="35"/>
      <c r="D13" s="34">
        <v>165</v>
      </c>
      <c r="E13" s="34">
        <v>10</v>
      </c>
      <c r="F13" s="36" t="s">
        <v>83</v>
      </c>
      <c r="G13" s="145" t="s">
        <v>84</v>
      </c>
      <c r="H13" s="54" t="s">
        <v>81</v>
      </c>
      <c r="I13" s="55" t="s">
        <v>85</v>
      </c>
      <c r="J13" s="57">
        <v>46236</v>
      </c>
      <c r="K13" s="40">
        <v>5</v>
      </c>
      <c r="L13" s="41">
        <v>134</v>
      </c>
      <c r="M13" s="42">
        <v>670</v>
      </c>
      <c r="N13" s="40"/>
      <c r="O13" s="41"/>
      <c r="P13" s="41"/>
      <c r="Q13" s="41"/>
      <c r="R13" s="40">
        <f t="shared" si="0"/>
        <v>5</v>
      </c>
      <c r="S13" s="41">
        <f t="shared" si="1"/>
        <v>134</v>
      </c>
      <c r="T13" s="41">
        <f t="shared" si="2"/>
        <v>670</v>
      </c>
      <c r="U13" s="34"/>
      <c r="V13" s="41">
        <f t="shared" si="3"/>
        <v>134</v>
      </c>
      <c r="W13" s="41">
        <f t="shared" si="4"/>
        <v>0</v>
      </c>
      <c r="X13" s="40"/>
      <c r="Y13" s="43"/>
      <c r="Z13" s="43"/>
      <c r="AA13" s="44"/>
      <c r="AB13" s="43"/>
      <c r="AC13" s="43"/>
      <c r="AD13" s="44">
        <f t="shared" si="5"/>
        <v>5</v>
      </c>
      <c r="AE13" s="41">
        <f t="shared" si="6"/>
        <v>134</v>
      </c>
      <c r="AF13" s="41">
        <f t="shared" si="7"/>
        <v>670</v>
      </c>
      <c r="AH13" s="142"/>
    </row>
    <row r="14" spans="1:102" s="45" customFormat="1" ht="22.5" customHeight="1" x14ac:dyDescent="0.25">
      <c r="A14" s="34"/>
      <c r="B14" s="34"/>
      <c r="C14" s="35"/>
      <c r="D14" s="34"/>
      <c r="E14" s="34">
        <v>11</v>
      </c>
      <c r="F14" s="58" t="s">
        <v>90</v>
      </c>
      <c r="G14" s="147" t="s">
        <v>24</v>
      </c>
      <c r="H14" s="54" t="s">
        <v>93</v>
      </c>
      <c r="I14" s="55" t="s">
        <v>94</v>
      </c>
      <c r="J14" s="57">
        <v>46534</v>
      </c>
      <c r="K14" s="40">
        <v>30</v>
      </c>
      <c r="L14" s="41">
        <v>51</v>
      </c>
      <c r="M14" s="42">
        <v>1530</v>
      </c>
      <c r="N14" s="40"/>
      <c r="O14" s="41"/>
      <c r="P14" s="41"/>
      <c r="Q14" s="41"/>
      <c r="R14" s="40">
        <f t="shared" si="0"/>
        <v>30</v>
      </c>
      <c r="S14" s="41">
        <f t="shared" si="1"/>
        <v>51</v>
      </c>
      <c r="T14" s="41">
        <f t="shared" si="2"/>
        <v>1530</v>
      </c>
      <c r="U14" s="34"/>
      <c r="V14" s="41">
        <f t="shared" si="3"/>
        <v>51</v>
      </c>
      <c r="W14" s="41">
        <f t="shared" si="4"/>
        <v>0</v>
      </c>
      <c r="X14" s="40"/>
      <c r="Y14" s="43"/>
      <c r="Z14" s="43"/>
      <c r="AA14" s="44"/>
      <c r="AB14" s="43"/>
      <c r="AC14" s="43"/>
      <c r="AD14" s="44">
        <f t="shared" si="5"/>
        <v>30</v>
      </c>
      <c r="AE14" s="41">
        <f t="shared" si="6"/>
        <v>51</v>
      </c>
      <c r="AF14" s="41">
        <f t="shared" si="7"/>
        <v>1530</v>
      </c>
      <c r="AH14" s="142"/>
    </row>
    <row r="15" spans="1:102" s="45" customFormat="1" ht="22.5" customHeight="1" x14ac:dyDescent="0.25">
      <c r="A15" s="34"/>
      <c r="B15" s="34"/>
      <c r="C15" s="35"/>
      <c r="D15" s="34"/>
      <c r="E15" s="34">
        <v>12</v>
      </c>
      <c r="F15" s="58" t="s">
        <v>97</v>
      </c>
      <c r="G15" s="147" t="s">
        <v>24</v>
      </c>
      <c r="H15" s="38" t="s">
        <v>98</v>
      </c>
      <c r="I15" s="34">
        <v>230402</v>
      </c>
      <c r="J15" s="57">
        <v>46137</v>
      </c>
      <c r="K15" s="40">
        <v>2</v>
      </c>
      <c r="L15" s="41">
        <v>57</v>
      </c>
      <c r="M15" s="42">
        <v>114</v>
      </c>
      <c r="N15" s="34"/>
      <c r="O15" s="41"/>
      <c r="P15" s="41"/>
      <c r="Q15" s="41"/>
      <c r="R15" s="40">
        <f t="shared" si="0"/>
        <v>2</v>
      </c>
      <c r="S15" s="41">
        <f t="shared" si="1"/>
        <v>57</v>
      </c>
      <c r="T15" s="41">
        <f t="shared" si="2"/>
        <v>114</v>
      </c>
      <c r="U15" s="34">
        <v>2</v>
      </c>
      <c r="V15" s="41">
        <f t="shared" si="3"/>
        <v>57</v>
      </c>
      <c r="W15" s="41">
        <f t="shared" si="4"/>
        <v>114</v>
      </c>
      <c r="X15" s="40"/>
      <c r="Y15" s="43"/>
      <c r="Z15" s="43"/>
      <c r="AA15" s="44"/>
      <c r="AB15" s="43"/>
      <c r="AC15" s="43"/>
      <c r="AD15" s="44">
        <f t="shared" si="5"/>
        <v>0</v>
      </c>
      <c r="AE15" s="41">
        <f t="shared" si="6"/>
        <v>57</v>
      </c>
      <c r="AF15" s="41">
        <f t="shared" si="7"/>
        <v>0</v>
      </c>
      <c r="AH15" s="142"/>
    </row>
    <row r="16" spans="1:102" s="45" customFormat="1" ht="17.25" customHeight="1" x14ac:dyDescent="0.25">
      <c r="A16" s="34"/>
      <c r="B16" s="34"/>
      <c r="C16" s="35"/>
      <c r="D16" s="34"/>
      <c r="E16" s="34">
        <v>13</v>
      </c>
      <c r="F16" s="58" t="s">
        <v>104</v>
      </c>
      <c r="G16" s="147" t="s">
        <v>27</v>
      </c>
      <c r="H16" s="38" t="s">
        <v>105</v>
      </c>
      <c r="I16" s="34" t="s">
        <v>106</v>
      </c>
      <c r="J16" s="60">
        <v>45439</v>
      </c>
      <c r="K16" s="40">
        <v>3</v>
      </c>
      <c r="L16" s="41">
        <v>40.5</v>
      </c>
      <c r="M16" s="42">
        <v>121.5</v>
      </c>
      <c r="N16" s="34"/>
      <c r="O16" s="41"/>
      <c r="P16" s="41"/>
      <c r="Q16" s="41"/>
      <c r="R16" s="40">
        <f t="shared" si="0"/>
        <v>3</v>
      </c>
      <c r="S16" s="41">
        <f t="shared" si="1"/>
        <v>40.5</v>
      </c>
      <c r="T16" s="41">
        <f t="shared" si="2"/>
        <v>121.5</v>
      </c>
      <c r="U16" s="34">
        <v>2</v>
      </c>
      <c r="V16" s="41">
        <f t="shared" si="3"/>
        <v>40.5</v>
      </c>
      <c r="W16" s="41">
        <f t="shared" si="4"/>
        <v>81</v>
      </c>
      <c r="X16" s="40"/>
      <c r="Y16" s="43"/>
      <c r="Z16" s="43"/>
      <c r="AA16" s="44"/>
      <c r="AB16" s="43"/>
      <c r="AC16" s="43"/>
      <c r="AD16" s="44">
        <f t="shared" si="5"/>
        <v>1</v>
      </c>
      <c r="AE16" s="41">
        <f t="shared" si="6"/>
        <v>40.5</v>
      </c>
      <c r="AF16" s="41">
        <f t="shared" si="7"/>
        <v>40.5</v>
      </c>
      <c r="AH16" s="142"/>
    </row>
    <row r="17" spans="1:102" s="45" customFormat="1" ht="17.25" customHeight="1" x14ac:dyDescent="0.25">
      <c r="A17" s="34"/>
      <c r="B17" s="34"/>
      <c r="C17" s="35"/>
      <c r="D17" s="34"/>
      <c r="E17" s="34">
        <v>14</v>
      </c>
      <c r="F17" s="58" t="s">
        <v>107</v>
      </c>
      <c r="G17" s="147" t="s">
        <v>108</v>
      </c>
      <c r="H17" s="38" t="s">
        <v>109</v>
      </c>
      <c r="I17" s="34" t="s">
        <v>110</v>
      </c>
      <c r="J17" s="60">
        <v>46017</v>
      </c>
      <c r="K17" s="40">
        <v>13</v>
      </c>
      <c r="L17" s="41">
        <v>209.5</v>
      </c>
      <c r="M17" s="42">
        <v>2723.5</v>
      </c>
      <c r="N17" s="34"/>
      <c r="O17" s="41"/>
      <c r="P17" s="41"/>
      <c r="Q17" s="41"/>
      <c r="R17" s="40">
        <f t="shared" si="0"/>
        <v>13</v>
      </c>
      <c r="S17" s="41">
        <f t="shared" si="1"/>
        <v>209.5</v>
      </c>
      <c r="T17" s="41">
        <f t="shared" si="2"/>
        <v>2723.5</v>
      </c>
      <c r="U17" s="34">
        <v>4</v>
      </c>
      <c r="V17" s="41">
        <f t="shared" si="3"/>
        <v>209.5</v>
      </c>
      <c r="W17" s="41">
        <f t="shared" si="4"/>
        <v>838</v>
      </c>
      <c r="X17" s="40"/>
      <c r="Y17" s="43"/>
      <c r="Z17" s="43"/>
      <c r="AA17" s="44"/>
      <c r="AB17" s="43"/>
      <c r="AC17" s="43"/>
      <c r="AD17" s="44">
        <f t="shared" si="5"/>
        <v>9</v>
      </c>
      <c r="AE17" s="41">
        <f t="shared" si="6"/>
        <v>209.5</v>
      </c>
      <c r="AF17" s="41">
        <f t="shared" si="7"/>
        <v>1885.5</v>
      </c>
      <c r="AH17" s="142"/>
    </row>
    <row r="18" spans="1:102" s="45" customFormat="1" ht="17.25" customHeight="1" x14ac:dyDescent="0.25">
      <c r="A18" s="34"/>
      <c r="B18" s="34"/>
      <c r="C18" s="35"/>
      <c r="D18" s="34"/>
      <c r="E18" s="34">
        <v>15</v>
      </c>
      <c r="F18" s="58" t="s">
        <v>113</v>
      </c>
      <c r="G18" s="147" t="s">
        <v>20</v>
      </c>
      <c r="H18" s="38" t="s">
        <v>114</v>
      </c>
      <c r="I18" s="34">
        <v>338183</v>
      </c>
      <c r="J18" s="60">
        <v>46780</v>
      </c>
      <c r="K18" s="40">
        <v>390</v>
      </c>
      <c r="L18" s="41">
        <v>50</v>
      </c>
      <c r="M18" s="42">
        <v>19500</v>
      </c>
      <c r="N18" s="34"/>
      <c r="O18" s="41"/>
      <c r="P18" s="41"/>
      <c r="Q18" s="41"/>
      <c r="R18" s="40">
        <f t="shared" si="0"/>
        <v>390</v>
      </c>
      <c r="S18" s="41">
        <f t="shared" si="1"/>
        <v>50</v>
      </c>
      <c r="T18" s="41">
        <f t="shared" si="2"/>
        <v>19500</v>
      </c>
      <c r="U18" s="34"/>
      <c r="V18" s="41">
        <f t="shared" si="3"/>
        <v>50</v>
      </c>
      <c r="W18" s="41">
        <f t="shared" si="4"/>
        <v>0</v>
      </c>
      <c r="X18" s="40"/>
      <c r="Y18" s="43"/>
      <c r="Z18" s="43"/>
      <c r="AA18" s="44"/>
      <c r="AB18" s="43"/>
      <c r="AC18" s="43"/>
      <c r="AD18" s="44">
        <f t="shared" si="5"/>
        <v>390</v>
      </c>
      <c r="AE18" s="41">
        <f t="shared" si="6"/>
        <v>50</v>
      </c>
      <c r="AF18" s="41">
        <f t="shared" si="7"/>
        <v>19500</v>
      </c>
      <c r="AH18" s="142"/>
    </row>
    <row r="19" spans="1:102" s="45" customFormat="1" ht="17.25" customHeight="1" x14ac:dyDescent="0.25">
      <c r="A19" s="34"/>
      <c r="B19" s="34"/>
      <c r="C19" s="35"/>
      <c r="D19" s="34"/>
      <c r="E19" s="34">
        <v>16</v>
      </c>
      <c r="F19" s="58" t="s">
        <v>159</v>
      </c>
      <c r="G19" s="147" t="s">
        <v>24</v>
      </c>
      <c r="H19" s="38" t="s">
        <v>160</v>
      </c>
      <c r="I19" s="34">
        <v>230918</v>
      </c>
      <c r="J19" s="60">
        <v>46291</v>
      </c>
      <c r="K19" s="40">
        <v>11</v>
      </c>
      <c r="L19" s="41">
        <v>42.8</v>
      </c>
      <c r="M19" s="42">
        <v>470.79999999999995</v>
      </c>
      <c r="N19" s="34"/>
      <c r="O19" s="41"/>
      <c r="P19" s="41"/>
      <c r="Q19" s="41"/>
      <c r="R19" s="40">
        <f t="shared" si="0"/>
        <v>11</v>
      </c>
      <c r="S19" s="41">
        <f t="shared" si="1"/>
        <v>42.8</v>
      </c>
      <c r="T19" s="41">
        <f>S19*R19</f>
        <v>470.79999999999995</v>
      </c>
      <c r="U19" s="34">
        <v>6</v>
      </c>
      <c r="V19" s="41">
        <f>S19</f>
        <v>42.8</v>
      </c>
      <c r="W19" s="41">
        <f>V19*U19</f>
        <v>256.79999999999995</v>
      </c>
      <c r="X19" s="40"/>
      <c r="Y19" s="43"/>
      <c r="Z19" s="43"/>
      <c r="AA19" s="44"/>
      <c r="AB19" s="43"/>
      <c r="AC19" s="43"/>
      <c r="AD19" s="44">
        <f t="shared" si="5"/>
        <v>5</v>
      </c>
      <c r="AE19" s="41">
        <f>V19</f>
        <v>42.8</v>
      </c>
      <c r="AF19" s="41">
        <f>AE19*AD19</f>
        <v>214</v>
      </c>
      <c r="AH19" s="142"/>
    </row>
    <row r="20" spans="1:102" s="71" customFormat="1" ht="22.5" customHeight="1" x14ac:dyDescent="0.25">
      <c r="A20" s="61"/>
      <c r="B20" s="61"/>
      <c r="C20" s="62"/>
      <c r="D20" s="61"/>
      <c r="E20" s="34"/>
      <c r="F20" s="63" t="s">
        <v>166</v>
      </c>
      <c r="G20" s="148"/>
      <c r="H20" s="65"/>
      <c r="I20" s="61"/>
      <c r="J20" s="66"/>
      <c r="K20" s="67"/>
      <c r="L20" s="68">
        <v>0</v>
      </c>
      <c r="M20" s="42">
        <v>0</v>
      </c>
      <c r="N20" s="61"/>
      <c r="O20" s="68"/>
      <c r="P20" s="68"/>
      <c r="Q20" s="68"/>
      <c r="R20" s="40">
        <f t="shared" si="0"/>
        <v>0</v>
      </c>
      <c r="S20" s="41">
        <f t="shared" si="1"/>
        <v>0</v>
      </c>
      <c r="T20" s="41">
        <f t="shared" si="2"/>
        <v>0</v>
      </c>
      <c r="U20" s="34"/>
      <c r="V20" s="41">
        <f t="shared" si="3"/>
        <v>0</v>
      </c>
      <c r="W20" s="41">
        <f t="shared" si="4"/>
        <v>0</v>
      </c>
      <c r="X20" s="67"/>
      <c r="Y20" s="69"/>
      <c r="Z20" s="69"/>
      <c r="AA20" s="70"/>
      <c r="AB20" s="69"/>
      <c r="AC20" s="69"/>
      <c r="AD20" s="44">
        <f t="shared" si="5"/>
        <v>0</v>
      </c>
      <c r="AE20" s="41">
        <f t="shared" si="6"/>
        <v>0</v>
      </c>
      <c r="AF20" s="41">
        <f t="shared" si="7"/>
        <v>0</v>
      </c>
      <c r="AH20" s="142"/>
    </row>
    <row r="21" spans="1:102" s="45" customFormat="1" ht="22.5" customHeight="1" x14ac:dyDescent="0.25">
      <c r="A21" s="34"/>
      <c r="B21" s="34"/>
      <c r="C21" s="35"/>
      <c r="D21" s="34"/>
      <c r="E21" s="34">
        <v>17</v>
      </c>
      <c r="F21" s="72" t="s">
        <v>169</v>
      </c>
      <c r="G21" s="147" t="s">
        <v>20</v>
      </c>
      <c r="H21" s="38" t="s">
        <v>170</v>
      </c>
      <c r="I21" s="34" t="s">
        <v>171</v>
      </c>
      <c r="J21" s="60">
        <v>45684</v>
      </c>
      <c r="K21" s="40">
        <v>418</v>
      </c>
      <c r="L21" s="41">
        <v>51.46</v>
      </c>
      <c r="M21" s="42">
        <v>21510.28</v>
      </c>
      <c r="N21" s="34"/>
      <c r="O21" s="41"/>
      <c r="P21" s="41"/>
      <c r="Q21" s="41"/>
      <c r="R21" s="40">
        <f t="shared" si="0"/>
        <v>418</v>
      </c>
      <c r="S21" s="41">
        <f t="shared" si="1"/>
        <v>51.46</v>
      </c>
      <c r="T21" s="41">
        <f t="shared" si="2"/>
        <v>21510.28</v>
      </c>
      <c r="U21" s="34"/>
      <c r="V21" s="41">
        <f t="shared" si="3"/>
        <v>51.46</v>
      </c>
      <c r="W21" s="41">
        <f t="shared" si="4"/>
        <v>0</v>
      </c>
      <c r="X21" s="40"/>
      <c r="Y21" s="43"/>
      <c r="Z21" s="43"/>
      <c r="AA21" s="44"/>
      <c r="AB21" s="43"/>
      <c r="AC21" s="43"/>
      <c r="AD21" s="44">
        <f t="shared" si="5"/>
        <v>418</v>
      </c>
      <c r="AE21" s="41">
        <f t="shared" si="6"/>
        <v>51.46</v>
      </c>
      <c r="AF21" s="41">
        <f t="shared" si="7"/>
        <v>21510.28</v>
      </c>
      <c r="AH21" s="142"/>
    </row>
    <row r="22" spans="1:102" s="45" customFormat="1" ht="22.5" customHeight="1" x14ac:dyDescent="0.25">
      <c r="A22" s="34"/>
      <c r="B22" s="34"/>
      <c r="C22" s="35"/>
      <c r="D22" s="34"/>
      <c r="E22" s="34">
        <v>18</v>
      </c>
      <c r="F22" s="72" t="s">
        <v>181</v>
      </c>
      <c r="G22" s="147" t="s">
        <v>20</v>
      </c>
      <c r="H22" s="38" t="s">
        <v>182</v>
      </c>
      <c r="I22" s="34">
        <v>2408601</v>
      </c>
      <c r="J22" s="60">
        <v>45896</v>
      </c>
      <c r="K22" s="40">
        <v>26</v>
      </c>
      <c r="L22" s="41">
        <v>40</v>
      </c>
      <c r="M22" s="42">
        <v>1040</v>
      </c>
      <c r="N22" s="34"/>
      <c r="O22" s="41"/>
      <c r="P22" s="41"/>
      <c r="Q22" s="41"/>
      <c r="R22" s="40">
        <f t="shared" si="0"/>
        <v>26</v>
      </c>
      <c r="S22" s="41">
        <f t="shared" si="1"/>
        <v>40</v>
      </c>
      <c r="T22" s="41">
        <f t="shared" si="2"/>
        <v>1040</v>
      </c>
      <c r="U22" s="34"/>
      <c r="V22" s="41">
        <f t="shared" si="3"/>
        <v>40</v>
      </c>
      <c r="W22" s="41">
        <f t="shared" si="4"/>
        <v>0</v>
      </c>
      <c r="X22" s="40"/>
      <c r="Y22" s="43"/>
      <c r="Z22" s="43"/>
      <c r="AA22" s="44"/>
      <c r="AB22" s="43"/>
      <c r="AC22" s="43"/>
      <c r="AD22" s="44">
        <f t="shared" si="5"/>
        <v>26</v>
      </c>
      <c r="AE22" s="41">
        <f t="shared" si="6"/>
        <v>40</v>
      </c>
      <c r="AF22" s="41">
        <f t="shared" si="7"/>
        <v>1040</v>
      </c>
      <c r="AH22" s="142"/>
    </row>
    <row r="23" spans="1:102" s="45" customFormat="1" ht="22.5" customHeight="1" x14ac:dyDescent="0.25">
      <c r="A23" s="34"/>
      <c r="B23" s="34"/>
      <c r="C23" s="35"/>
      <c r="D23" s="34"/>
      <c r="E23" s="34">
        <v>19</v>
      </c>
      <c r="F23" s="72" t="s">
        <v>183</v>
      </c>
      <c r="G23" s="147" t="s">
        <v>27</v>
      </c>
      <c r="H23" s="38" t="s">
        <v>76</v>
      </c>
      <c r="I23" s="34" t="s">
        <v>184</v>
      </c>
      <c r="J23" s="60">
        <v>45803</v>
      </c>
      <c r="K23" s="40">
        <v>9</v>
      </c>
      <c r="L23" s="41">
        <v>32</v>
      </c>
      <c r="M23" s="42">
        <v>288</v>
      </c>
      <c r="N23" s="34">
        <v>11</v>
      </c>
      <c r="O23" s="41">
        <f>L23</f>
        <v>32</v>
      </c>
      <c r="P23" s="41">
        <f>O23*N23</f>
        <v>352</v>
      </c>
      <c r="Q23" s="73"/>
      <c r="R23" s="40">
        <f t="shared" si="0"/>
        <v>20</v>
      </c>
      <c r="S23" s="41">
        <f t="shared" si="1"/>
        <v>32</v>
      </c>
      <c r="T23" s="41">
        <f t="shared" ref="T23:T41" si="8">S23*R23</f>
        <v>640</v>
      </c>
      <c r="U23" s="34">
        <v>20</v>
      </c>
      <c r="V23" s="41">
        <f t="shared" ref="V23:V41" si="9">S23</f>
        <v>32</v>
      </c>
      <c r="W23" s="41">
        <f t="shared" ref="W23:W41" si="10">V23*U23</f>
        <v>640</v>
      </c>
      <c r="X23" s="40"/>
      <c r="Y23" s="43"/>
      <c r="Z23" s="43"/>
      <c r="AA23" s="44"/>
      <c r="AB23" s="43"/>
      <c r="AC23" s="43"/>
      <c r="AD23" s="44">
        <f t="shared" si="5"/>
        <v>0</v>
      </c>
      <c r="AE23" s="41">
        <f t="shared" ref="AE23:AE41" si="11">V23</f>
        <v>32</v>
      </c>
      <c r="AF23" s="41">
        <f t="shared" ref="AF23:AF41" si="12">AE23*AD23</f>
        <v>0</v>
      </c>
      <c r="AH23" s="142"/>
    </row>
    <row r="24" spans="1:102" s="45" customFormat="1" ht="22.5" customHeight="1" x14ac:dyDescent="0.25">
      <c r="A24" s="34"/>
      <c r="B24" s="34"/>
      <c r="C24" s="35"/>
      <c r="D24" s="34"/>
      <c r="E24" s="34">
        <v>20</v>
      </c>
      <c r="F24" s="72" t="s">
        <v>192</v>
      </c>
      <c r="G24" s="147" t="s">
        <v>27</v>
      </c>
      <c r="H24" s="38" t="s">
        <v>193</v>
      </c>
      <c r="I24" s="34" t="s">
        <v>194</v>
      </c>
      <c r="J24" s="60">
        <v>45803</v>
      </c>
      <c r="K24" s="40">
        <v>28</v>
      </c>
      <c r="L24" s="41">
        <v>44</v>
      </c>
      <c r="M24" s="42">
        <v>1232</v>
      </c>
      <c r="N24" s="34"/>
      <c r="O24" s="41"/>
      <c r="P24" s="41"/>
      <c r="Q24" s="41"/>
      <c r="R24" s="40">
        <f t="shared" si="0"/>
        <v>28</v>
      </c>
      <c r="S24" s="41">
        <f t="shared" si="1"/>
        <v>44</v>
      </c>
      <c r="T24" s="41">
        <f t="shared" si="8"/>
        <v>1232</v>
      </c>
      <c r="U24" s="34"/>
      <c r="V24" s="41">
        <f t="shared" si="9"/>
        <v>44</v>
      </c>
      <c r="W24" s="41">
        <f t="shared" si="10"/>
        <v>0</v>
      </c>
      <c r="X24" s="40"/>
      <c r="Y24" s="43"/>
      <c r="Z24" s="43"/>
      <c r="AA24" s="44"/>
      <c r="AB24" s="43"/>
      <c r="AC24" s="43"/>
      <c r="AD24" s="44">
        <f t="shared" si="5"/>
        <v>28</v>
      </c>
      <c r="AE24" s="41">
        <f t="shared" si="11"/>
        <v>44</v>
      </c>
      <c r="AF24" s="41">
        <f t="shared" si="12"/>
        <v>1232</v>
      </c>
      <c r="AH24" s="142"/>
    </row>
    <row r="25" spans="1:102" s="45" customFormat="1" ht="22.5" customHeight="1" x14ac:dyDescent="0.25">
      <c r="A25" s="34"/>
      <c r="B25" s="34"/>
      <c r="C25" s="35"/>
      <c r="D25" s="34"/>
      <c r="E25" s="34"/>
      <c r="F25" s="74" t="s">
        <v>199</v>
      </c>
      <c r="G25" s="147"/>
      <c r="H25" s="38"/>
      <c r="I25" s="34"/>
      <c r="J25" s="60"/>
      <c r="K25" s="40"/>
      <c r="L25" s="41">
        <v>0</v>
      </c>
      <c r="M25" s="42">
        <v>0</v>
      </c>
      <c r="N25" s="34"/>
      <c r="O25" s="41"/>
      <c r="P25" s="41"/>
      <c r="Q25" s="41"/>
      <c r="R25" s="40">
        <f t="shared" si="0"/>
        <v>0</v>
      </c>
      <c r="S25" s="41">
        <f t="shared" si="1"/>
        <v>0</v>
      </c>
      <c r="T25" s="41">
        <f t="shared" si="8"/>
        <v>0</v>
      </c>
      <c r="U25" s="34"/>
      <c r="V25" s="41">
        <f t="shared" si="9"/>
        <v>0</v>
      </c>
      <c r="W25" s="41">
        <f t="shared" si="10"/>
        <v>0</v>
      </c>
      <c r="X25" s="40"/>
      <c r="Y25" s="43"/>
      <c r="Z25" s="43"/>
      <c r="AA25" s="44"/>
      <c r="AB25" s="43"/>
      <c r="AC25" s="43"/>
      <c r="AD25" s="44">
        <f t="shared" si="5"/>
        <v>0</v>
      </c>
      <c r="AE25" s="41">
        <f t="shared" si="11"/>
        <v>0</v>
      </c>
      <c r="AF25" s="41">
        <f t="shared" si="12"/>
        <v>0</v>
      </c>
      <c r="AH25" s="142"/>
    </row>
    <row r="26" spans="1:102" s="45" customFormat="1" ht="22.5" customHeight="1" x14ac:dyDescent="0.25">
      <c r="A26" s="34"/>
      <c r="B26" s="34"/>
      <c r="C26" s="35"/>
      <c r="D26" s="34"/>
      <c r="E26" s="34">
        <v>21</v>
      </c>
      <c r="F26" s="72" t="s">
        <v>210</v>
      </c>
      <c r="G26" s="147" t="s">
        <v>30</v>
      </c>
      <c r="H26" s="38" t="s">
        <v>211</v>
      </c>
      <c r="I26" s="34">
        <v>240602</v>
      </c>
      <c r="J26" s="60">
        <v>46565</v>
      </c>
      <c r="K26" s="40">
        <v>100</v>
      </c>
      <c r="L26" s="41">
        <v>22.78</v>
      </c>
      <c r="M26" s="42">
        <v>2278</v>
      </c>
      <c r="N26" s="34"/>
      <c r="O26" s="41"/>
      <c r="P26" s="41"/>
      <c r="Q26" s="41"/>
      <c r="R26" s="40">
        <f t="shared" si="0"/>
        <v>100</v>
      </c>
      <c r="S26" s="41">
        <f t="shared" si="1"/>
        <v>22.78</v>
      </c>
      <c r="T26" s="41">
        <f t="shared" si="8"/>
        <v>2278</v>
      </c>
      <c r="U26" s="34"/>
      <c r="V26" s="41">
        <f t="shared" si="9"/>
        <v>22.78</v>
      </c>
      <c r="W26" s="41">
        <f t="shared" si="10"/>
        <v>0</v>
      </c>
      <c r="X26" s="40"/>
      <c r="Y26" s="43"/>
      <c r="Z26" s="43"/>
      <c r="AA26" s="44"/>
      <c r="AB26" s="43"/>
      <c r="AC26" s="43"/>
      <c r="AD26" s="44">
        <f t="shared" si="5"/>
        <v>100</v>
      </c>
      <c r="AE26" s="41">
        <f t="shared" si="11"/>
        <v>22.78</v>
      </c>
      <c r="AF26" s="41">
        <f t="shared" si="12"/>
        <v>2278</v>
      </c>
      <c r="AH26" s="142"/>
    </row>
    <row r="27" spans="1:102" s="45" customFormat="1" ht="22.5" customHeight="1" x14ac:dyDescent="0.25">
      <c r="A27" s="34"/>
      <c r="B27" s="34"/>
      <c r="C27" s="35"/>
      <c r="D27" s="34"/>
      <c r="E27" s="34">
        <v>22</v>
      </c>
      <c r="F27" s="72" t="s">
        <v>213</v>
      </c>
      <c r="G27" s="147" t="s">
        <v>24</v>
      </c>
      <c r="H27" s="38" t="s">
        <v>173</v>
      </c>
      <c r="I27" s="34">
        <v>679230901</v>
      </c>
      <c r="J27" s="60">
        <v>45926</v>
      </c>
      <c r="K27" s="40">
        <v>190</v>
      </c>
      <c r="L27" s="41">
        <v>29.74</v>
      </c>
      <c r="M27" s="42">
        <v>5650.5999999999995</v>
      </c>
      <c r="N27" s="34"/>
      <c r="O27" s="41"/>
      <c r="P27" s="41"/>
      <c r="Q27" s="41"/>
      <c r="R27" s="40">
        <f t="shared" si="0"/>
        <v>190</v>
      </c>
      <c r="S27" s="41">
        <f t="shared" si="1"/>
        <v>29.74</v>
      </c>
      <c r="T27" s="41">
        <f t="shared" si="8"/>
        <v>5650.5999999999995</v>
      </c>
      <c r="U27" s="34">
        <v>22</v>
      </c>
      <c r="V27" s="41">
        <f t="shared" si="9"/>
        <v>29.74</v>
      </c>
      <c r="W27" s="41">
        <f t="shared" si="10"/>
        <v>654.28</v>
      </c>
      <c r="X27" s="40"/>
      <c r="Y27" s="43"/>
      <c r="Z27" s="43"/>
      <c r="AA27" s="44"/>
      <c r="AB27" s="43"/>
      <c r="AC27" s="43"/>
      <c r="AD27" s="44">
        <f t="shared" si="5"/>
        <v>168</v>
      </c>
      <c r="AE27" s="41">
        <f t="shared" si="11"/>
        <v>29.74</v>
      </c>
      <c r="AF27" s="41">
        <f t="shared" si="12"/>
        <v>4996.32</v>
      </c>
      <c r="AH27" s="142"/>
    </row>
    <row r="28" spans="1:102" s="45" customFormat="1" ht="22.5" customHeight="1" x14ac:dyDescent="0.25">
      <c r="A28" s="34"/>
      <c r="B28" s="34"/>
      <c r="C28" s="35"/>
      <c r="D28" s="34"/>
      <c r="E28" s="34">
        <v>23</v>
      </c>
      <c r="F28" s="72" t="s">
        <v>149</v>
      </c>
      <c r="G28" s="147" t="s">
        <v>24</v>
      </c>
      <c r="H28" s="38" t="s">
        <v>151</v>
      </c>
      <c r="I28" s="34" t="s">
        <v>227</v>
      </c>
      <c r="J28" s="60">
        <v>45743</v>
      </c>
      <c r="K28" s="40">
        <v>70</v>
      </c>
      <c r="L28" s="41">
        <v>24.9</v>
      </c>
      <c r="M28" s="42">
        <v>1743</v>
      </c>
      <c r="N28" s="34"/>
      <c r="O28" s="41"/>
      <c r="P28" s="41"/>
      <c r="Q28" s="41"/>
      <c r="R28" s="40">
        <f t="shared" si="0"/>
        <v>70</v>
      </c>
      <c r="S28" s="41">
        <f t="shared" si="1"/>
        <v>24.9</v>
      </c>
      <c r="T28" s="41">
        <f t="shared" si="8"/>
        <v>1743</v>
      </c>
      <c r="U28" s="34"/>
      <c r="V28" s="41">
        <f t="shared" si="9"/>
        <v>24.9</v>
      </c>
      <c r="W28" s="41">
        <f t="shared" si="10"/>
        <v>0</v>
      </c>
      <c r="X28" s="40"/>
      <c r="Y28" s="43"/>
      <c r="Z28" s="43"/>
      <c r="AA28" s="44"/>
      <c r="AB28" s="43"/>
      <c r="AC28" s="43"/>
      <c r="AD28" s="44">
        <f t="shared" si="5"/>
        <v>70</v>
      </c>
      <c r="AE28" s="41">
        <f t="shared" si="11"/>
        <v>24.9</v>
      </c>
      <c r="AF28" s="41">
        <f t="shared" si="12"/>
        <v>1743</v>
      </c>
      <c r="AH28" s="142"/>
    </row>
    <row r="29" spans="1:102" s="14" customFormat="1" ht="36.950000000000003" customHeight="1" x14ac:dyDescent="0.25">
      <c r="A29" s="1"/>
      <c r="B29" s="1"/>
      <c r="C29" s="1"/>
      <c r="D29" s="15"/>
      <c r="E29" s="15"/>
      <c r="F29" s="473" t="s">
        <v>576</v>
      </c>
      <c r="G29" s="474"/>
      <c r="H29" s="474"/>
      <c r="I29" s="475"/>
      <c r="J29" s="16"/>
      <c r="K29" s="476" t="s">
        <v>574</v>
      </c>
      <c r="L29" s="477"/>
      <c r="M29" s="478"/>
      <c r="N29" s="479" t="s">
        <v>2</v>
      </c>
      <c r="O29" s="480"/>
      <c r="P29" s="481"/>
      <c r="Q29" s="18"/>
      <c r="R29" s="482" t="s">
        <v>3</v>
      </c>
      <c r="S29" s="483"/>
      <c r="T29" s="484"/>
      <c r="U29" s="485" t="s">
        <v>4</v>
      </c>
      <c r="V29" s="486"/>
      <c r="W29" s="487"/>
      <c r="X29" s="464" t="s">
        <v>5</v>
      </c>
      <c r="Y29" s="465"/>
      <c r="Z29" s="466"/>
      <c r="AA29" s="467" t="s">
        <v>6</v>
      </c>
      <c r="AB29" s="468"/>
      <c r="AC29" s="469"/>
      <c r="AD29" s="470" t="s">
        <v>575</v>
      </c>
      <c r="AE29" s="471"/>
      <c r="AF29" s="472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</row>
    <row r="30" spans="1:102" s="33" customFormat="1" ht="21" customHeight="1" x14ac:dyDescent="0.25">
      <c r="A30" s="19"/>
      <c r="B30" s="19"/>
      <c r="C30" s="19"/>
      <c r="D30" s="20"/>
      <c r="E30" s="20"/>
      <c r="F30" s="21" t="s">
        <v>7</v>
      </c>
      <c r="G30" s="144" t="s">
        <v>8</v>
      </c>
      <c r="H30" s="23" t="s">
        <v>9</v>
      </c>
      <c r="I30" s="20" t="s">
        <v>10</v>
      </c>
      <c r="J30" s="24" t="s">
        <v>11</v>
      </c>
      <c r="K30" s="20" t="s">
        <v>12</v>
      </c>
      <c r="L30" s="25" t="s">
        <v>13</v>
      </c>
      <c r="M30" s="26" t="s">
        <v>14</v>
      </c>
      <c r="N30" s="20" t="s">
        <v>12</v>
      </c>
      <c r="O30" s="25" t="s">
        <v>13</v>
      </c>
      <c r="P30" s="27" t="s">
        <v>14</v>
      </c>
      <c r="Q30" s="28"/>
      <c r="R30" s="29" t="s">
        <v>12</v>
      </c>
      <c r="S30" s="30" t="s">
        <v>13</v>
      </c>
      <c r="T30" s="30" t="s">
        <v>14</v>
      </c>
      <c r="U30" s="29" t="s">
        <v>12</v>
      </c>
      <c r="V30" s="30" t="s">
        <v>13</v>
      </c>
      <c r="W30" s="30" t="s">
        <v>14</v>
      </c>
      <c r="X30" s="31" t="s">
        <v>12</v>
      </c>
      <c r="Y30" s="31" t="s">
        <v>13</v>
      </c>
      <c r="Z30" s="31" t="s">
        <v>14</v>
      </c>
      <c r="AA30" s="32" t="s">
        <v>12</v>
      </c>
      <c r="AB30" s="31" t="s">
        <v>13</v>
      </c>
      <c r="AC30" s="31" t="s">
        <v>14</v>
      </c>
      <c r="AD30" s="29" t="s">
        <v>12</v>
      </c>
      <c r="AE30" s="30" t="s">
        <v>13</v>
      </c>
      <c r="AF30" s="30" t="s">
        <v>14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</row>
    <row r="31" spans="1:102" s="45" customFormat="1" ht="22.5" customHeight="1" x14ac:dyDescent="0.25">
      <c r="A31" s="34"/>
      <c r="B31" s="34"/>
      <c r="C31" s="35"/>
      <c r="D31" s="34"/>
      <c r="E31" s="34">
        <v>24</v>
      </c>
      <c r="F31" s="72" t="s">
        <v>68</v>
      </c>
      <c r="G31" s="147" t="s">
        <v>24</v>
      </c>
      <c r="H31" s="38" t="s">
        <v>70</v>
      </c>
      <c r="I31" s="34" t="s">
        <v>228</v>
      </c>
      <c r="J31" s="60">
        <v>45956</v>
      </c>
      <c r="K31" s="40">
        <v>32</v>
      </c>
      <c r="L31" s="41">
        <v>98</v>
      </c>
      <c r="M31" s="42">
        <v>3136</v>
      </c>
      <c r="N31" s="34"/>
      <c r="O31" s="41"/>
      <c r="P31" s="41"/>
      <c r="Q31" s="41"/>
      <c r="R31" s="40">
        <f t="shared" ref="R31:R55" si="13">N31+K31</f>
        <v>32</v>
      </c>
      <c r="S31" s="41">
        <f t="shared" ref="S31:S55" si="14">L31</f>
        <v>98</v>
      </c>
      <c r="T31" s="41">
        <f t="shared" si="8"/>
        <v>3136</v>
      </c>
      <c r="U31" s="34"/>
      <c r="V31" s="41">
        <f t="shared" si="9"/>
        <v>98</v>
      </c>
      <c r="W31" s="41">
        <f t="shared" si="10"/>
        <v>0</v>
      </c>
      <c r="X31" s="40"/>
      <c r="Y31" s="43"/>
      <c r="Z31" s="43"/>
      <c r="AA31" s="44"/>
      <c r="AB31" s="43"/>
      <c r="AC31" s="43"/>
      <c r="AD31" s="44">
        <f t="shared" si="5"/>
        <v>32</v>
      </c>
      <c r="AE31" s="41">
        <f t="shared" si="11"/>
        <v>98</v>
      </c>
      <c r="AF31" s="41">
        <f t="shared" si="12"/>
        <v>3136</v>
      </c>
      <c r="AH31" s="142"/>
    </row>
    <row r="32" spans="1:102" s="45" customFormat="1" ht="22.5" customHeight="1" x14ac:dyDescent="0.25">
      <c r="A32" s="34"/>
      <c r="B32" s="34"/>
      <c r="C32" s="35"/>
      <c r="D32" s="34"/>
      <c r="E32" s="34">
        <v>25</v>
      </c>
      <c r="F32" s="72" t="s">
        <v>248</v>
      </c>
      <c r="G32" s="147" t="s">
        <v>45</v>
      </c>
      <c r="H32" s="38" t="s">
        <v>249</v>
      </c>
      <c r="I32" s="34" t="s">
        <v>250</v>
      </c>
      <c r="J32" s="60">
        <v>46229</v>
      </c>
      <c r="K32" s="40">
        <v>414</v>
      </c>
      <c r="L32" s="41">
        <v>24.6</v>
      </c>
      <c r="M32" s="42">
        <v>10184.400000000001</v>
      </c>
      <c r="N32" s="34"/>
      <c r="O32" s="41"/>
      <c r="P32" s="41"/>
      <c r="Q32" s="41"/>
      <c r="R32" s="40">
        <f t="shared" si="13"/>
        <v>414</v>
      </c>
      <c r="S32" s="41">
        <f t="shared" si="14"/>
        <v>24.6</v>
      </c>
      <c r="T32" s="41">
        <f t="shared" si="8"/>
        <v>10184.400000000001</v>
      </c>
      <c r="U32" s="34">
        <v>1</v>
      </c>
      <c r="V32" s="41">
        <f t="shared" si="9"/>
        <v>24.6</v>
      </c>
      <c r="W32" s="41">
        <f t="shared" si="10"/>
        <v>24.6</v>
      </c>
      <c r="X32" s="40"/>
      <c r="Y32" s="43"/>
      <c r="Z32" s="43"/>
      <c r="AA32" s="44"/>
      <c r="AB32" s="43"/>
      <c r="AC32" s="43"/>
      <c r="AD32" s="44">
        <f t="shared" si="5"/>
        <v>413</v>
      </c>
      <c r="AE32" s="41">
        <f t="shared" si="11"/>
        <v>24.6</v>
      </c>
      <c r="AF32" s="41">
        <f t="shared" si="12"/>
        <v>10159.800000000001</v>
      </c>
      <c r="AH32" s="142"/>
    </row>
    <row r="33" spans="1:34" s="45" customFormat="1" ht="22.5" customHeight="1" x14ac:dyDescent="0.25">
      <c r="A33" s="34"/>
      <c r="B33" s="34"/>
      <c r="C33" s="35"/>
      <c r="D33" s="34"/>
      <c r="E33" s="34">
        <v>26</v>
      </c>
      <c r="F33" s="72" t="s">
        <v>251</v>
      </c>
      <c r="G33" s="147" t="s">
        <v>24</v>
      </c>
      <c r="H33" s="38" t="s">
        <v>252</v>
      </c>
      <c r="I33" s="34" t="s">
        <v>253</v>
      </c>
      <c r="J33" s="60">
        <v>46168</v>
      </c>
      <c r="K33" s="40">
        <v>100</v>
      </c>
      <c r="L33" s="41">
        <v>44</v>
      </c>
      <c r="M33" s="42">
        <v>4400</v>
      </c>
      <c r="N33" s="34"/>
      <c r="O33" s="41"/>
      <c r="P33" s="41"/>
      <c r="Q33" s="41"/>
      <c r="R33" s="40">
        <f t="shared" si="13"/>
        <v>100</v>
      </c>
      <c r="S33" s="41">
        <f t="shared" si="14"/>
        <v>44</v>
      </c>
      <c r="T33" s="41">
        <f t="shared" si="8"/>
        <v>4400</v>
      </c>
      <c r="U33" s="34"/>
      <c r="V33" s="41">
        <f t="shared" si="9"/>
        <v>44</v>
      </c>
      <c r="W33" s="41">
        <f t="shared" si="10"/>
        <v>0</v>
      </c>
      <c r="X33" s="40"/>
      <c r="Y33" s="43"/>
      <c r="Z33" s="43"/>
      <c r="AA33" s="44"/>
      <c r="AB33" s="43"/>
      <c r="AC33" s="43"/>
      <c r="AD33" s="44">
        <f t="shared" si="5"/>
        <v>100</v>
      </c>
      <c r="AE33" s="41">
        <f t="shared" si="11"/>
        <v>44</v>
      </c>
      <c r="AF33" s="41">
        <f t="shared" si="12"/>
        <v>4400</v>
      </c>
      <c r="AH33" s="142"/>
    </row>
    <row r="34" spans="1:34" s="45" customFormat="1" ht="22.5" customHeight="1" x14ac:dyDescent="0.25">
      <c r="A34" s="34"/>
      <c r="B34" s="34"/>
      <c r="C34" s="35"/>
      <c r="D34" s="34"/>
      <c r="E34" s="34">
        <v>27</v>
      </c>
      <c r="F34" s="72" t="s">
        <v>83</v>
      </c>
      <c r="G34" s="147" t="s">
        <v>84</v>
      </c>
      <c r="H34" s="38" t="s">
        <v>81</v>
      </c>
      <c r="I34" s="34" t="s">
        <v>257</v>
      </c>
      <c r="J34" s="60">
        <v>45988</v>
      </c>
      <c r="K34" s="40">
        <v>29</v>
      </c>
      <c r="L34" s="41">
        <v>166</v>
      </c>
      <c r="M34" s="42">
        <v>4814</v>
      </c>
      <c r="N34" s="34"/>
      <c r="O34" s="41"/>
      <c r="P34" s="41"/>
      <c r="Q34" s="41"/>
      <c r="R34" s="40">
        <f t="shared" si="13"/>
        <v>29</v>
      </c>
      <c r="S34" s="41">
        <f t="shared" si="14"/>
        <v>166</v>
      </c>
      <c r="T34" s="41">
        <f t="shared" si="8"/>
        <v>4814</v>
      </c>
      <c r="U34" s="34"/>
      <c r="V34" s="41">
        <f t="shared" si="9"/>
        <v>166</v>
      </c>
      <c r="W34" s="41">
        <f t="shared" si="10"/>
        <v>0</v>
      </c>
      <c r="X34" s="40"/>
      <c r="Y34" s="43"/>
      <c r="Z34" s="43"/>
      <c r="AA34" s="44"/>
      <c r="AB34" s="43"/>
      <c r="AC34" s="43"/>
      <c r="AD34" s="44">
        <f t="shared" si="5"/>
        <v>29</v>
      </c>
      <c r="AE34" s="41">
        <f t="shared" si="11"/>
        <v>166</v>
      </c>
      <c r="AF34" s="41">
        <f t="shared" si="12"/>
        <v>4814</v>
      </c>
      <c r="AH34" s="142"/>
    </row>
    <row r="35" spans="1:34" s="45" customFormat="1" ht="22.5" customHeight="1" x14ac:dyDescent="0.25">
      <c r="A35" s="34"/>
      <c r="B35" s="34"/>
      <c r="C35" s="35"/>
      <c r="D35" s="34"/>
      <c r="E35" s="34"/>
      <c r="F35" s="74" t="s">
        <v>199</v>
      </c>
      <c r="G35" s="147"/>
      <c r="H35" s="38"/>
      <c r="I35" s="34"/>
      <c r="J35" s="60"/>
      <c r="K35" s="40"/>
      <c r="L35" s="41">
        <v>0</v>
      </c>
      <c r="M35" s="42">
        <v>0</v>
      </c>
      <c r="N35" s="34"/>
      <c r="O35" s="41"/>
      <c r="P35" s="41"/>
      <c r="Q35" s="41"/>
      <c r="R35" s="40">
        <f t="shared" si="13"/>
        <v>0</v>
      </c>
      <c r="S35" s="41">
        <f t="shared" si="14"/>
        <v>0</v>
      </c>
      <c r="T35" s="41">
        <f t="shared" si="8"/>
        <v>0</v>
      </c>
      <c r="U35" s="34"/>
      <c r="V35" s="41">
        <f t="shared" si="9"/>
        <v>0</v>
      </c>
      <c r="W35" s="41">
        <f t="shared" si="10"/>
        <v>0</v>
      </c>
      <c r="X35" s="40"/>
      <c r="Y35" s="43"/>
      <c r="Z35" s="43"/>
      <c r="AA35" s="44"/>
      <c r="AB35" s="43"/>
      <c r="AC35" s="43"/>
      <c r="AD35" s="44">
        <f t="shared" si="5"/>
        <v>0</v>
      </c>
      <c r="AE35" s="41">
        <f t="shared" si="11"/>
        <v>0</v>
      </c>
      <c r="AF35" s="41">
        <f t="shared" si="12"/>
        <v>0</v>
      </c>
      <c r="AH35" s="142"/>
    </row>
    <row r="36" spans="1:34" s="45" customFormat="1" ht="22.5" customHeight="1" x14ac:dyDescent="0.25">
      <c r="A36" s="34"/>
      <c r="B36" s="34"/>
      <c r="C36" s="35"/>
      <c r="D36" s="34"/>
      <c r="E36" s="34">
        <v>28</v>
      </c>
      <c r="F36" s="72" t="s">
        <v>49</v>
      </c>
      <c r="G36" s="147" t="s">
        <v>24</v>
      </c>
      <c r="H36" s="38" t="s">
        <v>50</v>
      </c>
      <c r="I36" s="34" t="s">
        <v>261</v>
      </c>
      <c r="J36" s="60">
        <v>45834</v>
      </c>
      <c r="K36" s="40">
        <v>45</v>
      </c>
      <c r="L36" s="41">
        <v>124.99</v>
      </c>
      <c r="M36" s="42">
        <v>5624.55</v>
      </c>
      <c r="N36" s="34"/>
      <c r="O36" s="41"/>
      <c r="P36" s="41"/>
      <c r="Q36" s="41"/>
      <c r="R36" s="40">
        <f t="shared" si="13"/>
        <v>45</v>
      </c>
      <c r="S36" s="41">
        <f t="shared" si="14"/>
        <v>124.99</v>
      </c>
      <c r="T36" s="41">
        <f t="shared" si="8"/>
        <v>5624.55</v>
      </c>
      <c r="U36" s="34"/>
      <c r="V36" s="41">
        <f t="shared" si="9"/>
        <v>124.99</v>
      </c>
      <c r="W36" s="41">
        <f t="shared" si="10"/>
        <v>0</v>
      </c>
      <c r="X36" s="40"/>
      <c r="Y36" s="43"/>
      <c r="Z36" s="43"/>
      <c r="AA36" s="44"/>
      <c r="AB36" s="43"/>
      <c r="AC36" s="43"/>
      <c r="AD36" s="44">
        <f t="shared" si="5"/>
        <v>45</v>
      </c>
      <c r="AE36" s="41">
        <f t="shared" si="11"/>
        <v>124.99</v>
      </c>
      <c r="AF36" s="41">
        <f t="shared" si="12"/>
        <v>5624.55</v>
      </c>
      <c r="AH36" s="142"/>
    </row>
    <row r="37" spans="1:34" s="45" customFormat="1" ht="22.5" customHeight="1" x14ac:dyDescent="0.25">
      <c r="A37" s="34"/>
      <c r="B37" s="34"/>
      <c r="C37" s="35"/>
      <c r="D37" s="34"/>
      <c r="E37" s="34">
        <v>29</v>
      </c>
      <c r="F37" s="72" t="s">
        <v>271</v>
      </c>
      <c r="G37" s="147" t="s">
        <v>87</v>
      </c>
      <c r="H37" s="38" t="s">
        <v>272</v>
      </c>
      <c r="I37" s="34" t="s">
        <v>273</v>
      </c>
      <c r="J37" s="60">
        <v>46260</v>
      </c>
      <c r="K37" s="40">
        <v>5</v>
      </c>
      <c r="L37" s="41">
        <v>766.05</v>
      </c>
      <c r="M37" s="42">
        <v>3830.25</v>
      </c>
      <c r="N37" s="44"/>
      <c r="O37" s="41"/>
      <c r="P37" s="41"/>
      <c r="Q37" s="41"/>
      <c r="R37" s="40">
        <f t="shared" si="13"/>
        <v>5</v>
      </c>
      <c r="S37" s="41">
        <f t="shared" si="14"/>
        <v>766.05</v>
      </c>
      <c r="T37" s="41">
        <f t="shared" si="8"/>
        <v>3830.25</v>
      </c>
      <c r="U37" s="34"/>
      <c r="V37" s="41">
        <f t="shared" si="9"/>
        <v>766.05</v>
      </c>
      <c r="W37" s="41">
        <f t="shared" si="10"/>
        <v>0</v>
      </c>
      <c r="X37" s="40"/>
      <c r="Y37" s="43"/>
      <c r="Z37" s="43"/>
      <c r="AA37" s="44"/>
      <c r="AB37" s="43"/>
      <c r="AC37" s="43"/>
      <c r="AD37" s="44">
        <f t="shared" si="5"/>
        <v>5</v>
      </c>
      <c r="AE37" s="41">
        <f t="shared" si="11"/>
        <v>766.05</v>
      </c>
      <c r="AF37" s="41">
        <f t="shared" si="12"/>
        <v>3830.25</v>
      </c>
      <c r="AH37" s="142"/>
    </row>
    <row r="38" spans="1:34" s="45" customFormat="1" ht="22.5" customHeight="1" x14ac:dyDescent="0.25">
      <c r="A38" s="34"/>
      <c r="B38" s="34"/>
      <c r="C38" s="35"/>
      <c r="D38" s="34"/>
      <c r="E38" s="34"/>
      <c r="F38" s="74" t="s">
        <v>284</v>
      </c>
      <c r="G38" s="147"/>
      <c r="H38" s="38"/>
      <c r="I38" s="34"/>
      <c r="J38" s="60"/>
      <c r="K38" s="40"/>
      <c r="L38" s="41">
        <v>0</v>
      </c>
      <c r="M38" s="42">
        <v>0</v>
      </c>
      <c r="N38" s="40"/>
      <c r="O38" s="41"/>
      <c r="P38" s="41"/>
      <c r="Q38" s="41"/>
      <c r="R38" s="40">
        <f t="shared" si="13"/>
        <v>0</v>
      </c>
      <c r="S38" s="41">
        <f t="shared" si="14"/>
        <v>0</v>
      </c>
      <c r="T38" s="41">
        <f t="shared" si="8"/>
        <v>0</v>
      </c>
      <c r="U38" s="34"/>
      <c r="V38" s="41">
        <f t="shared" si="9"/>
        <v>0</v>
      </c>
      <c r="W38" s="41">
        <f t="shared" si="10"/>
        <v>0</v>
      </c>
      <c r="X38" s="40"/>
      <c r="Y38" s="43"/>
      <c r="Z38" s="43"/>
      <c r="AA38" s="44"/>
      <c r="AB38" s="43"/>
      <c r="AC38" s="43"/>
      <c r="AD38" s="44">
        <f t="shared" si="5"/>
        <v>0</v>
      </c>
      <c r="AE38" s="41">
        <f t="shared" si="11"/>
        <v>0</v>
      </c>
      <c r="AF38" s="41">
        <f t="shared" si="12"/>
        <v>0</v>
      </c>
      <c r="AH38" s="142"/>
    </row>
    <row r="39" spans="1:34" s="45" customFormat="1" ht="18.75" customHeight="1" x14ac:dyDescent="0.25">
      <c r="A39" s="34"/>
      <c r="B39" s="34"/>
      <c r="C39" s="35"/>
      <c r="D39" s="34"/>
      <c r="E39" s="34">
        <v>30</v>
      </c>
      <c r="F39" s="72" t="s">
        <v>285</v>
      </c>
      <c r="G39" s="147" t="s">
        <v>20</v>
      </c>
      <c r="H39" s="38" t="s">
        <v>286</v>
      </c>
      <c r="I39" s="34">
        <v>2411617</v>
      </c>
      <c r="J39" s="60">
        <v>46718</v>
      </c>
      <c r="K39" s="40">
        <v>250</v>
      </c>
      <c r="L39" s="41">
        <v>51</v>
      </c>
      <c r="M39" s="42">
        <v>12750</v>
      </c>
      <c r="N39" s="40"/>
      <c r="O39" s="41"/>
      <c r="P39" s="41"/>
      <c r="Q39" s="41"/>
      <c r="R39" s="40">
        <f t="shared" si="13"/>
        <v>250</v>
      </c>
      <c r="S39" s="41">
        <f t="shared" si="14"/>
        <v>51</v>
      </c>
      <c r="T39" s="41">
        <f t="shared" si="8"/>
        <v>12750</v>
      </c>
      <c r="U39" s="34">
        <v>6</v>
      </c>
      <c r="V39" s="41">
        <f t="shared" si="9"/>
        <v>51</v>
      </c>
      <c r="W39" s="41">
        <f t="shared" si="10"/>
        <v>306</v>
      </c>
      <c r="X39" s="40"/>
      <c r="Y39" s="43"/>
      <c r="Z39" s="43"/>
      <c r="AA39" s="44"/>
      <c r="AB39" s="43"/>
      <c r="AC39" s="43"/>
      <c r="AD39" s="44">
        <f t="shared" si="5"/>
        <v>244</v>
      </c>
      <c r="AE39" s="41">
        <f t="shared" si="11"/>
        <v>51</v>
      </c>
      <c r="AF39" s="41">
        <f t="shared" si="12"/>
        <v>12444</v>
      </c>
      <c r="AH39" s="142"/>
    </row>
    <row r="40" spans="1:34" s="45" customFormat="1" ht="18.75" customHeight="1" x14ac:dyDescent="0.25">
      <c r="A40" s="34"/>
      <c r="B40" s="34"/>
      <c r="C40" s="35"/>
      <c r="D40" s="34"/>
      <c r="E40" s="34">
        <v>31</v>
      </c>
      <c r="F40" s="72" t="s">
        <v>289</v>
      </c>
      <c r="G40" s="147" t="s">
        <v>27</v>
      </c>
      <c r="H40" s="38" t="s">
        <v>173</v>
      </c>
      <c r="I40" s="34">
        <v>679230901</v>
      </c>
      <c r="J40" s="60">
        <v>46291</v>
      </c>
      <c r="K40" s="40">
        <v>100</v>
      </c>
      <c r="L40" s="41">
        <v>29</v>
      </c>
      <c r="M40" s="42">
        <v>2900</v>
      </c>
      <c r="N40" s="40"/>
      <c r="O40" s="41"/>
      <c r="P40" s="41"/>
      <c r="Q40" s="41"/>
      <c r="R40" s="40">
        <f t="shared" si="13"/>
        <v>100</v>
      </c>
      <c r="S40" s="41">
        <f t="shared" si="14"/>
        <v>29</v>
      </c>
      <c r="T40" s="41">
        <f t="shared" si="8"/>
        <v>2900</v>
      </c>
      <c r="U40" s="34"/>
      <c r="V40" s="41">
        <f t="shared" si="9"/>
        <v>29</v>
      </c>
      <c r="W40" s="41">
        <f t="shared" si="10"/>
        <v>0</v>
      </c>
      <c r="X40" s="40"/>
      <c r="Y40" s="43"/>
      <c r="Z40" s="43"/>
      <c r="AA40" s="44"/>
      <c r="AB40" s="43"/>
      <c r="AC40" s="43"/>
      <c r="AD40" s="44">
        <f t="shared" si="5"/>
        <v>100</v>
      </c>
      <c r="AE40" s="41">
        <f t="shared" si="11"/>
        <v>29</v>
      </c>
      <c r="AF40" s="41">
        <f t="shared" si="12"/>
        <v>2900</v>
      </c>
      <c r="AH40" s="142"/>
    </row>
    <row r="41" spans="1:34" s="45" customFormat="1" ht="22.5" customHeight="1" x14ac:dyDescent="0.25">
      <c r="A41" s="34"/>
      <c r="B41" s="34"/>
      <c r="C41" s="35"/>
      <c r="D41" s="34"/>
      <c r="E41" s="34">
        <v>32</v>
      </c>
      <c r="F41" s="72" t="s">
        <v>305</v>
      </c>
      <c r="G41" s="147" t="s">
        <v>30</v>
      </c>
      <c r="H41" s="38" t="s">
        <v>306</v>
      </c>
      <c r="I41" s="34" t="s">
        <v>307</v>
      </c>
      <c r="J41" s="60">
        <v>46871</v>
      </c>
      <c r="K41" s="40">
        <v>4900</v>
      </c>
      <c r="L41" s="41">
        <v>0.89</v>
      </c>
      <c r="M41" s="42">
        <v>4361</v>
      </c>
      <c r="N41" s="40"/>
      <c r="O41" s="41"/>
      <c r="P41" s="41"/>
      <c r="Q41" s="41"/>
      <c r="R41" s="40">
        <f t="shared" si="13"/>
        <v>4900</v>
      </c>
      <c r="S41" s="41">
        <f t="shared" si="14"/>
        <v>0.89</v>
      </c>
      <c r="T41" s="41">
        <f t="shared" si="8"/>
        <v>4361</v>
      </c>
      <c r="U41" s="34"/>
      <c r="V41" s="41">
        <f t="shared" si="9"/>
        <v>0.89</v>
      </c>
      <c r="W41" s="41">
        <f t="shared" si="10"/>
        <v>0</v>
      </c>
      <c r="X41" s="40"/>
      <c r="Y41" s="43"/>
      <c r="Z41" s="43"/>
      <c r="AA41" s="44"/>
      <c r="AB41" s="43"/>
      <c r="AC41" s="43"/>
      <c r="AD41" s="44">
        <f t="shared" si="5"/>
        <v>4900</v>
      </c>
      <c r="AE41" s="41">
        <f t="shared" si="11"/>
        <v>0.89</v>
      </c>
      <c r="AF41" s="41">
        <f t="shared" si="12"/>
        <v>4361</v>
      </c>
      <c r="AH41" s="142"/>
    </row>
    <row r="42" spans="1:34" s="45" customFormat="1" ht="22.5" customHeight="1" x14ac:dyDescent="0.25">
      <c r="A42" s="34"/>
      <c r="B42" s="34"/>
      <c r="C42" s="35"/>
      <c r="D42" s="34"/>
      <c r="E42" s="34"/>
      <c r="F42" s="74" t="s">
        <v>284</v>
      </c>
      <c r="G42" s="147"/>
      <c r="H42" s="38"/>
      <c r="I42" s="34"/>
      <c r="J42" s="60"/>
      <c r="K42" s="40"/>
      <c r="L42" s="41">
        <v>0</v>
      </c>
      <c r="M42" s="42">
        <v>0</v>
      </c>
      <c r="N42" s="40"/>
      <c r="O42" s="41"/>
      <c r="P42" s="41"/>
      <c r="Q42" s="41"/>
      <c r="R42" s="40">
        <f t="shared" si="13"/>
        <v>0</v>
      </c>
      <c r="S42" s="41">
        <f t="shared" si="14"/>
        <v>0</v>
      </c>
      <c r="T42" s="41">
        <f t="shared" ref="T42:T65" si="15">S42*R42</f>
        <v>0</v>
      </c>
      <c r="U42" s="34"/>
      <c r="V42" s="41">
        <f t="shared" ref="V42:V65" si="16">S42</f>
        <v>0</v>
      </c>
      <c r="W42" s="41">
        <f t="shared" ref="W42:W65" si="17">V42*U42</f>
        <v>0</v>
      </c>
      <c r="X42" s="40"/>
      <c r="Y42" s="43"/>
      <c r="Z42" s="43"/>
      <c r="AA42" s="44"/>
      <c r="AB42" s="43"/>
      <c r="AC42" s="43"/>
      <c r="AD42" s="44">
        <f t="shared" si="5"/>
        <v>0</v>
      </c>
      <c r="AE42" s="41">
        <f t="shared" ref="AE42:AE65" si="18">V42</f>
        <v>0</v>
      </c>
      <c r="AF42" s="41">
        <f t="shared" ref="AF42:AF65" si="19">AE42*AD42</f>
        <v>0</v>
      </c>
      <c r="AH42" s="142"/>
    </row>
    <row r="43" spans="1:34" s="45" customFormat="1" ht="18.75" customHeight="1" x14ac:dyDescent="0.25">
      <c r="A43" s="34"/>
      <c r="B43" s="34"/>
      <c r="C43" s="35"/>
      <c r="D43" s="34"/>
      <c r="E43" s="34">
        <v>33</v>
      </c>
      <c r="F43" s="72" t="s">
        <v>192</v>
      </c>
      <c r="G43" s="147" t="s">
        <v>24</v>
      </c>
      <c r="H43" s="38" t="s">
        <v>317</v>
      </c>
      <c r="I43" s="34" t="s">
        <v>318</v>
      </c>
      <c r="J43" s="60">
        <v>46748</v>
      </c>
      <c r="K43" s="40">
        <v>130</v>
      </c>
      <c r="L43" s="41">
        <v>43</v>
      </c>
      <c r="M43" s="42">
        <v>5590</v>
      </c>
      <c r="N43" s="40"/>
      <c r="O43" s="41"/>
      <c r="P43" s="41"/>
      <c r="Q43" s="41"/>
      <c r="R43" s="40">
        <f t="shared" si="13"/>
        <v>130</v>
      </c>
      <c r="S43" s="41">
        <f t="shared" si="14"/>
        <v>43</v>
      </c>
      <c r="T43" s="41">
        <f t="shared" si="15"/>
        <v>5590</v>
      </c>
      <c r="U43" s="34"/>
      <c r="V43" s="41">
        <f t="shared" si="16"/>
        <v>43</v>
      </c>
      <c r="W43" s="41">
        <f t="shared" si="17"/>
        <v>0</v>
      </c>
      <c r="X43" s="40"/>
      <c r="Y43" s="43"/>
      <c r="Z43" s="43"/>
      <c r="AA43" s="44"/>
      <c r="AB43" s="43"/>
      <c r="AC43" s="43"/>
      <c r="AD43" s="44">
        <f t="shared" si="5"/>
        <v>130</v>
      </c>
      <c r="AE43" s="41">
        <f t="shared" si="18"/>
        <v>43</v>
      </c>
      <c r="AF43" s="41">
        <f t="shared" si="19"/>
        <v>5590</v>
      </c>
      <c r="AH43" s="142"/>
    </row>
    <row r="44" spans="1:34" s="45" customFormat="1" ht="18.75" customHeight="1" x14ac:dyDescent="0.25">
      <c r="A44" s="34"/>
      <c r="B44" s="34"/>
      <c r="C44" s="35"/>
      <c r="D44" s="34"/>
      <c r="E44" s="34">
        <v>34</v>
      </c>
      <c r="F44" s="72" t="s">
        <v>319</v>
      </c>
      <c r="G44" s="149" t="s">
        <v>263</v>
      </c>
      <c r="H44" s="38" t="s">
        <v>259</v>
      </c>
      <c r="I44" s="34" t="s">
        <v>320</v>
      </c>
      <c r="J44" s="60">
        <v>46657</v>
      </c>
      <c r="K44" s="40">
        <v>19</v>
      </c>
      <c r="L44" s="41">
        <v>1030</v>
      </c>
      <c r="M44" s="42">
        <v>19570</v>
      </c>
      <c r="N44" s="40"/>
      <c r="O44" s="41"/>
      <c r="P44" s="41"/>
      <c r="Q44" s="41"/>
      <c r="R44" s="40">
        <f t="shared" si="13"/>
        <v>19</v>
      </c>
      <c r="S44" s="41">
        <f t="shared" si="14"/>
        <v>1030</v>
      </c>
      <c r="T44" s="41">
        <f t="shared" si="15"/>
        <v>19570</v>
      </c>
      <c r="U44" s="34"/>
      <c r="V44" s="41">
        <f t="shared" si="16"/>
        <v>1030</v>
      </c>
      <c r="W44" s="41">
        <f t="shared" si="17"/>
        <v>0</v>
      </c>
      <c r="X44" s="40"/>
      <c r="Y44" s="43"/>
      <c r="Z44" s="43"/>
      <c r="AA44" s="44"/>
      <c r="AB44" s="43"/>
      <c r="AC44" s="43"/>
      <c r="AD44" s="44">
        <f t="shared" si="5"/>
        <v>19</v>
      </c>
      <c r="AE44" s="41">
        <f t="shared" si="18"/>
        <v>1030</v>
      </c>
      <c r="AF44" s="41">
        <f t="shared" si="19"/>
        <v>19570</v>
      </c>
      <c r="AH44" s="142"/>
    </row>
    <row r="45" spans="1:34" s="45" customFormat="1" ht="18.75" customHeight="1" x14ac:dyDescent="0.25">
      <c r="A45" s="34"/>
      <c r="B45" s="34"/>
      <c r="C45" s="35"/>
      <c r="D45" s="34"/>
      <c r="E45" s="34">
        <v>35</v>
      </c>
      <c r="F45" s="72" t="s">
        <v>65</v>
      </c>
      <c r="G45" s="149" t="s">
        <v>27</v>
      </c>
      <c r="H45" s="38" t="s">
        <v>321</v>
      </c>
      <c r="I45" s="34" t="s">
        <v>322</v>
      </c>
      <c r="J45" s="60">
        <v>46565</v>
      </c>
      <c r="K45" s="40">
        <v>22</v>
      </c>
      <c r="L45" s="41">
        <v>232.5</v>
      </c>
      <c r="M45" s="42">
        <v>5115</v>
      </c>
      <c r="N45" s="40"/>
      <c r="O45" s="41"/>
      <c r="P45" s="41"/>
      <c r="Q45" s="41"/>
      <c r="R45" s="40">
        <f t="shared" si="13"/>
        <v>22</v>
      </c>
      <c r="S45" s="41">
        <f t="shared" si="14"/>
        <v>232.5</v>
      </c>
      <c r="T45" s="41">
        <f t="shared" si="15"/>
        <v>5115</v>
      </c>
      <c r="U45" s="34"/>
      <c r="V45" s="41">
        <f t="shared" si="16"/>
        <v>232.5</v>
      </c>
      <c r="W45" s="41">
        <f t="shared" si="17"/>
        <v>0</v>
      </c>
      <c r="X45" s="40"/>
      <c r="Y45" s="43"/>
      <c r="Z45" s="43"/>
      <c r="AA45" s="44"/>
      <c r="AB45" s="43"/>
      <c r="AC45" s="43"/>
      <c r="AD45" s="44">
        <f t="shared" si="5"/>
        <v>22</v>
      </c>
      <c r="AE45" s="41">
        <f t="shared" si="18"/>
        <v>232.5</v>
      </c>
      <c r="AF45" s="41">
        <f t="shared" si="19"/>
        <v>5115</v>
      </c>
      <c r="AH45" s="142"/>
    </row>
    <row r="46" spans="1:34" s="45" customFormat="1" ht="22.5" customHeight="1" x14ac:dyDescent="0.25">
      <c r="A46" s="34"/>
      <c r="B46" s="34"/>
      <c r="C46" s="35"/>
      <c r="D46" s="34"/>
      <c r="E46" s="34"/>
      <c r="F46" s="77" t="s">
        <v>351</v>
      </c>
      <c r="G46" s="147"/>
      <c r="H46" s="38"/>
      <c r="I46" s="34"/>
      <c r="J46" s="60"/>
      <c r="K46" s="40"/>
      <c r="L46" s="41">
        <v>0</v>
      </c>
      <c r="M46" s="42">
        <v>0</v>
      </c>
      <c r="N46" s="40"/>
      <c r="O46" s="41"/>
      <c r="P46" s="41"/>
      <c r="Q46" s="41"/>
      <c r="R46" s="40">
        <f t="shared" si="13"/>
        <v>0</v>
      </c>
      <c r="S46" s="41">
        <f t="shared" si="14"/>
        <v>0</v>
      </c>
      <c r="T46" s="41">
        <f t="shared" si="15"/>
        <v>0</v>
      </c>
      <c r="U46" s="34"/>
      <c r="V46" s="41">
        <f t="shared" si="16"/>
        <v>0</v>
      </c>
      <c r="W46" s="41">
        <f t="shared" si="17"/>
        <v>0</v>
      </c>
      <c r="X46" s="40"/>
      <c r="Y46" s="43"/>
      <c r="Z46" s="43"/>
      <c r="AA46" s="44"/>
      <c r="AB46" s="43"/>
      <c r="AC46" s="43"/>
      <c r="AD46" s="44">
        <f t="shared" si="5"/>
        <v>0</v>
      </c>
      <c r="AE46" s="41">
        <f t="shared" si="18"/>
        <v>0</v>
      </c>
      <c r="AF46" s="41">
        <f t="shared" si="19"/>
        <v>0</v>
      </c>
      <c r="AH46" s="142"/>
    </row>
    <row r="47" spans="1:34" s="45" customFormat="1" ht="22.5" customHeight="1" x14ac:dyDescent="0.25">
      <c r="A47" s="34"/>
      <c r="B47" s="34"/>
      <c r="C47" s="35"/>
      <c r="D47" s="34"/>
      <c r="E47" s="34">
        <v>36</v>
      </c>
      <c r="F47" s="72" t="s">
        <v>354</v>
      </c>
      <c r="G47" s="147" t="s">
        <v>57</v>
      </c>
      <c r="H47" s="38" t="s">
        <v>355</v>
      </c>
      <c r="I47" s="34">
        <v>124853001</v>
      </c>
      <c r="J47" s="60">
        <v>45774</v>
      </c>
      <c r="K47" s="40">
        <v>33</v>
      </c>
      <c r="L47" s="41">
        <v>49</v>
      </c>
      <c r="M47" s="42">
        <v>1617</v>
      </c>
      <c r="N47" s="40"/>
      <c r="O47" s="41"/>
      <c r="P47" s="41"/>
      <c r="Q47" s="41"/>
      <c r="R47" s="40">
        <f t="shared" si="13"/>
        <v>33</v>
      </c>
      <c r="S47" s="41">
        <f t="shared" si="14"/>
        <v>49</v>
      </c>
      <c r="T47" s="41">
        <f t="shared" si="15"/>
        <v>1617</v>
      </c>
      <c r="U47" s="34">
        <v>33</v>
      </c>
      <c r="V47" s="41">
        <f t="shared" si="16"/>
        <v>49</v>
      </c>
      <c r="W47" s="41">
        <f t="shared" si="17"/>
        <v>1617</v>
      </c>
      <c r="X47" s="40"/>
      <c r="Y47" s="43"/>
      <c r="Z47" s="43"/>
      <c r="AA47" s="44"/>
      <c r="AB47" s="43"/>
      <c r="AC47" s="43"/>
      <c r="AD47" s="44">
        <f t="shared" si="5"/>
        <v>0</v>
      </c>
      <c r="AE47" s="41">
        <f t="shared" si="18"/>
        <v>49</v>
      </c>
      <c r="AF47" s="41">
        <f t="shared" si="19"/>
        <v>0</v>
      </c>
      <c r="AH47" s="142"/>
    </row>
    <row r="48" spans="1:34" s="45" customFormat="1" ht="22.5" customHeight="1" x14ac:dyDescent="0.25">
      <c r="A48" s="34"/>
      <c r="B48" s="34"/>
      <c r="C48" s="35"/>
      <c r="D48" s="34"/>
      <c r="E48" s="34">
        <v>37</v>
      </c>
      <c r="F48" s="72" t="s">
        <v>356</v>
      </c>
      <c r="G48" s="147" t="s">
        <v>57</v>
      </c>
      <c r="H48" s="38" t="s">
        <v>357</v>
      </c>
      <c r="I48" s="34" t="s">
        <v>358</v>
      </c>
      <c r="J48" s="60">
        <v>45776</v>
      </c>
      <c r="K48" s="40">
        <v>585</v>
      </c>
      <c r="L48" s="41">
        <v>44</v>
      </c>
      <c r="M48" s="42">
        <v>25740</v>
      </c>
      <c r="N48" s="40"/>
      <c r="O48" s="41"/>
      <c r="P48" s="41"/>
      <c r="Q48" s="41"/>
      <c r="R48" s="40">
        <f t="shared" si="13"/>
        <v>585</v>
      </c>
      <c r="S48" s="41">
        <f t="shared" si="14"/>
        <v>44</v>
      </c>
      <c r="T48" s="41">
        <f t="shared" si="15"/>
        <v>25740</v>
      </c>
      <c r="U48" s="34">
        <v>300</v>
      </c>
      <c r="V48" s="41">
        <f t="shared" si="16"/>
        <v>44</v>
      </c>
      <c r="W48" s="41">
        <f t="shared" si="17"/>
        <v>13200</v>
      </c>
      <c r="X48" s="40"/>
      <c r="Y48" s="43"/>
      <c r="Z48" s="43"/>
      <c r="AA48" s="44"/>
      <c r="AB48" s="43"/>
      <c r="AC48" s="43"/>
      <c r="AD48" s="44">
        <f t="shared" si="5"/>
        <v>285</v>
      </c>
      <c r="AE48" s="41">
        <f t="shared" si="18"/>
        <v>44</v>
      </c>
      <c r="AF48" s="41">
        <f t="shared" si="19"/>
        <v>12540</v>
      </c>
      <c r="AH48" s="142"/>
    </row>
    <row r="49" spans="1:102" s="45" customFormat="1" ht="22.5" customHeight="1" x14ac:dyDescent="0.25">
      <c r="A49" s="34"/>
      <c r="B49" s="34"/>
      <c r="C49" s="35"/>
      <c r="D49" s="34"/>
      <c r="E49" s="34">
        <v>38</v>
      </c>
      <c r="F49" s="72" t="s">
        <v>359</v>
      </c>
      <c r="G49" s="147" t="s">
        <v>57</v>
      </c>
      <c r="H49" s="38" t="s">
        <v>360</v>
      </c>
      <c r="I49" s="34">
        <v>756250402</v>
      </c>
      <c r="J49" s="60">
        <v>45775</v>
      </c>
      <c r="K49" s="40">
        <v>598</v>
      </c>
      <c r="L49" s="41">
        <v>42</v>
      </c>
      <c r="M49" s="42">
        <v>25116</v>
      </c>
      <c r="N49" s="40"/>
      <c r="O49" s="41"/>
      <c r="P49" s="41"/>
      <c r="Q49" s="41"/>
      <c r="R49" s="40">
        <f t="shared" si="13"/>
        <v>598</v>
      </c>
      <c r="S49" s="41">
        <f t="shared" si="14"/>
        <v>42</v>
      </c>
      <c r="T49" s="41">
        <f t="shared" si="15"/>
        <v>25116</v>
      </c>
      <c r="U49" s="34">
        <v>249</v>
      </c>
      <c r="V49" s="41">
        <f t="shared" si="16"/>
        <v>42</v>
      </c>
      <c r="W49" s="41">
        <f t="shared" si="17"/>
        <v>10458</v>
      </c>
      <c r="X49" s="40"/>
      <c r="Y49" s="43"/>
      <c r="Z49" s="43"/>
      <c r="AA49" s="44"/>
      <c r="AB49" s="43"/>
      <c r="AC49" s="43"/>
      <c r="AD49" s="44">
        <f t="shared" si="5"/>
        <v>349</v>
      </c>
      <c r="AE49" s="41">
        <f t="shared" si="18"/>
        <v>42</v>
      </c>
      <c r="AF49" s="41">
        <f t="shared" si="19"/>
        <v>14658</v>
      </c>
      <c r="AH49" s="142"/>
    </row>
    <row r="50" spans="1:102" s="45" customFormat="1" ht="22.5" customHeight="1" x14ac:dyDescent="0.25">
      <c r="A50" s="34"/>
      <c r="B50" s="34"/>
      <c r="C50" s="35"/>
      <c r="D50" s="34"/>
      <c r="E50" s="34">
        <v>39</v>
      </c>
      <c r="F50" s="72" t="s">
        <v>361</v>
      </c>
      <c r="G50" s="147" t="s">
        <v>362</v>
      </c>
      <c r="H50" s="38" t="s">
        <v>173</v>
      </c>
      <c r="I50" s="34">
        <v>679240201</v>
      </c>
      <c r="J50" s="60">
        <v>45715</v>
      </c>
      <c r="K50" s="40">
        <v>150</v>
      </c>
      <c r="L50" s="41">
        <v>29</v>
      </c>
      <c r="M50" s="42">
        <v>4350</v>
      </c>
      <c r="N50" s="40"/>
      <c r="O50" s="41"/>
      <c r="P50" s="41"/>
      <c r="Q50" s="41"/>
      <c r="R50" s="40">
        <f t="shared" si="13"/>
        <v>150</v>
      </c>
      <c r="S50" s="41">
        <f t="shared" si="14"/>
        <v>29</v>
      </c>
      <c r="T50" s="41">
        <f t="shared" si="15"/>
        <v>4350</v>
      </c>
      <c r="U50" s="34"/>
      <c r="V50" s="41">
        <f t="shared" si="16"/>
        <v>29</v>
      </c>
      <c r="W50" s="41">
        <f t="shared" si="17"/>
        <v>0</v>
      </c>
      <c r="X50" s="40"/>
      <c r="Y50" s="43"/>
      <c r="Z50" s="43"/>
      <c r="AA50" s="44"/>
      <c r="AB50" s="43"/>
      <c r="AC50" s="43"/>
      <c r="AD50" s="44">
        <f t="shared" si="5"/>
        <v>150</v>
      </c>
      <c r="AE50" s="41">
        <f t="shared" si="18"/>
        <v>29</v>
      </c>
      <c r="AF50" s="41">
        <f t="shared" si="19"/>
        <v>4350</v>
      </c>
      <c r="AH50" s="142"/>
    </row>
    <row r="51" spans="1:102" s="45" customFormat="1" ht="18" customHeight="1" x14ac:dyDescent="0.25">
      <c r="A51" s="34"/>
      <c r="B51" s="34"/>
      <c r="C51" s="35"/>
      <c r="D51" s="34"/>
      <c r="E51" s="34">
        <v>40</v>
      </c>
      <c r="F51" s="72" t="s">
        <v>366</v>
      </c>
      <c r="G51" s="147" t="s">
        <v>57</v>
      </c>
      <c r="H51" s="38" t="s">
        <v>367</v>
      </c>
      <c r="I51" s="34" t="s">
        <v>368</v>
      </c>
      <c r="J51" s="60">
        <v>45835</v>
      </c>
      <c r="K51" s="40">
        <v>49</v>
      </c>
      <c r="L51" s="41">
        <v>310</v>
      </c>
      <c r="M51" s="42">
        <v>15190</v>
      </c>
      <c r="N51" s="40"/>
      <c r="O51" s="41"/>
      <c r="P51" s="41"/>
      <c r="Q51" s="41"/>
      <c r="R51" s="40">
        <f t="shared" si="13"/>
        <v>49</v>
      </c>
      <c r="S51" s="41">
        <f t="shared" si="14"/>
        <v>310</v>
      </c>
      <c r="T51" s="41">
        <f t="shared" si="15"/>
        <v>15190</v>
      </c>
      <c r="U51" s="34"/>
      <c r="V51" s="41">
        <f t="shared" si="16"/>
        <v>310</v>
      </c>
      <c r="W51" s="41">
        <f t="shared" si="17"/>
        <v>0</v>
      </c>
      <c r="X51" s="40"/>
      <c r="Y51" s="43"/>
      <c r="Z51" s="43"/>
      <c r="AA51" s="44"/>
      <c r="AB51" s="43"/>
      <c r="AC51" s="43"/>
      <c r="AD51" s="44">
        <f t="shared" si="5"/>
        <v>49</v>
      </c>
      <c r="AE51" s="41">
        <f t="shared" si="18"/>
        <v>310</v>
      </c>
      <c r="AF51" s="41">
        <f t="shared" si="19"/>
        <v>15190</v>
      </c>
      <c r="AH51" s="142"/>
    </row>
    <row r="52" spans="1:102" s="45" customFormat="1" ht="18" customHeight="1" x14ac:dyDescent="0.25">
      <c r="A52" s="34"/>
      <c r="B52" s="34"/>
      <c r="C52" s="35"/>
      <c r="D52" s="34"/>
      <c r="E52" s="34">
        <v>41</v>
      </c>
      <c r="F52" s="72" t="s">
        <v>375</v>
      </c>
      <c r="G52" s="147" t="s">
        <v>57</v>
      </c>
      <c r="H52" s="38" t="s">
        <v>376</v>
      </c>
      <c r="I52" s="34" t="s">
        <v>377</v>
      </c>
      <c r="J52" s="60">
        <v>45803</v>
      </c>
      <c r="K52" s="40">
        <v>50</v>
      </c>
      <c r="L52" s="41">
        <v>210</v>
      </c>
      <c r="M52" s="42">
        <v>10500</v>
      </c>
      <c r="N52" s="40"/>
      <c r="O52" s="41"/>
      <c r="P52" s="41"/>
      <c r="Q52" s="41"/>
      <c r="R52" s="40">
        <f t="shared" si="13"/>
        <v>50</v>
      </c>
      <c r="S52" s="41">
        <f t="shared" si="14"/>
        <v>210</v>
      </c>
      <c r="T52" s="41">
        <f t="shared" si="15"/>
        <v>10500</v>
      </c>
      <c r="U52" s="34">
        <v>20</v>
      </c>
      <c r="V52" s="41">
        <f t="shared" si="16"/>
        <v>210</v>
      </c>
      <c r="W52" s="41">
        <f t="shared" si="17"/>
        <v>4200</v>
      </c>
      <c r="X52" s="40"/>
      <c r="Y52" s="43"/>
      <c r="Z52" s="43"/>
      <c r="AA52" s="44"/>
      <c r="AB52" s="43"/>
      <c r="AC52" s="43"/>
      <c r="AD52" s="44">
        <f t="shared" si="5"/>
        <v>30</v>
      </c>
      <c r="AE52" s="41">
        <f t="shared" si="18"/>
        <v>210</v>
      </c>
      <c r="AF52" s="41">
        <f t="shared" si="19"/>
        <v>6300</v>
      </c>
      <c r="AH52" s="142"/>
    </row>
    <row r="53" spans="1:102" s="45" customFormat="1" ht="18" customHeight="1" x14ac:dyDescent="0.25">
      <c r="A53" s="34"/>
      <c r="B53" s="34"/>
      <c r="C53" s="35"/>
      <c r="D53" s="34"/>
      <c r="E53" s="34">
        <v>42</v>
      </c>
      <c r="F53" s="72" t="s">
        <v>380</v>
      </c>
      <c r="G53" s="147" t="s">
        <v>57</v>
      </c>
      <c r="H53" s="38" t="s">
        <v>381</v>
      </c>
      <c r="I53" s="34">
        <v>240713</v>
      </c>
      <c r="J53" s="60">
        <v>45865</v>
      </c>
      <c r="K53" s="40">
        <v>402</v>
      </c>
      <c r="L53" s="41">
        <v>52</v>
      </c>
      <c r="M53" s="42">
        <v>20904</v>
      </c>
      <c r="N53" s="40"/>
      <c r="O53" s="41"/>
      <c r="P53" s="41"/>
      <c r="Q53" s="41"/>
      <c r="R53" s="40">
        <f t="shared" si="13"/>
        <v>402</v>
      </c>
      <c r="S53" s="41">
        <f t="shared" si="14"/>
        <v>52</v>
      </c>
      <c r="T53" s="41">
        <f t="shared" si="15"/>
        <v>20904</v>
      </c>
      <c r="U53" s="34"/>
      <c r="V53" s="41">
        <f t="shared" si="16"/>
        <v>52</v>
      </c>
      <c r="W53" s="41">
        <f t="shared" si="17"/>
        <v>0</v>
      </c>
      <c r="X53" s="40"/>
      <c r="Y53" s="43"/>
      <c r="Z53" s="43"/>
      <c r="AA53" s="44"/>
      <c r="AB53" s="43"/>
      <c r="AC53" s="43"/>
      <c r="AD53" s="44">
        <f t="shared" si="5"/>
        <v>402</v>
      </c>
      <c r="AE53" s="41">
        <f t="shared" si="18"/>
        <v>52</v>
      </c>
      <c r="AF53" s="41">
        <f t="shared" si="19"/>
        <v>20904</v>
      </c>
      <c r="AH53" s="142"/>
    </row>
    <row r="54" spans="1:102" s="45" customFormat="1" ht="22.5" customHeight="1" x14ac:dyDescent="0.25">
      <c r="A54" s="34"/>
      <c r="B54" s="34"/>
      <c r="C54" s="35"/>
      <c r="D54" s="34"/>
      <c r="E54" s="34">
        <v>43</v>
      </c>
      <c r="F54" s="72" t="s">
        <v>385</v>
      </c>
      <c r="G54" s="147" t="s">
        <v>362</v>
      </c>
      <c r="H54" s="38" t="s">
        <v>386</v>
      </c>
      <c r="I54" s="34">
        <v>240708</v>
      </c>
      <c r="J54" s="60">
        <v>45865</v>
      </c>
      <c r="K54" s="40">
        <v>25</v>
      </c>
      <c r="L54" s="41">
        <v>220</v>
      </c>
      <c r="M54" s="42">
        <v>5500</v>
      </c>
      <c r="N54" s="40"/>
      <c r="O54" s="41"/>
      <c r="P54" s="41"/>
      <c r="Q54" s="41"/>
      <c r="R54" s="40">
        <f t="shared" si="13"/>
        <v>25</v>
      </c>
      <c r="S54" s="41">
        <f t="shared" si="14"/>
        <v>220</v>
      </c>
      <c r="T54" s="41">
        <f t="shared" si="15"/>
        <v>5500</v>
      </c>
      <c r="U54" s="34">
        <v>25</v>
      </c>
      <c r="V54" s="41">
        <f t="shared" si="16"/>
        <v>220</v>
      </c>
      <c r="W54" s="41">
        <f t="shared" si="17"/>
        <v>5500</v>
      </c>
      <c r="X54" s="40"/>
      <c r="Y54" s="43"/>
      <c r="Z54" s="43"/>
      <c r="AA54" s="44"/>
      <c r="AB54" s="43"/>
      <c r="AC54" s="43"/>
      <c r="AD54" s="44">
        <f t="shared" si="5"/>
        <v>0</v>
      </c>
      <c r="AE54" s="41">
        <f t="shared" si="18"/>
        <v>220</v>
      </c>
      <c r="AF54" s="41">
        <f t="shared" si="19"/>
        <v>0</v>
      </c>
      <c r="AH54" s="142"/>
    </row>
    <row r="55" spans="1:102" s="45" customFormat="1" ht="22.5" customHeight="1" x14ac:dyDescent="0.25">
      <c r="A55" s="34"/>
      <c r="B55" s="34"/>
      <c r="C55" s="35"/>
      <c r="D55" s="34"/>
      <c r="E55" s="34">
        <v>44</v>
      </c>
      <c r="F55" s="72" t="s">
        <v>387</v>
      </c>
      <c r="G55" s="147" t="s">
        <v>362</v>
      </c>
      <c r="H55" s="38" t="s">
        <v>91</v>
      </c>
      <c r="I55" s="34" t="s">
        <v>388</v>
      </c>
      <c r="J55" s="60">
        <v>46748</v>
      </c>
      <c r="K55" s="40">
        <v>80</v>
      </c>
      <c r="L55" s="41">
        <v>78</v>
      </c>
      <c r="M55" s="42">
        <v>6240</v>
      </c>
      <c r="N55" s="40"/>
      <c r="O55" s="41"/>
      <c r="P55" s="41"/>
      <c r="Q55" s="41"/>
      <c r="R55" s="40">
        <f t="shared" si="13"/>
        <v>80</v>
      </c>
      <c r="S55" s="41">
        <f t="shared" si="14"/>
        <v>78</v>
      </c>
      <c r="T55" s="41">
        <f t="shared" si="15"/>
        <v>6240</v>
      </c>
      <c r="U55" s="34">
        <v>30</v>
      </c>
      <c r="V55" s="41">
        <f t="shared" si="16"/>
        <v>78</v>
      </c>
      <c r="W55" s="41">
        <f t="shared" si="17"/>
        <v>2340</v>
      </c>
      <c r="X55" s="40"/>
      <c r="Y55" s="43"/>
      <c r="Z55" s="43"/>
      <c r="AA55" s="44"/>
      <c r="AB55" s="43"/>
      <c r="AC55" s="43"/>
      <c r="AD55" s="44">
        <f t="shared" si="5"/>
        <v>50</v>
      </c>
      <c r="AE55" s="41">
        <f t="shared" si="18"/>
        <v>78</v>
      </c>
      <c r="AF55" s="41">
        <f t="shared" si="19"/>
        <v>3900</v>
      </c>
      <c r="AH55" s="142"/>
    </row>
    <row r="56" spans="1:102" s="14" customFormat="1" ht="36.950000000000003" customHeight="1" x14ac:dyDescent="0.25">
      <c r="A56" s="1"/>
      <c r="B56" s="1"/>
      <c r="C56" s="1"/>
      <c r="D56" s="15"/>
      <c r="E56" s="15"/>
      <c r="F56" s="473" t="s">
        <v>576</v>
      </c>
      <c r="G56" s="474"/>
      <c r="H56" s="474"/>
      <c r="I56" s="475"/>
      <c r="J56" s="16"/>
      <c r="K56" s="476" t="s">
        <v>574</v>
      </c>
      <c r="L56" s="477"/>
      <c r="M56" s="478"/>
      <c r="N56" s="479" t="s">
        <v>2</v>
      </c>
      <c r="O56" s="480"/>
      <c r="P56" s="481"/>
      <c r="Q56" s="18"/>
      <c r="R56" s="482" t="s">
        <v>3</v>
      </c>
      <c r="S56" s="483"/>
      <c r="T56" s="484"/>
      <c r="U56" s="485" t="s">
        <v>4</v>
      </c>
      <c r="V56" s="486"/>
      <c r="W56" s="487"/>
      <c r="X56" s="464" t="s">
        <v>5</v>
      </c>
      <c r="Y56" s="465"/>
      <c r="Z56" s="466"/>
      <c r="AA56" s="467" t="s">
        <v>6</v>
      </c>
      <c r="AB56" s="468"/>
      <c r="AC56" s="469"/>
      <c r="AD56" s="470" t="s">
        <v>575</v>
      </c>
      <c r="AE56" s="471"/>
      <c r="AF56" s="472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</row>
    <row r="57" spans="1:102" s="33" customFormat="1" ht="21" customHeight="1" x14ac:dyDescent="0.25">
      <c r="A57" s="19"/>
      <c r="B57" s="19"/>
      <c r="C57" s="19"/>
      <c r="D57" s="20"/>
      <c r="E57" s="20"/>
      <c r="F57" s="21" t="s">
        <v>7</v>
      </c>
      <c r="G57" s="144" t="s">
        <v>8</v>
      </c>
      <c r="H57" s="23" t="s">
        <v>9</v>
      </c>
      <c r="I57" s="20" t="s">
        <v>10</v>
      </c>
      <c r="J57" s="24" t="s">
        <v>11</v>
      </c>
      <c r="K57" s="20" t="s">
        <v>12</v>
      </c>
      <c r="L57" s="25" t="s">
        <v>13</v>
      </c>
      <c r="M57" s="26" t="s">
        <v>14</v>
      </c>
      <c r="N57" s="20" t="s">
        <v>12</v>
      </c>
      <c r="O57" s="25" t="s">
        <v>13</v>
      </c>
      <c r="P57" s="27" t="s">
        <v>14</v>
      </c>
      <c r="Q57" s="28"/>
      <c r="R57" s="29" t="s">
        <v>12</v>
      </c>
      <c r="S57" s="30" t="s">
        <v>13</v>
      </c>
      <c r="T57" s="30" t="s">
        <v>14</v>
      </c>
      <c r="U57" s="29" t="s">
        <v>12</v>
      </c>
      <c r="V57" s="30" t="s">
        <v>13</v>
      </c>
      <c r="W57" s="30" t="s">
        <v>14</v>
      </c>
      <c r="X57" s="31" t="s">
        <v>12</v>
      </c>
      <c r="Y57" s="31" t="s">
        <v>13</v>
      </c>
      <c r="Z57" s="31" t="s">
        <v>14</v>
      </c>
      <c r="AA57" s="32" t="s">
        <v>12</v>
      </c>
      <c r="AB57" s="31" t="s">
        <v>13</v>
      </c>
      <c r="AC57" s="31" t="s">
        <v>14</v>
      </c>
      <c r="AD57" s="29" t="s">
        <v>12</v>
      </c>
      <c r="AE57" s="30" t="s">
        <v>13</v>
      </c>
      <c r="AF57" s="30" t="s">
        <v>14</v>
      </c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</row>
    <row r="58" spans="1:102" s="45" customFormat="1" ht="22.5" customHeight="1" x14ac:dyDescent="0.25">
      <c r="A58" s="34"/>
      <c r="B58" s="34"/>
      <c r="C58" s="35"/>
      <c r="D58" s="34"/>
      <c r="E58" s="34">
        <v>45</v>
      </c>
      <c r="F58" s="72" t="s">
        <v>389</v>
      </c>
      <c r="G58" s="147" t="s">
        <v>362</v>
      </c>
      <c r="H58" s="38" t="s">
        <v>390</v>
      </c>
      <c r="I58" s="34" t="s">
        <v>391</v>
      </c>
      <c r="J58" s="60">
        <v>46357</v>
      </c>
      <c r="K58" s="40">
        <v>30</v>
      </c>
      <c r="L58" s="41">
        <v>450</v>
      </c>
      <c r="M58" s="42">
        <v>13500</v>
      </c>
      <c r="N58" s="40"/>
      <c r="O58" s="41"/>
      <c r="P58" s="41"/>
      <c r="Q58" s="41"/>
      <c r="R58" s="40">
        <f t="shared" ref="R58:R83" si="20">N58+K58</f>
        <v>30</v>
      </c>
      <c r="S58" s="41">
        <f t="shared" ref="S58:S83" si="21">L58</f>
        <v>450</v>
      </c>
      <c r="T58" s="41">
        <f t="shared" si="15"/>
        <v>13500</v>
      </c>
      <c r="U58" s="34"/>
      <c r="V58" s="41">
        <f t="shared" si="16"/>
        <v>450</v>
      </c>
      <c r="W58" s="41">
        <f t="shared" si="17"/>
        <v>0</v>
      </c>
      <c r="X58" s="40"/>
      <c r="Y58" s="43"/>
      <c r="Z58" s="43"/>
      <c r="AA58" s="44"/>
      <c r="AB58" s="43"/>
      <c r="AC58" s="43"/>
      <c r="AD58" s="44">
        <f t="shared" si="5"/>
        <v>30</v>
      </c>
      <c r="AE58" s="41">
        <f t="shared" si="18"/>
        <v>450</v>
      </c>
      <c r="AF58" s="41">
        <f t="shared" si="19"/>
        <v>13500</v>
      </c>
      <c r="AH58" s="142"/>
    </row>
    <row r="59" spans="1:102" s="45" customFormat="1" ht="22.5" customHeight="1" x14ac:dyDescent="0.25">
      <c r="A59" s="34"/>
      <c r="B59" s="34"/>
      <c r="C59" s="35"/>
      <c r="D59" s="34"/>
      <c r="E59" s="34">
        <v>46</v>
      </c>
      <c r="F59" s="72" t="s">
        <v>392</v>
      </c>
      <c r="G59" s="147" t="s">
        <v>362</v>
      </c>
      <c r="H59" s="38" t="s">
        <v>393</v>
      </c>
      <c r="I59" s="34" t="s">
        <v>394</v>
      </c>
      <c r="J59" s="60">
        <v>46780</v>
      </c>
      <c r="K59" s="40">
        <v>10</v>
      </c>
      <c r="L59" s="41">
        <v>244</v>
      </c>
      <c r="M59" s="42">
        <v>2440</v>
      </c>
      <c r="N59" s="40"/>
      <c r="O59" s="41"/>
      <c r="P59" s="41"/>
      <c r="Q59" s="41"/>
      <c r="R59" s="40">
        <f t="shared" si="20"/>
        <v>10</v>
      </c>
      <c r="S59" s="41">
        <f t="shared" si="21"/>
        <v>244</v>
      </c>
      <c r="T59" s="41">
        <f t="shared" si="15"/>
        <v>2440</v>
      </c>
      <c r="U59" s="34"/>
      <c r="V59" s="41">
        <f t="shared" si="16"/>
        <v>244</v>
      </c>
      <c r="W59" s="41">
        <f t="shared" si="17"/>
        <v>0</v>
      </c>
      <c r="X59" s="40"/>
      <c r="Y59" s="43"/>
      <c r="Z59" s="43"/>
      <c r="AA59" s="44"/>
      <c r="AB59" s="43"/>
      <c r="AC59" s="43"/>
      <c r="AD59" s="44">
        <f t="shared" si="5"/>
        <v>10</v>
      </c>
      <c r="AE59" s="41">
        <f t="shared" si="18"/>
        <v>244</v>
      </c>
      <c r="AF59" s="41">
        <f t="shared" si="19"/>
        <v>2440</v>
      </c>
      <c r="AH59" s="142"/>
    </row>
    <row r="60" spans="1:102" s="45" customFormat="1" ht="15.75" customHeight="1" x14ac:dyDescent="0.25">
      <c r="A60" s="35"/>
      <c r="B60" s="35">
        <f>SUM(B4:B13)</f>
        <v>3479</v>
      </c>
      <c r="C60" s="35"/>
      <c r="D60" s="34"/>
      <c r="E60" s="34">
        <v>47</v>
      </c>
      <c r="F60" s="36" t="s">
        <v>395</v>
      </c>
      <c r="G60" s="145" t="s">
        <v>396</v>
      </c>
      <c r="H60" s="38" t="s">
        <v>397</v>
      </c>
      <c r="I60" s="40" t="s">
        <v>398</v>
      </c>
      <c r="J60" s="78">
        <v>46784</v>
      </c>
      <c r="K60" s="40">
        <v>207</v>
      </c>
      <c r="L60" s="41">
        <v>18</v>
      </c>
      <c r="M60" s="42">
        <v>3726</v>
      </c>
      <c r="N60" s="43"/>
      <c r="O60" s="41"/>
      <c r="P60" s="41"/>
      <c r="Q60" s="41"/>
      <c r="R60" s="40">
        <f t="shared" si="20"/>
        <v>207</v>
      </c>
      <c r="S60" s="41">
        <f t="shared" si="21"/>
        <v>18</v>
      </c>
      <c r="T60" s="41">
        <f t="shared" si="15"/>
        <v>3726</v>
      </c>
      <c r="U60" s="40">
        <v>30</v>
      </c>
      <c r="V60" s="41">
        <f t="shared" si="16"/>
        <v>18</v>
      </c>
      <c r="W60" s="41">
        <f t="shared" si="17"/>
        <v>540</v>
      </c>
      <c r="X60" s="43"/>
      <c r="Y60" s="43"/>
      <c r="Z60" s="43"/>
      <c r="AA60" s="43"/>
      <c r="AB60" s="43"/>
      <c r="AC60" s="43"/>
      <c r="AD60" s="44">
        <f t="shared" si="5"/>
        <v>177</v>
      </c>
      <c r="AE60" s="41">
        <f t="shared" si="18"/>
        <v>18</v>
      </c>
      <c r="AF60" s="41">
        <f t="shared" si="19"/>
        <v>3186</v>
      </c>
      <c r="AH60" s="142"/>
    </row>
    <row r="61" spans="1:102" s="45" customFormat="1" ht="15.75" customHeight="1" x14ac:dyDescent="0.25">
      <c r="A61" s="35"/>
      <c r="B61" s="35"/>
      <c r="C61" s="35"/>
      <c r="D61" s="34"/>
      <c r="E61" s="34">
        <v>48</v>
      </c>
      <c r="F61" s="36" t="s">
        <v>399</v>
      </c>
      <c r="G61" s="145" t="s">
        <v>362</v>
      </c>
      <c r="H61" s="38" t="s">
        <v>400</v>
      </c>
      <c r="I61" s="40" t="s">
        <v>401</v>
      </c>
      <c r="J61" s="78">
        <v>46844</v>
      </c>
      <c r="K61" s="40">
        <v>30</v>
      </c>
      <c r="L61" s="41">
        <v>310</v>
      </c>
      <c r="M61" s="42">
        <v>9300</v>
      </c>
      <c r="N61" s="43"/>
      <c r="O61" s="41"/>
      <c r="P61" s="41"/>
      <c r="Q61" s="41"/>
      <c r="R61" s="40">
        <f t="shared" si="20"/>
        <v>30</v>
      </c>
      <c r="S61" s="41">
        <f t="shared" si="21"/>
        <v>310</v>
      </c>
      <c r="T61" s="41">
        <f t="shared" si="15"/>
        <v>9300</v>
      </c>
      <c r="U61" s="40"/>
      <c r="V61" s="41">
        <f t="shared" si="16"/>
        <v>310</v>
      </c>
      <c r="W61" s="41">
        <f t="shared" si="17"/>
        <v>0</v>
      </c>
      <c r="X61" s="43"/>
      <c r="Y61" s="43"/>
      <c r="Z61" s="43"/>
      <c r="AA61" s="43"/>
      <c r="AB61" s="43"/>
      <c r="AC61" s="43"/>
      <c r="AD61" s="44">
        <f t="shared" si="5"/>
        <v>30</v>
      </c>
      <c r="AE61" s="41">
        <f t="shared" si="18"/>
        <v>310</v>
      </c>
      <c r="AF61" s="41">
        <f t="shared" si="19"/>
        <v>9300</v>
      </c>
      <c r="AH61" s="142"/>
    </row>
    <row r="62" spans="1:102" s="45" customFormat="1" ht="15.75" customHeight="1" x14ac:dyDescent="0.25">
      <c r="A62" s="35"/>
      <c r="B62" s="35"/>
      <c r="C62" s="35"/>
      <c r="D62" s="40"/>
      <c r="E62" s="34">
        <v>49</v>
      </c>
      <c r="F62" s="36" t="s">
        <v>402</v>
      </c>
      <c r="G62" s="146" t="s">
        <v>362</v>
      </c>
      <c r="H62" s="38" t="s">
        <v>403</v>
      </c>
      <c r="I62" s="40" t="s">
        <v>404</v>
      </c>
      <c r="J62" s="79">
        <v>46692</v>
      </c>
      <c r="K62" s="40">
        <v>1507</v>
      </c>
      <c r="L62" s="41">
        <v>24</v>
      </c>
      <c r="M62" s="42">
        <v>36168</v>
      </c>
      <c r="N62" s="40"/>
      <c r="O62" s="41"/>
      <c r="P62" s="41"/>
      <c r="Q62" s="41"/>
      <c r="R62" s="40">
        <f t="shared" si="20"/>
        <v>1507</v>
      </c>
      <c r="S62" s="41">
        <f t="shared" si="21"/>
        <v>24</v>
      </c>
      <c r="T62" s="41">
        <f t="shared" si="15"/>
        <v>36168</v>
      </c>
      <c r="U62" s="40">
        <v>297</v>
      </c>
      <c r="V62" s="41">
        <f t="shared" si="16"/>
        <v>24</v>
      </c>
      <c r="W62" s="41">
        <f t="shared" si="17"/>
        <v>7128</v>
      </c>
      <c r="X62" s="43"/>
      <c r="Y62" s="43"/>
      <c r="Z62" s="43"/>
      <c r="AA62" s="43"/>
      <c r="AB62" s="43"/>
      <c r="AC62" s="43"/>
      <c r="AD62" s="44">
        <f t="shared" si="5"/>
        <v>1210</v>
      </c>
      <c r="AE62" s="41">
        <f t="shared" si="18"/>
        <v>24</v>
      </c>
      <c r="AF62" s="41">
        <f t="shared" si="19"/>
        <v>29040</v>
      </c>
      <c r="AH62" s="142"/>
    </row>
    <row r="63" spans="1:102" s="45" customFormat="1" ht="15.75" customHeight="1" x14ac:dyDescent="0.25">
      <c r="A63" s="35"/>
      <c r="B63" s="35"/>
      <c r="C63" s="35"/>
      <c r="D63" s="40"/>
      <c r="E63" s="34">
        <v>50</v>
      </c>
      <c r="F63" s="36" t="s">
        <v>405</v>
      </c>
      <c r="G63" s="146" t="s">
        <v>362</v>
      </c>
      <c r="H63" s="38" t="s">
        <v>406</v>
      </c>
      <c r="I63" s="40">
        <v>230710</v>
      </c>
      <c r="J63" s="79">
        <v>46204</v>
      </c>
      <c r="K63" s="40">
        <v>100</v>
      </c>
      <c r="L63" s="41">
        <v>94</v>
      </c>
      <c r="M63" s="42">
        <v>9400</v>
      </c>
      <c r="N63" s="40"/>
      <c r="O63" s="41"/>
      <c r="P63" s="41"/>
      <c r="Q63" s="41"/>
      <c r="R63" s="40">
        <f t="shared" si="20"/>
        <v>100</v>
      </c>
      <c r="S63" s="41">
        <f t="shared" si="21"/>
        <v>94</v>
      </c>
      <c r="T63" s="41">
        <f t="shared" si="15"/>
        <v>9400</v>
      </c>
      <c r="U63" s="40"/>
      <c r="V63" s="41">
        <f t="shared" si="16"/>
        <v>94</v>
      </c>
      <c r="W63" s="41">
        <f t="shared" si="17"/>
        <v>0</v>
      </c>
      <c r="X63" s="43"/>
      <c r="Y63" s="43"/>
      <c r="Z63" s="43"/>
      <c r="AA63" s="43"/>
      <c r="AB63" s="43"/>
      <c r="AC63" s="43"/>
      <c r="AD63" s="44">
        <f t="shared" si="5"/>
        <v>100</v>
      </c>
      <c r="AE63" s="41">
        <f t="shared" si="18"/>
        <v>94</v>
      </c>
      <c r="AF63" s="41">
        <f t="shared" si="19"/>
        <v>9400</v>
      </c>
      <c r="AH63" s="142"/>
    </row>
    <row r="64" spans="1:102" s="45" customFormat="1" ht="15.75" customHeight="1" x14ac:dyDescent="0.25">
      <c r="A64" s="35"/>
      <c r="B64" s="35"/>
      <c r="C64" s="35"/>
      <c r="D64" s="40"/>
      <c r="E64" s="34">
        <v>51</v>
      </c>
      <c r="F64" s="36" t="s">
        <v>407</v>
      </c>
      <c r="G64" s="146" t="s">
        <v>408</v>
      </c>
      <c r="H64" s="38" t="s">
        <v>409</v>
      </c>
      <c r="I64" s="40">
        <v>241023</v>
      </c>
      <c r="J64" s="79">
        <v>46113</v>
      </c>
      <c r="K64" s="40">
        <v>2361</v>
      </c>
      <c r="L64" s="41">
        <v>9</v>
      </c>
      <c r="M64" s="42">
        <v>21249</v>
      </c>
      <c r="N64" s="40"/>
      <c r="O64" s="41"/>
      <c r="P64" s="41"/>
      <c r="Q64" s="41"/>
      <c r="R64" s="40">
        <f t="shared" si="20"/>
        <v>2361</v>
      </c>
      <c r="S64" s="41">
        <f t="shared" si="21"/>
        <v>9</v>
      </c>
      <c r="T64" s="41">
        <f t="shared" si="15"/>
        <v>21249</v>
      </c>
      <c r="U64" s="40">
        <v>877</v>
      </c>
      <c r="V64" s="41">
        <f t="shared" si="16"/>
        <v>9</v>
      </c>
      <c r="W64" s="41">
        <f t="shared" si="17"/>
        <v>7893</v>
      </c>
      <c r="X64" s="43"/>
      <c r="Y64" s="43"/>
      <c r="Z64" s="43"/>
      <c r="AA64" s="43"/>
      <c r="AB64" s="43"/>
      <c r="AC64" s="43"/>
      <c r="AD64" s="44">
        <f t="shared" si="5"/>
        <v>1484</v>
      </c>
      <c r="AE64" s="41">
        <f t="shared" si="18"/>
        <v>9</v>
      </c>
      <c r="AF64" s="41">
        <f t="shared" si="19"/>
        <v>13356</v>
      </c>
      <c r="AH64" s="142"/>
    </row>
    <row r="65" spans="1:34" s="45" customFormat="1" ht="15.75" customHeight="1" x14ac:dyDescent="0.25">
      <c r="A65" s="35"/>
      <c r="B65" s="35"/>
      <c r="C65" s="35"/>
      <c r="D65" s="40"/>
      <c r="E65" s="34">
        <v>52</v>
      </c>
      <c r="F65" s="36" t="s">
        <v>410</v>
      </c>
      <c r="G65" s="146" t="s">
        <v>408</v>
      </c>
      <c r="H65" s="38" t="s">
        <v>315</v>
      </c>
      <c r="I65" s="40" t="s">
        <v>411</v>
      </c>
      <c r="J65" s="79">
        <v>46692</v>
      </c>
      <c r="K65" s="40">
        <v>1967</v>
      </c>
      <c r="L65" s="41">
        <v>22</v>
      </c>
      <c r="M65" s="42">
        <v>43274</v>
      </c>
      <c r="N65" s="40"/>
      <c r="O65" s="41"/>
      <c r="P65" s="41"/>
      <c r="Q65" s="41"/>
      <c r="R65" s="40">
        <f t="shared" si="20"/>
        <v>1967</v>
      </c>
      <c r="S65" s="41">
        <f t="shared" si="21"/>
        <v>22</v>
      </c>
      <c r="T65" s="41">
        <f t="shared" si="15"/>
        <v>43274</v>
      </c>
      <c r="U65" s="40">
        <v>586</v>
      </c>
      <c r="V65" s="41">
        <f t="shared" si="16"/>
        <v>22</v>
      </c>
      <c r="W65" s="41">
        <f t="shared" si="17"/>
        <v>12892</v>
      </c>
      <c r="X65" s="43"/>
      <c r="Y65" s="43"/>
      <c r="Z65" s="43"/>
      <c r="AA65" s="43"/>
      <c r="AB65" s="43"/>
      <c r="AC65" s="43"/>
      <c r="AD65" s="44">
        <f t="shared" si="5"/>
        <v>1381</v>
      </c>
      <c r="AE65" s="41">
        <f t="shared" si="18"/>
        <v>22</v>
      </c>
      <c r="AF65" s="41">
        <f t="shared" si="19"/>
        <v>30382</v>
      </c>
      <c r="AH65" s="142"/>
    </row>
    <row r="66" spans="1:34" s="45" customFormat="1" ht="15.75" customHeight="1" x14ac:dyDescent="0.25">
      <c r="A66" s="35"/>
      <c r="B66" s="35"/>
      <c r="C66" s="35"/>
      <c r="D66" s="40"/>
      <c r="E66" s="34">
        <v>53</v>
      </c>
      <c r="F66" s="36" t="s">
        <v>414</v>
      </c>
      <c r="G66" s="146" t="s">
        <v>408</v>
      </c>
      <c r="H66" s="38" t="s">
        <v>270</v>
      </c>
      <c r="I66" s="40">
        <v>30457</v>
      </c>
      <c r="J66" s="79">
        <v>46419</v>
      </c>
      <c r="K66" s="40">
        <v>350</v>
      </c>
      <c r="L66" s="41">
        <v>280</v>
      </c>
      <c r="M66" s="42">
        <v>98000</v>
      </c>
      <c r="N66" s="40"/>
      <c r="O66" s="41"/>
      <c r="P66" s="41"/>
      <c r="Q66" s="41"/>
      <c r="R66" s="40">
        <f t="shared" si="20"/>
        <v>350</v>
      </c>
      <c r="S66" s="41">
        <f t="shared" si="21"/>
        <v>280</v>
      </c>
      <c r="T66" s="41">
        <f t="shared" ref="T66:T115" si="22">S66*R66</f>
        <v>98000</v>
      </c>
      <c r="U66" s="40"/>
      <c r="V66" s="41">
        <f t="shared" ref="V66:V115" si="23">S66</f>
        <v>280</v>
      </c>
      <c r="W66" s="41">
        <f t="shared" ref="W66:W115" si="24">V66*U66</f>
        <v>0</v>
      </c>
      <c r="X66" s="43"/>
      <c r="Y66" s="43"/>
      <c r="Z66" s="43"/>
      <c r="AA66" s="43"/>
      <c r="AB66" s="43"/>
      <c r="AC66" s="43"/>
      <c r="AD66" s="44">
        <f t="shared" si="5"/>
        <v>350</v>
      </c>
      <c r="AE66" s="41">
        <f t="shared" ref="AE66:AE115" si="25">V66</f>
        <v>280</v>
      </c>
      <c r="AF66" s="41">
        <f t="shared" ref="AF66:AF115" si="26">AE66*AD66</f>
        <v>98000</v>
      </c>
      <c r="AH66" s="142"/>
    </row>
    <row r="67" spans="1:34" s="45" customFormat="1" ht="22.5" customHeight="1" x14ac:dyDescent="0.25">
      <c r="A67" s="35"/>
      <c r="B67" s="35"/>
      <c r="C67" s="35"/>
      <c r="D67" s="40"/>
      <c r="E67" s="34">
        <v>54</v>
      </c>
      <c r="F67" s="36" t="s">
        <v>418</v>
      </c>
      <c r="G67" s="146" t="s">
        <v>362</v>
      </c>
      <c r="H67" s="38" t="s">
        <v>132</v>
      </c>
      <c r="I67" s="40">
        <v>2503281</v>
      </c>
      <c r="J67" s="79">
        <v>46813</v>
      </c>
      <c r="K67" s="40">
        <v>32</v>
      </c>
      <c r="L67" s="41">
        <v>58</v>
      </c>
      <c r="M67" s="42">
        <v>1856</v>
      </c>
      <c r="N67" s="40"/>
      <c r="O67" s="41"/>
      <c r="P67" s="41"/>
      <c r="Q67" s="41"/>
      <c r="R67" s="40">
        <f t="shared" si="20"/>
        <v>32</v>
      </c>
      <c r="S67" s="41">
        <f t="shared" si="21"/>
        <v>58</v>
      </c>
      <c r="T67" s="41">
        <f t="shared" si="22"/>
        <v>1856</v>
      </c>
      <c r="U67" s="40">
        <v>32</v>
      </c>
      <c r="V67" s="41">
        <f t="shared" si="23"/>
        <v>58</v>
      </c>
      <c r="W67" s="41">
        <f t="shared" si="24"/>
        <v>1856</v>
      </c>
      <c r="X67" s="43"/>
      <c r="Y67" s="43"/>
      <c r="Z67" s="43"/>
      <c r="AA67" s="43"/>
      <c r="AB67" s="43"/>
      <c r="AC67" s="43"/>
      <c r="AD67" s="44">
        <f t="shared" si="5"/>
        <v>0</v>
      </c>
      <c r="AE67" s="41">
        <f t="shared" si="25"/>
        <v>58</v>
      </c>
      <c r="AF67" s="41">
        <f t="shared" si="26"/>
        <v>0</v>
      </c>
      <c r="AH67" s="142"/>
    </row>
    <row r="68" spans="1:34" s="45" customFormat="1" ht="22.5" customHeight="1" x14ac:dyDescent="0.25">
      <c r="A68" s="35"/>
      <c r="B68" s="35"/>
      <c r="C68" s="35"/>
      <c r="D68" s="40"/>
      <c r="E68" s="34">
        <v>55</v>
      </c>
      <c r="F68" s="36" t="s">
        <v>422</v>
      </c>
      <c r="G68" s="146" t="s">
        <v>362</v>
      </c>
      <c r="H68" s="38" t="s">
        <v>423</v>
      </c>
      <c r="I68" s="40">
        <v>2410147</v>
      </c>
      <c r="J68" s="79">
        <v>46661</v>
      </c>
      <c r="K68" s="40">
        <v>150</v>
      </c>
      <c r="L68" s="41">
        <v>42</v>
      </c>
      <c r="M68" s="42">
        <v>6300</v>
      </c>
      <c r="N68" s="40"/>
      <c r="O68" s="41"/>
      <c r="P68" s="41"/>
      <c r="Q68" s="41"/>
      <c r="R68" s="40">
        <f t="shared" si="20"/>
        <v>150</v>
      </c>
      <c r="S68" s="41">
        <f t="shared" si="21"/>
        <v>42</v>
      </c>
      <c r="T68" s="41">
        <f t="shared" si="22"/>
        <v>6300</v>
      </c>
      <c r="U68" s="40"/>
      <c r="V68" s="41">
        <f t="shared" si="23"/>
        <v>42</v>
      </c>
      <c r="W68" s="41">
        <f t="shared" si="24"/>
        <v>0</v>
      </c>
      <c r="X68" s="43"/>
      <c r="Y68" s="43"/>
      <c r="Z68" s="43"/>
      <c r="AA68" s="43"/>
      <c r="AB68" s="43"/>
      <c r="AC68" s="43"/>
      <c r="AD68" s="44">
        <f t="shared" si="5"/>
        <v>150</v>
      </c>
      <c r="AE68" s="41">
        <f t="shared" si="25"/>
        <v>42</v>
      </c>
      <c r="AF68" s="41">
        <f t="shared" si="26"/>
        <v>6300</v>
      </c>
      <c r="AH68" s="142"/>
    </row>
    <row r="69" spans="1:34" s="45" customFormat="1" ht="22.5" customHeight="1" x14ac:dyDescent="0.25">
      <c r="A69" s="35"/>
      <c r="B69" s="35"/>
      <c r="C69" s="35"/>
      <c r="D69" s="40"/>
      <c r="E69" s="34">
        <v>56</v>
      </c>
      <c r="F69" s="36" t="s">
        <v>281</v>
      </c>
      <c r="G69" s="146" t="s">
        <v>432</v>
      </c>
      <c r="H69" s="38" t="s">
        <v>306</v>
      </c>
      <c r="I69" s="40" t="s">
        <v>433</v>
      </c>
      <c r="J69" s="79">
        <v>46905</v>
      </c>
      <c r="K69" s="40">
        <v>9973</v>
      </c>
      <c r="L69" s="41">
        <v>0.8</v>
      </c>
      <c r="M69" s="42">
        <v>7978.4000000000005</v>
      </c>
      <c r="N69" s="40"/>
      <c r="O69" s="41"/>
      <c r="P69" s="41"/>
      <c r="Q69" s="41"/>
      <c r="R69" s="40">
        <f t="shared" si="20"/>
        <v>9973</v>
      </c>
      <c r="S69" s="41">
        <f t="shared" si="21"/>
        <v>0.8</v>
      </c>
      <c r="T69" s="41">
        <f t="shared" si="22"/>
        <v>7978.4000000000005</v>
      </c>
      <c r="U69" s="40"/>
      <c r="V69" s="41">
        <f t="shared" si="23"/>
        <v>0.8</v>
      </c>
      <c r="W69" s="41">
        <f t="shared" si="24"/>
        <v>0</v>
      </c>
      <c r="X69" s="43"/>
      <c r="Y69" s="43"/>
      <c r="Z69" s="43"/>
      <c r="AA69" s="43"/>
      <c r="AB69" s="43"/>
      <c r="AC69" s="43"/>
      <c r="AD69" s="44">
        <f t="shared" si="5"/>
        <v>9973</v>
      </c>
      <c r="AE69" s="41">
        <f t="shared" si="25"/>
        <v>0.8</v>
      </c>
      <c r="AF69" s="41">
        <f t="shared" si="26"/>
        <v>7978.4000000000005</v>
      </c>
      <c r="AH69" s="142"/>
    </row>
    <row r="70" spans="1:34" s="45" customFormat="1" ht="22.5" customHeight="1" x14ac:dyDescent="0.25">
      <c r="A70" s="35"/>
      <c r="B70" s="35"/>
      <c r="C70" s="35"/>
      <c r="D70" s="40"/>
      <c r="E70" s="34">
        <v>57</v>
      </c>
      <c r="F70" s="36" t="s">
        <v>436</v>
      </c>
      <c r="G70" s="146" t="s">
        <v>362</v>
      </c>
      <c r="H70" s="38" t="s">
        <v>50</v>
      </c>
      <c r="I70" s="40">
        <v>240146</v>
      </c>
      <c r="J70" s="79">
        <v>46388</v>
      </c>
      <c r="K70" s="40">
        <v>50</v>
      </c>
      <c r="L70" s="41">
        <v>125</v>
      </c>
      <c r="M70" s="42">
        <v>6250</v>
      </c>
      <c r="N70" s="40"/>
      <c r="O70" s="41"/>
      <c r="P70" s="41"/>
      <c r="Q70" s="41"/>
      <c r="R70" s="40">
        <f t="shared" si="20"/>
        <v>50</v>
      </c>
      <c r="S70" s="41">
        <f t="shared" si="21"/>
        <v>125</v>
      </c>
      <c r="T70" s="41">
        <f t="shared" si="22"/>
        <v>6250</v>
      </c>
      <c r="U70" s="40"/>
      <c r="V70" s="41">
        <f t="shared" si="23"/>
        <v>125</v>
      </c>
      <c r="W70" s="41">
        <f t="shared" si="24"/>
        <v>0</v>
      </c>
      <c r="X70" s="43"/>
      <c r="Y70" s="43"/>
      <c r="Z70" s="43"/>
      <c r="AA70" s="43"/>
      <c r="AB70" s="43"/>
      <c r="AC70" s="43"/>
      <c r="AD70" s="44">
        <f t="shared" si="5"/>
        <v>50</v>
      </c>
      <c r="AE70" s="41">
        <f t="shared" si="25"/>
        <v>125</v>
      </c>
      <c r="AF70" s="41">
        <f t="shared" si="26"/>
        <v>6250</v>
      </c>
      <c r="AH70" s="142"/>
    </row>
    <row r="71" spans="1:34" s="45" customFormat="1" ht="22.5" customHeight="1" x14ac:dyDescent="0.25">
      <c r="A71" s="35"/>
      <c r="B71" s="35"/>
      <c r="C71" s="35"/>
      <c r="D71" s="40"/>
      <c r="E71" s="34">
        <v>58</v>
      </c>
      <c r="F71" s="36" t="s">
        <v>437</v>
      </c>
      <c r="G71" s="146" t="s">
        <v>438</v>
      </c>
      <c r="H71" s="38" t="s">
        <v>81</v>
      </c>
      <c r="I71" s="40" t="s">
        <v>439</v>
      </c>
      <c r="J71" s="79">
        <v>46844</v>
      </c>
      <c r="K71" s="40">
        <v>30</v>
      </c>
      <c r="L71" s="41">
        <v>165</v>
      </c>
      <c r="M71" s="42">
        <v>4950</v>
      </c>
      <c r="N71" s="40"/>
      <c r="O71" s="41"/>
      <c r="P71" s="41"/>
      <c r="Q71" s="41"/>
      <c r="R71" s="40">
        <f t="shared" si="20"/>
        <v>30</v>
      </c>
      <c r="S71" s="41">
        <f t="shared" si="21"/>
        <v>165</v>
      </c>
      <c r="T71" s="41">
        <f t="shared" si="22"/>
        <v>4950</v>
      </c>
      <c r="U71" s="40"/>
      <c r="V71" s="41">
        <f t="shared" si="23"/>
        <v>165</v>
      </c>
      <c r="W71" s="41">
        <f t="shared" si="24"/>
        <v>0</v>
      </c>
      <c r="X71" s="43"/>
      <c r="Y71" s="43"/>
      <c r="Z71" s="43"/>
      <c r="AA71" s="43"/>
      <c r="AB71" s="43"/>
      <c r="AC71" s="43"/>
      <c r="AD71" s="44">
        <f t="shared" si="5"/>
        <v>30</v>
      </c>
      <c r="AE71" s="41">
        <f t="shared" si="25"/>
        <v>165</v>
      </c>
      <c r="AF71" s="41">
        <f t="shared" si="26"/>
        <v>4950</v>
      </c>
      <c r="AH71" s="142"/>
    </row>
    <row r="72" spans="1:34" s="45" customFormat="1" ht="22.5" customHeight="1" x14ac:dyDescent="0.25">
      <c r="A72" s="35"/>
      <c r="B72" s="35"/>
      <c r="C72" s="35"/>
      <c r="D72" s="40"/>
      <c r="E72" s="34">
        <v>59</v>
      </c>
      <c r="F72" s="36" t="s">
        <v>440</v>
      </c>
      <c r="G72" s="146" t="s">
        <v>441</v>
      </c>
      <c r="H72" s="38" t="s">
        <v>442</v>
      </c>
      <c r="I72" s="40" t="s">
        <v>443</v>
      </c>
      <c r="J72" s="80">
        <v>46018</v>
      </c>
      <c r="K72" s="40">
        <v>6</v>
      </c>
      <c r="L72" s="41">
        <v>760</v>
      </c>
      <c r="M72" s="42">
        <v>4560</v>
      </c>
      <c r="N72" s="40"/>
      <c r="O72" s="41"/>
      <c r="P72" s="41"/>
      <c r="Q72" s="41"/>
      <c r="R72" s="40">
        <f t="shared" si="20"/>
        <v>6</v>
      </c>
      <c r="S72" s="41">
        <f t="shared" si="21"/>
        <v>760</v>
      </c>
      <c r="T72" s="41">
        <f t="shared" si="22"/>
        <v>4560</v>
      </c>
      <c r="U72" s="40">
        <v>1</v>
      </c>
      <c r="V72" s="41">
        <f t="shared" si="23"/>
        <v>760</v>
      </c>
      <c r="W72" s="41">
        <f t="shared" si="24"/>
        <v>760</v>
      </c>
      <c r="X72" s="43"/>
      <c r="Y72" s="43"/>
      <c r="Z72" s="43"/>
      <c r="AA72" s="43"/>
      <c r="AB72" s="43"/>
      <c r="AC72" s="43"/>
      <c r="AD72" s="44">
        <f t="shared" si="5"/>
        <v>5</v>
      </c>
      <c r="AE72" s="41">
        <f t="shared" si="25"/>
        <v>760</v>
      </c>
      <c r="AF72" s="41">
        <f t="shared" si="26"/>
        <v>3800</v>
      </c>
      <c r="AH72" s="142"/>
    </row>
    <row r="73" spans="1:34" s="45" customFormat="1" ht="22.5" customHeight="1" x14ac:dyDescent="0.25">
      <c r="A73" s="35"/>
      <c r="B73" s="35"/>
      <c r="C73" s="35"/>
      <c r="D73" s="40"/>
      <c r="E73" s="34">
        <v>60</v>
      </c>
      <c r="F73" s="36" t="s">
        <v>444</v>
      </c>
      <c r="G73" s="146" t="s">
        <v>441</v>
      </c>
      <c r="H73" s="38" t="s">
        <v>445</v>
      </c>
      <c r="I73" s="40" t="s">
        <v>446</v>
      </c>
      <c r="J73" s="79">
        <v>46753</v>
      </c>
      <c r="K73" s="40">
        <v>50</v>
      </c>
      <c r="L73" s="41">
        <v>58</v>
      </c>
      <c r="M73" s="42">
        <v>2900</v>
      </c>
      <c r="N73" s="40"/>
      <c r="O73" s="41"/>
      <c r="P73" s="41"/>
      <c r="Q73" s="41"/>
      <c r="R73" s="40">
        <f t="shared" si="20"/>
        <v>50</v>
      </c>
      <c r="S73" s="41">
        <f t="shared" si="21"/>
        <v>58</v>
      </c>
      <c r="T73" s="41">
        <f t="shared" si="22"/>
        <v>2900</v>
      </c>
      <c r="U73" s="40">
        <v>10</v>
      </c>
      <c r="V73" s="41">
        <f t="shared" si="23"/>
        <v>58</v>
      </c>
      <c r="W73" s="41">
        <f t="shared" si="24"/>
        <v>580</v>
      </c>
      <c r="X73" s="43"/>
      <c r="Y73" s="43"/>
      <c r="Z73" s="43"/>
      <c r="AA73" s="43"/>
      <c r="AB73" s="43"/>
      <c r="AC73" s="43"/>
      <c r="AD73" s="44">
        <f t="shared" ref="AD73:AD142" si="27">R73-(U73+AA73)</f>
        <v>40</v>
      </c>
      <c r="AE73" s="41">
        <f t="shared" si="25"/>
        <v>58</v>
      </c>
      <c r="AF73" s="41">
        <f t="shared" si="26"/>
        <v>2320</v>
      </c>
      <c r="AH73" s="142"/>
    </row>
    <row r="74" spans="1:34" s="45" customFormat="1" ht="22.5" customHeight="1" x14ac:dyDescent="0.25">
      <c r="A74" s="34"/>
      <c r="B74" s="34"/>
      <c r="C74" s="35"/>
      <c r="D74" s="34"/>
      <c r="E74" s="34"/>
      <c r="F74" s="74" t="s">
        <v>449</v>
      </c>
      <c r="G74" s="147"/>
      <c r="H74" s="38"/>
      <c r="I74" s="34"/>
      <c r="J74" s="60"/>
      <c r="K74" s="40"/>
      <c r="L74" s="41">
        <v>0</v>
      </c>
      <c r="M74" s="42">
        <v>0</v>
      </c>
      <c r="N74" s="40"/>
      <c r="O74" s="41"/>
      <c r="P74" s="41"/>
      <c r="Q74" s="41"/>
      <c r="R74" s="40">
        <f t="shared" si="20"/>
        <v>0</v>
      </c>
      <c r="S74" s="41">
        <f t="shared" si="21"/>
        <v>0</v>
      </c>
      <c r="T74" s="41">
        <f t="shared" si="22"/>
        <v>0</v>
      </c>
      <c r="U74" s="34"/>
      <c r="V74" s="41">
        <f t="shared" si="23"/>
        <v>0</v>
      </c>
      <c r="W74" s="41">
        <f t="shared" si="24"/>
        <v>0</v>
      </c>
      <c r="X74" s="40"/>
      <c r="Y74" s="43"/>
      <c r="Z74" s="43"/>
      <c r="AA74" s="44"/>
      <c r="AB74" s="43"/>
      <c r="AC74" s="43"/>
      <c r="AD74" s="44">
        <f t="shared" si="27"/>
        <v>0</v>
      </c>
      <c r="AE74" s="41">
        <f t="shared" si="25"/>
        <v>0</v>
      </c>
      <c r="AF74" s="41">
        <f t="shared" si="26"/>
        <v>0</v>
      </c>
      <c r="AH74" s="142"/>
    </row>
    <row r="75" spans="1:34" s="45" customFormat="1" ht="22.5" customHeight="1" x14ac:dyDescent="0.25">
      <c r="A75" s="35"/>
      <c r="B75" s="35"/>
      <c r="C75" s="35"/>
      <c r="D75" s="40"/>
      <c r="E75" s="40">
        <v>61</v>
      </c>
      <c r="F75" s="36" t="s">
        <v>153</v>
      </c>
      <c r="G75" s="145" t="s">
        <v>27</v>
      </c>
      <c r="H75" s="38" t="s">
        <v>450</v>
      </c>
      <c r="I75" s="40"/>
      <c r="J75" s="60">
        <v>45835</v>
      </c>
      <c r="K75" s="40">
        <v>505</v>
      </c>
      <c r="L75" s="41">
        <v>98</v>
      </c>
      <c r="M75" s="42">
        <v>49490</v>
      </c>
      <c r="N75" s="40"/>
      <c r="O75" s="41"/>
      <c r="P75" s="41"/>
      <c r="Q75" s="41"/>
      <c r="R75" s="40">
        <f t="shared" si="20"/>
        <v>505</v>
      </c>
      <c r="S75" s="41">
        <f t="shared" si="21"/>
        <v>98</v>
      </c>
      <c r="T75" s="41">
        <f t="shared" si="22"/>
        <v>49490</v>
      </c>
      <c r="U75" s="67"/>
      <c r="V75" s="41">
        <f t="shared" si="23"/>
        <v>98</v>
      </c>
      <c r="W75" s="41">
        <f t="shared" si="24"/>
        <v>0</v>
      </c>
      <c r="X75" s="69"/>
      <c r="Y75" s="69"/>
      <c r="Z75" s="69"/>
      <c r="AA75" s="69"/>
      <c r="AB75" s="69"/>
      <c r="AC75" s="69"/>
      <c r="AD75" s="44">
        <f t="shared" si="27"/>
        <v>505</v>
      </c>
      <c r="AE75" s="41">
        <f t="shared" si="25"/>
        <v>98</v>
      </c>
      <c r="AF75" s="41">
        <f t="shared" si="26"/>
        <v>49490</v>
      </c>
      <c r="AH75" s="142"/>
    </row>
    <row r="76" spans="1:34" s="45" customFormat="1" ht="22.5" customHeight="1" x14ac:dyDescent="0.25">
      <c r="A76" s="35"/>
      <c r="B76" s="35"/>
      <c r="C76" s="35"/>
      <c r="D76" s="40"/>
      <c r="E76" s="40">
        <v>62</v>
      </c>
      <c r="F76" s="36" t="s">
        <v>451</v>
      </c>
      <c r="G76" s="145" t="s">
        <v>263</v>
      </c>
      <c r="H76" s="38" t="s">
        <v>259</v>
      </c>
      <c r="I76" s="34" t="s">
        <v>452</v>
      </c>
      <c r="J76" s="60">
        <v>45927</v>
      </c>
      <c r="K76" s="40">
        <v>193</v>
      </c>
      <c r="L76" s="41">
        <v>1595</v>
      </c>
      <c r="M76" s="42">
        <v>307835</v>
      </c>
      <c r="N76" s="40"/>
      <c r="O76" s="41"/>
      <c r="P76" s="41"/>
      <c r="Q76" s="41"/>
      <c r="R76" s="40">
        <f t="shared" si="20"/>
        <v>193</v>
      </c>
      <c r="S76" s="41">
        <f t="shared" si="21"/>
        <v>1595</v>
      </c>
      <c r="T76" s="41">
        <f t="shared" si="22"/>
        <v>307835</v>
      </c>
      <c r="U76" s="67"/>
      <c r="V76" s="41">
        <f t="shared" si="23"/>
        <v>1595</v>
      </c>
      <c r="W76" s="41">
        <f t="shared" si="24"/>
        <v>0</v>
      </c>
      <c r="X76" s="69"/>
      <c r="Y76" s="69"/>
      <c r="Z76" s="69"/>
      <c r="AA76" s="69"/>
      <c r="AB76" s="69"/>
      <c r="AC76" s="69"/>
      <c r="AD76" s="44">
        <f t="shared" si="27"/>
        <v>193</v>
      </c>
      <c r="AE76" s="41">
        <f t="shared" si="25"/>
        <v>1595</v>
      </c>
      <c r="AF76" s="41">
        <f t="shared" si="26"/>
        <v>307835</v>
      </c>
      <c r="AH76" s="142"/>
    </row>
    <row r="77" spans="1:34" s="45" customFormat="1" ht="22.5" customHeight="1" x14ac:dyDescent="0.25">
      <c r="A77" s="34"/>
      <c r="B77" s="34"/>
      <c r="C77" s="35"/>
      <c r="D77" s="34"/>
      <c r="F77" s="74" t="s">
        <v>453</v>
      </c>
      <c r="G77" s="147"/>
      <c r="H77" s="38"/>
      <c r="I77" s="34"/>
      <c r="J77" s="60"/>
      <c r="K77" s="40"/>
      <c r="L77" s="41">
        <v>0</v>
      </c>
      <c r="M77" s="42">
        <v>0</v>
      </c>
      <c r="N77" s="40"/>
      <c r="O77" s="41"/>
      <c r="P77" s="41"/>
      <c r="Q77" s="41"/>
      <c r="R77" s="40">
        <f t="shared" si="20"/>
        <v>0</v>
      </c>
      <c r="S77" s="41">
        <f t="shared" si="21"/>
        <v>0</v>
      </c>
      <c r="T77" s="41">
        <f t="shared" si="22"/>
        <v>0</v>
      </c>
      <c r="U77" s="34"/>
      <c r="V77" s="41">
        <f t="shared" si="23"/>
        <v>0</v>
      </c>
      <c r="W77" s="41">
        <f t="shared" si="24"/>
        <v>0</v>
      </c>
      <c r="X77" s="40"/>
      <c r="Y77" s="43"/>
      <c r="Z77" s="43"/>
      <c r="AA77" s="44"/>
      <c r="AB77" s="43"/>
      <c r="AC77" s="43"/>
      <c r="AD77" s="44">
        <f t="shared" si="27"/>
        <v>0</v>
      </c>
      <c r="AE77" s="41">
        <f t="shared" si="25"/>
        <v>0</v>
      </c>
      <c r="AF77" s="41">
        <f t="shared" si="26"/>
        <v>0</v>
      </c>
      <c r="AH77" s="142"/>
    </row>
    <row r="78" spans="1:34" s="45" customFormat="1" ht="22.5" customHeight="1" x14ac:dyDescent="0.25">
      <c r="A78" s="35"/>
      <c r="B78" s="35"/>
      <c r="C78" s="35"/>
      <c r="D78" s="40"/>
      <c r="E78" s="34">
        <v>63</v>
      </c>
      <c r="F78" s="36" t="s">
        <v>454</v>
      </c>
      <c r="G78" s="145" t="s">
        <v>448</v>
      </c>
      <c r="H78" s="38" t="s">
        <v>50</v>
      </c>
      <c r="I78" s="34">
        <v>182128</v>
      </c>
      <c r="J78" s="60">
        <v>47147</v>
      </c>
      <c r="K78" s="40">
        <v>377</v>
      </c>
      <c r="L78" s="41">
        <v>150</v>
      </c>
      <c r="M78" s="42">
        <v>56550</v>
      </c>
      <c r="N78" s="34"/>
      <c r="O78" s="41"/>
      <c r="P78" s="41"/>
      <c r="Q78" s="41"/>
      <c r="R78" s="40">
        <f t="shared" si="20"/>
        <v>377</v>
      </c>
      <c r="S78" s="41">
        <f t="shared" si="21"/>
        <v>150</v>
      </c>
      <c r="T78" s="41">
        <f t="shared" si="22"/>
        <v>56550</v>
      </c>
      <c r="U78" s="67">
        <v>19</v>
      </c>
      <c r="V78" s="41">
        <f t="shared" si="23"/>
        <v>150</v>
      </c>
      <c r="W78" s="41">
        <f t="shared" si="24"/>
        <v>2850</v>
      </c>
      <c r="X78" s="69"/>
      <c r="Y78" s="69"/>
      <c r="Z78" s="69"/>
      <c r="AA78" s="69"/>
      <c r="AB78" s="69"/>
      <c r="AC78" s="69"/>
      <c r="AD78" s="44">
        <f t="shared" si="27"/>
        <v>358</v>
      </c>
      <c r="AE78" s="41">
        <f t="shared" si="25"/>
        <v>150</v>
      </c>
      <c r="AF78" s="41">
        <f t="shared" si="26"/>
        <v>53700</v>
      </c>
      <c r="AH78" s="142"/>
    </row>
    <row r="79" spans="1:34" s="45" customFormat="1" ht="22.5" customHeight="1" x14ac:dyDescent="0.25">
      <c r="A79" s="34"/>
      <c r="B79" s="34"/>
      <c r="C79" s="35"/>
      <c r="D79" s="34"/>
      <c r="E79" s="34"/>
      <c r="F79" s="74" t="s">
        <v>455</v>
      </c>
      <c r="G79" s="147"/>
      <c r="H79" s="38"/>
      <c r="I79" s="34"/>
      <c r="J79" s="60"/>
      <c r="K79" s="40"/>
      <c r="L79" s="41">
        <v>0</v>
      </c>
      <c r="M79" s="42">
        <v>0</v>
      </c>
      <c r="N79" s="40"/>
      <c r="O79" s="41"/>
      <c r="P79" s="41"/>
      <c r="Q79" s="41"/>
      <c r="R79" s="40">
        <f t="shared" si="20"/>
        <v>0</v>
      </c>
      <c r="S79" s="41">
        <f t="shared" si="21"/>
        <v>0</v>
      </c>
      <c r="T79" s="41">
        <f t="shared" si="22"/>
        <v>0</v>
      </c>
      <c r="U79" s="34"/>
      <c r="V79" s="41">
        <f t="shared" si="23"/>
        <v>0</v>
      </c>
      <c r="W79" s="41">
        <f t="shared" si="24"/>
        <v>0</v>
      </c>
      <c r="X79" s="40"/>
      <c r="Y79" s="43"/>
      <c r="Z79" s="43"/>
      <c r="AA79" s="44"/>
      <c r="AB79" s="43"/>
      <c r="AC79" s="43"/>
      <c r="AD79" s="44">
        <f t="shared" si="27"/>
        <v>0</v>
      </c>
      <c r="AE79" s="41">
        <f t="shared" si="25"/>
        <v>0</v>
      </c>
      <c r="AF79" s="41">
        <f t="shared" si="26"/>
        <v>0</v>
      </c>
      <c r="AH79" s="142"/>
    </row>
    <row r="80" spans="1:34" s="45" customFormat="1" ht="18.75" customHeight="1" x14ac:dyDescent="0.25">
      <c r="A80" s="34"/>
      <c r="B80" s="34"/>
      <c r="C80" s="35"/>
      <c r="D80" s="34"/>
      <c r="E80" s="34">
        <v>64</v>
      </c>
      <c r="F80" s="36" t="s">
        <v>104</v>
      </c>
      <c r="G80" s="145" t="s">
        <v>27</v>
      </c>
      <c r="H80" s="38" t="s">
        <v>458</v>
      </c>
      <c r="I80" s="34" t="s">
        <v>459</v>
      </c>
      <c r="J80" s="81">
        <v>46692</v>
      </c>
      <c r="K80" s="40">
        <v>20</v>
      </c>
      <c r="L80" s="41">
        <v>75</v>
      </c>
      <c r="M80" s="42">
        <v>1500</v>
      </c>
      <c r="N80" s="34"/>
      <c r="O80" s="41"/>
      <c r="P80" s="41"/>
      <c r="Q80" s="41"/>
      <c r="R80" s="40">
        <f t="shared" si="20"/>
        <v>20</v>
      </c>
      <c r="S80" s="41">
        <f t="shared" si="21"/>
        <v>75</v>
      </c>
      <c r="T80" s="41">
        <f t="shared" si="22"/>
        <v>1500</v>
      </c>
      <c r="U80" s="34">
        <v>20</v>
      </c>
      <c r="V80" s="41">
        <f t="shared" si="23"/>
        <v>75</v>
      </c>
      <c r="W80" s="41">
        <f t="shared" si="24"/>
        <v>1500</v>
      </c>
      <c r="X80" s="40"/>
      <c r="Y80" s="43"/>
      <c r="Z80" s="43"/>
      <c r="AA80" s="44"/>
      <c r="AB80" s="43"/>
      <c r="AC80" s="43"/>
      <c r="AD80" s="44">
        <f t="shared" si="27"/>
        <v>0</v>
      </c>
      <c r="AE80" s="41">
        <f t="shared" si="25"/>
        <v>75</v>
      </c>
      <c r="AF80" s="41">
        <f t="shared" si="26"/>
        <v>0</v>
      </c>
      <c r="AH80" s="142"/>
    </row>
    <row r="81" spans="1:102" s="45" customFormat="1" ht="22.5" customHeight="1" x14ac:dyDescent="0.25">
      <c r="A81" s="35"/>
      <c r="B81" s="35"/>
      <c r="C81" s="35"/>
      <c r="D81" s="40"/>
      <c r="E81" s="34">
        <v>65</v>
      </c>
      <c r="F81" s="36" t="s">
        <v>183</v>
      </c>
      <c r="G81" s="145" t="s">
        <v>27</v>
      </c>
      <c r="H81" s="38" t="s">
        <v>50</v>
      </c>
      <c r="I81" s="34" t="s">
        <v>464</v>
      </c>
      <c r="J81" s="60">
        <v>45835</v>
      </c>
      <c r="K81" s="40">
        <v>0</v>
      </c>
      <c r="L81" s="41">
        <v>31.5</v>
      </c>
      <c r="M81" s="42">
        <v>0</v>
      </c>
      <c r="N81" s="34">
        <v>50</v>
      </c>
      <c r="O81" s="41">
        <f>L81</f>
        <v>31.5</v>
      </c>
      <c r="P81" s="41">
        <f>O81*N81</f>
        <v>1575</v>
      </c>
      <c r="Q81" s="41"/>
      <c r="R81" s="40">
        <f t="shared" si="20"/>
        <v>50</v>
      </c>
      <c r="S81" s="41">
        <f t="shared" si="21"/>
        <v>31.5</v>
      </c>
      <c r="T81" s="41">
        <f t="shared" si="22"/>
        <v>1575</v>
      </c>
      <c r="U81" s="67">
        <v>50</v>
      </c>
      <c r="V81" s="41">
        <f t="shared" si="23"/>
        <v>31.5</v>
      </c>
      <c r="W81" s="41">
        <f t="shared" si="24"/>
        <v>1575</v>
      </c>
      <c r="X81" s="69"/>
      <c r="Y81" s="69"/>
      <c r="Z81" s="69"/>
      <c r="AA81" s="69"/>
      <c r="AB81" s="69"/>
      <c r="AC81" s="69"/>
      <c r="AD81" s="44">
        <f t="shared" si="27"/>
        <v>0</v>
      </c>
      <c r="AE81" s="41">
        <f t="shared" si="25"/>
        <v>31.5</v>
      </c>
      <c r="AF81" s="41">
        <f t="shared" si="26"/>
        <v>0</v>
      </c>
      <c r="AH81" s="142"/>
    </row>
    <row r="82" spans="1:102" s="45" customFormat="1" ht="22.5" customHeight="1" x14ac:dyDescent="0.25">
      <c r="A82" s="34"/>
      <c r="B82" s="34"/>
      <c r="C82" s="35"/>
      <c r="D82" s="34"/>
      <c r="E82" s="34"/>
      <c r="F82" s="74" t="s">
        <v>465</v>
      </c>
      <c r="G82" s="147"/>
      <c r="H82" s="38"/>
      <c r="I82" s="34"/>
      <c r="J82" s="60"/>
      <c r="K82" s="40"/>
      <c r="L82" s="41">
        <v>0</v>
      </c>
      <c r="M82" s="42">
        <v>0</v>
      </c>
      <c r="N82" s="40"/>
      <c r="O82" s="41"/>
      <c r="P82" s="41"/>
      <c r="Q82" s="41"/>
      <c r="R82" s="40">
        <f t="shared" si="20"/>
        <v>0</v>
      </c>
      <c r="S82" s="41">
        <f t="shared" si="21"/>
        <v>0</v>
      </c>
      <c r="T82" s="41">
        <f t="shared" si="22"/>
        <v>0</v>
      </c>
      <c r="U82" s="34"/>
      <c r="V82" s="41">
        <f t="shared" si="23"/>
        <v>0</v>
      </c>
      <c r="W82" s="41">
        <f t="shared" si="24"/>
        <v>0</v>
      </c>
      <c r="X82" s="40"/>
      <c r="Y82" s="43"/>
      <c r="Z82" s="43"/>
      <c r="AA82" s="44"/>
      <c r="AB82" s="43"/>
      <c r="AC82" s="43"/>
      <c r="AD82" s="44">
        <f t="shared" si="27"/>
        <v>0</v>
      </c>
      <c r="AE82" s="41">
        <f t="shared" si="25"/>
        <v>0</v>
      </c>
      <c r="AF82" s="41">
        <f t="shared" si="26"/>
        <v>0</v>
      </c>
      <c r="AH82" s="142"/>
    </row>
    <row r="83" spans="1:102" s="45" customFormat="1" ht="22.5" customHeight="1" x14ac:dyDescent="0.25">
      <c r="A83" s="34"/>
      <c r="B83" s="34"/>
      <c r="C83" s="35"/>
      <c r="D83" s="34"/>
      <c r="E83" s="34">
        <v>66</v>
      </c>
      <c r="F83" s="72" t="s">
        <v>195</v>
      </c>
      <c r="G83" s="147" t="s">
        <v>27</v>
      </c>
      <c r="H83" s="38" t="s">
        <v>196</v>
      </c>
      <c r="I83" s="34">
        <v>240445</v>
      </c>
      <c r="J83" s="60">
        <v>45774</v>
      </c>
      <c r="K83" s="40">
        <v>99</v>
      </c>
      <c r="L83" s="41">
        <v>65</v>
      </c>
      <c r="M83" s="42">
        <v>6435</v>
      </c>
      <c r="N83" s="40"/>
      <c r="O83" s="41"/>
      <c r="P83" s="41"/>
      <c r="Q83" s="41"/>
      <c r="R83" s="40">
        <f t="shared" si="20"/>
        <v>99</v>
      </c>
      <c r="S83" s="41">
        <f t="shared" si="21"/>
        <v>65</v>
      </c>
      <c r="T83" s="41">
        <f t="shared" si="22"/>
        <v>6435</v>
      </c>
      <c r="U83" s="34">
        <v>73</v>
      </c>
      <c r="V83" s="41">
        <f t="shared" si="23"/>
        <v>65</v>
      </c>
      <c r="W83" s="41">
        <f t="shared" si="24"/>
        <v>4745</v>
      </c>
      <c r="X83" s="40"/>
      <c r="Y83" s="43"/>
      <c r="Z83" s="43"/>
      <c r="AA83" s="44"/>
      <c r="AB83" s="43"/>
      <c r="AC83" s="43"/>
      <c r="AD83" s="44">
        <f t="shared" si="27"/>
        <v>26</v>
      </c>
      <c r="AE83" s="41">
        <f t="shared" si="25"/>
        <v>65</v>
      </c>
      <c r="AF83" s="41">
        <f t="shared" si="26"/>
        <v>1690</v>
      </c>
      <c r="AH83" s="142"/>
    </row>
    <row r="84" spans="1:102" s="14" customFormat="1" ht="36.950000000000003" customHeight="1" x14ac:dyDescent="0.25">
      <c r="A84" s="1"/>
      <c r="B84" s="1"/>
      <c r="C84" s="1"/>
      <c r="D84" s="15"/>
      <c r="E84" s="15"/>
      <c r="F84" s="473" t="s">
        <v>576</v>
      </c>
      <c r="G84" s="474"/>
      <c r="H84" s="474"/>
      <c r="I84" s="475"/>
      <c r="J84" s="16"/>
      <c r="K84" s="476" t="s">
        <v>574</v>
      </c>
      <c r="L84" s="477"/>
      <c r="M84" s="478"/>
      <c r="N84" s="479" t="s">
        <v>2</v>
      </c>
      <c r="O84" s="480"/>
      <c r="P84" s="481"/>
      <c r="Q84" s="18"/>
      <c r="R84" s="482" t="s">
        <v>3</v>
      </c>
      <c r="S84" s="483"/>
      <c r="T84" s="484"/>
      <c r="U84" s="485" t="s">
        <v>4</v>
      </c>
      <c r="V84" s="486"/>
      <c r="W84" s="487"/>
      <c r="X84" s="464" t="s">
        <v>5</v>
      </c>
      <c r="Y84" s="465"/>
      <c r="Z84" s="466"/>
      <c r="AA84" s="467" t="s">
        <v>6</v>
      </c>
      <c r="AB84" s="468"/>
      <c r="AC84" s="469"/>
      <c r="AD84" s="470" t="s">
        <v>575</v>
      </c>
      <c r="AE84" s="471"/>
      <c r="AF84" s="472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</row>
    <row r="85" spans="1:102" s="33" customFormat="1" ht="21" customHeight="1" x14ac:dyDescent="0.25">
      <c r="A85" s="19"/>
      <c r="B85" s="19"/>
      <c r="C85" s="19"/>
      <c r="D85" s="20"/>
      <c r="E85" s="20"/>
      <c r="F85" s="21" t="s">
        <v>7</v>
      </c>
      <c r="G85" s="144" t="s">
        <v>8</v>
      </c>
      <c r="H85" s="23" t="s">
        <v>9</v>
      </c>
      <c r="I85" s="20" t="s">
        <v>10</v>
      </c>
      <c r="J85" s="24" t="s">
        <v>11</v>
      </c>
      <c r="K85" s="20" t="s">
        <v>12</v>
      </c>
      <c r="L85" s="25" t="s">
        <v>13</v>
      </c>
      <c r="M85" s="26" t="s">
        <v>14</v>
      </c>
      <c r="N85" s="20" t="s">
        <v>12</v>
      </c>
      <c r="O85" s="25" t="s">
        <v>13</v>
      </c>
      <c r="P85" s="27" t="s">
        <v>14</v>
      </c>
      <c r="Q85" s="28"/>
      <c r="R85" s="29" t="s">
        <v>12</v>
      </c>
      <c r="S85" s="30" t="s">
        <v>13</v>
      </c>
      <c r="T85" s="30" t="s">
        <v>14</v>
      </c>
      <c r="U85" s="29" t="s">
        <v>12</v>
      </c>
      <c r="V85" s="30" t="s">
        <v>13</v>
      </c>
      <c r="W85" s="30" t="s">
        <v>14</v>
      </c>
      <c r="X85" s="31" t="s">
        <v>12</v>
      </c>
      <c r="Y85" s="31" t="s">
        <v>13</v>
      </c>
      <c r="Z85" s="31" t="s">
        <v>14</v>
      </c>
      <c r="AA85" s="32" t="s">
        <v>12</v>
      </c>
      <c r="AB85" s="31" t="s">
        <v>13</v>
      </c>
      <c r="AC85" s="31" t="s">
        <v>14</v>
      </c>
      <c r="AD85" s="29" t="s">
        <v>12</v>
      </c>
      <c r="AE85" s="30" t="s">
        <v>13</v>
      </c>
      <c r="AF85" s="30" t="s">
        <v>14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</row>
    <row r="86" spans="1:102" s="45" customFormat="1" ht="18" customHeight="1" x14ac:dyDescent="0.25">
      <c r="A86" s="35"/>
      <c r="B86" s="35"/>
      <c r="C86" s="35"/>
      <c r="D86" s="40"/>
      <c r="E86" s="34">
        <v>67</v>
      </c>
      <c r="F86" s="36" t="s">
        <v>104</v>
      </c>
      <c r="G86" s="145" t="s">
        <v>27</v>
      </c>
      <c r="H86" s="38" t="s">
        <v>458</v>
      </c>
      <c r="I86" s="34" t="s">
        <v>459</v>
      </c>
      <c r="J86" s="81">
        <v>46718</v>
      </c>
      <c r="K86" s="40">
        <v>100</v>
      </c>
      <c r="L86" s="41">
        <v>13.6</v>
      </c>
      <c r="M86" s="42">
        <v>1360</v>
      </c>
      <c r="N86" s="40"/>
      <c r="O86" s="41"/>
      <c r="P86" s="41"/>
      <c r="Q86" s="41"/>
      <c r="R86" s="40">
        <f t="shared" ref="R86:R110" si="28">N86+K86</f>
        <v>100</v>
      </c>
      <c r="S86" s="41">
        <f t="shared" ref="S86:S110" si="29">L86</f>
        <v>13.6</v>
      </c>
      <c r="T86" s="41">
        <f t="shared" si="22"/>
        <v>1360</v>
      </c>
      <c r="U86" s="40">
        <v>49</v>
      </c>
      <c r="V86" s="41">
        <f t="shared" si="23"/>
        <v>13.6</v>
      </c>
      <c r="W86" s="41">
        <f t="shared" si="24"/>
        <v>666.4</v>
      </c>
      <c r="X86" s="43"/>
      <c r="Y86" s="43"/>
      <c r="Z86" s="43"/>
      <c r="AA86" s="43"/>
      <c r="AB86" s="43"/>
      <c r="AC86" s="43"/>
      <c r="AD86" s="44">
        <f t="shared" si="27"/>
        <v>51</v>
      </c>
      <c r="AE86" s="41">
        <f t="shared" si="25"/>
        <v>13.6</v>
      </c>
      <c r="AF86" s="41">
        <f t="shared" si="26"/>
        <v>693.6</v>
      </c>
      <c r="AH86" s="142"/>
    </row>
    <row r="87" spans="1:102" s="45" customFormat="1" ht="22.5" customHeight="1" x14ac:dyDescent="0.25">
      <c r="A87" s="34"/>
      <c r="B87" s="34"/>
      <c r="C87" s="35"/>
      <c r="D87" s="34"/>
      <c r="E87" s="34"/>
      <c r="F87" s="74" t="s">
        <v>470</v>
      </c>
      <c r="G87" s="147"/>
      <c r="H87" s="38"/>
      <c r="I87" s="34"/>
      <c r="J87" s="60"/>
      <c r="K87" s="40"/>
      <c r="L87" s="41">
        <v>0</v>
      </c>
      <c r="M87" s="42">
        <v>0</v>
      </c>
      <c r="N87" s="40"/>
      <c r="O87" s="41"/>
      <c r="P87" s="41"/>
      <c r="Q87" s="41"/>
      <c r="R87" s="40">
        <f t="shared" si="28"/>
        <v>0</v>
      </c>
      <c r="S87" s="41">
        <f t="shared" si="29"/>
        <v>0</v>
      </c>
      <c r="T87" s="41">
        <f t="shared" si="22"/>
        <v>0</v>
      </c>
      <c r="U87" s="34"/>
      <c r="V87" s="41">
        <f t="shared" si="23"/>
        <v>0</v>
      </c>
      <c r="W87" s="41">
        <f t="shared" si="24"/>
        <v>0</v>
      </c>
      <c r="X87" s="40"/>
      <c r="Y87" s="43"/>
      <c r="Z87" s="43"/>
      <c r="AA87" s="44"/>
      <c r="AB87" s="43"/>
      <c r="AC87" s="43"/>
      <c r="AD87" s="44">
        <f t="shared" si="27"/>
        <v>0</v>
      </c>
      <c r="AE87" s="41">
        <f t="shared" si="25"/>
        <v>0</v>
      </c>
      <c r="AF87" s="41">
        <f t="shared" si="26"/>
        <v>0</v>
      </c>
      <c r="AH87" s="142"/>
    </row>
    <row r="88" spans="1:102" s="45" customFormat="1" ht="17.25" customHeight="1" x14ac:dyDescent="0.25">
      <c r="A88" s="34"/>
      <c r="B88" s="34"/>
      <c r="C88" s="35"/>
      <c r="D88" s="34"/>
      <c r="E88" s="34">
        <v>68</v>
      </c>
      <c r="F88" s="72" t="s">
        <v>222</v>
      </c>
      <c r="G88" s="147" t="s">
        <v>24</v>
      </c>
      <c r="H88" s="38" t="s">
        <v>472</v>
      </c>
      <c r="I88" s="34" t="s">
        <v>473</v>
      </c>
      <c r="J88" s="60">
        <v>45743</v>
      </c>
      <c r="K88" s="40">
        <v>40</v>
      </c>
      <c r="L88" s="41">
        <v>745</v>
      </c>
      <c r="M88" s="42">
        <v>29800</v>
      </c>
      <c r="N88" s="40"/>
      <c r="O88" s="41"/>
      <c r="P88" s="41"/>
      <c r="Q88" s="41"/>
      <c r="R88" s="40">
        <f t="shared" si="28"/>
        <v>40</v>
      </c>
      <c r="S88" s="41">
        <f t="shared" si="29"/>
        <v>745</v>
      </c>
      <c r="T88" s="41">
        <f t="shared" si="22"/>
        <v>29800</v>
      </c>
      <c r="U88" s="34">
        <v>38</v>
      </c>
      <c r="V88" s="41">
        <f t="shared" si="23"/>
        <v>745</v>
      </c>
      <c r="W88" s="41">
        <f t="shared" si="24"/>
        <v>28310</v>
      </c>
      <c r="X88" s="40"/>
      <c r="Y88" s="43"/>
      <c r="Z88" s="43"/>
      <c r="AA88" s="44"/>
      <c r="AB88" s="43"/>
      <c r="AC88" s="43"/>
      <c r="AD88" s="44">
        <f t="shared" si="27"/>
        <v>2</v>
      </c>
      <c r="AE88" s="41">
        <f t="shared" si="25"/>
        <v>745</v>
      </c>
      <c r="AF88" s="41">
        <f t="shared" si="26"/>
        <v>1490</v>
      </c>
      <c r="AH88" s="142"/>
    </row>
    <row r="89" spans="1:102" s="45" customFormat="1" ht="22.5" customHeight="1" x14ac:dyDescent="0.25">
      <c r="A89" s="34"/>
      <c r="B89" s="34"/>
      <c r="C89" s="35"/>
      <c r="D89" s="34"/>
      <c r="E89" s="34"/>
      <c r="F89" s="74" t="s">
        <v>474</v>
      </c>
      <c r="G89" s="147"/>
      <c r="H89" s="38"/>
      <c r="I89" s="34"/>
      <c r="J89" s="60"/>
      <c r="K89" s="40"/>
      <c r="L89" s="41">
        <v>0</v>
      </c>
      <c r="M89" s="40">
        <v>0</v>
      </c>
      <c r="N89" s="40"/>
      <c r="O89" s="41"/>
      <c r="P89" s="41"/>
      <c r="Q89" s="41"/>
      <c r="R89" s="40">
        <f t="shared" si="28"/>
        <v>0</v>
      </c>
      <c r="S89" s="41">
        <f t="shared" si="29"/>
        <v>0</v>
      </c>
      <c r="T89" s="41">
        <f t="shared" si="22"/>
        <v>0</v>
      </c>
      <c r="U89" s="34"/>
      <c r="V89" s="41">
        <f t="shared" si="23"/>
        <v>0</v>
      </c>
      <c r="W89" s="41">
        <f t="shared" si="24"/>
        <v>0</v>
      </c>
      <c r="X89" s="40"/>
      <c r="Y89" s="43"/>
      <c r="Z89" s="43"/>
      <c r="AA89" s="44"/>
      <c r="AB89" s="43"/>
      <c r="AC89" s="43"/>
      <c r="AD89" s="44">
        <f t="shared" si="27"/>
        <v>0</v>
      </c>
      <c r="AE89" s="41">
        <f t="shared" si="25"/>
        <v>0</v>
      </c>
      <c r="AF89" s="41">
        <f t="shared" si="26"/>
        <v>0</v>
      </c>
      <c r="AH89" s="142"/>
    </row>
    <row r="90" spans="1:102" s="45" customFormat="1" ht="22.5" customHeight="1" x14ac:dyDescent="0.25">
      <c r="A90" s="34"/>
      <c r="B90" s="34"/>
      <c r="C90" s="35"/>
      <c r="D90" s="34"/>
      <c r="E90" s="34">
        <v>69</v>
      </c>
      <c r="F90" s="72" t="s">
        <v>207</v>
      </c>
      <c r="G90" s="147" t="s">
        <v>20</v>
      </c>
      <c r="H90" s="38" t="s">
        <v>475</v>
      </c>
      <c r="I90" s="34">
        <v>240269</v>
      </c>
      <c r="J90" s="60">
        <v>45715</v>
      </c>
      <c r="K90" s="40">
        <v>97</v>
      </c>
      <c r="L90" s="41">
        <v>275</v>
      </c>
      <c r="M90" s="41">
        <v>26675</v>
      </c>
      <c r="N90" s="40"/>
      <c r="O90" s="41"/>
      <c r="P90" s="41"/>
      <c r="Q90" s="41"/>
      <c r="R90" s="40">
        <f t="shared" si="28"/>
        <v>97</v>
      </c>
      <c r="S90" s="41">
        <f t="shared" si="29"/>
        <v>275</v>
      </c>
      <c r="T90" s="41">
        <f t="shared" si="22"/>
        <v>26675</v>
      </c>
      <c r="U90" s="34">
        <v>26</v>
      </c>
      <c r="V90" s="41">
        <f t="shared" si="23"/>
        <v>275</v>
      </c>
      <c r="W90" s="41">
        <f t="shared" si="24"/>
        <v>7150</v>
      </c>
      <c r="X90" s="40"/>
      <c r="Y90" s="43"/>
      <c r="Z90" s="43"/>
      <c r="AA90" s="44"/>
      <c r="AB90" s="43"/>
      <c r="AC90" s="43"/>
      <c r="AD90" s="44">
        <f t="shared" si="27"/>
        <v>71</v>
      </c>
      <c r="AE90" s="41">
        <f t="shared" si="25"/>
        <v>275</v>
      </c>
      <c r="AF90" s="41">
        <f t="shared" si="26"/>
        <v>19525</v>
      </c>
      <c r="AH90" s="142"/>
    </row>
    <row r="91" spans="1:102" s="45" customFormat="1" ht="18" customHeight="1" x14ac:dyDescent="0.25">
      <c r="A91" s="35"/>
      <c r="B91" s="35"/>
      <c r="C91" s="35"/>
      <c r="D91" s="40"/>
      <c r="E91" s="34">
        <v>70</v>
      </c>
      <c r="F91" s="36" t="s">
        <v>239</v>
      </c>
      <c r="G91" s="145" t="s">
        <v>299</v>
      </c>
      <c r="H91" s="38" t="s">
        <v>479</v>
      </c>
      <c r="I91" s="34" t="s">
        <v>480</v>
      </c>
      <c r="J91" s="60">
        <v>45715</v>
      </c>
      <c r="K91" s="40">
        <v>6</v>
      </c>
      <c r="L91" s="41">
        <v>26</v>
      </c>
      <c r="M91" s="41">
        <v>156</v>
      </c>
      <c r="N91" s="40"/>
      <c r="O91" s="41"/>
      <c r="P91" s="41"/>
      <c r="Q91" s="41"/>
      <c r="R91" s="40">
        <f t="shared" si="28"/>
        <v>6</v>
      </c>
      <c r="S91" s="41">
        <f t="shared" si="29"/>
        <v>26</v>
      </c>
      <c r="T91" s="41">
        <f t="shared" si="22"/>
        <v>156</v>
      </c>
      <c r="U91" s="40"/>
      <c r="V91" s="41">
        <f t="shared" si="23"/>
        <v>26</v>
      </c>
      <c r="W91" s="41">
        <f t="shared" si="24"/>
        <v>0</v>
      </c>
      <c r="X91" s="43"/>
      <c r="Y91" s="43"/>
      <c r="Z91" s="43"/>
      <c r="AA91" s="43"/>
      <c r="AB91" s="43"/>
      <c r="AC91" s="43"/>
      <c r="AD91" s="44">
        <f t="shared" si="27"/>
        <v>6</v>
      </c>
      <c r="AE91" s="41">
        <f t="shared" si="25"/>
        <v>26</v>
      </c>
      <c r="AF91" s="41">
        <f t="shared" si="26"/>
        <v>156</v>
      </c>
      <c r="AH91" s="142"/>
    </row>
    <row r="92" spans="1:102" s="45" customFormat="1" ht="18" customHeight="1" x14ac:dyDescent="0.25">
      <c r="A92" s="35"/>
      <c r="B92" s="35"/>
      <c r="C92" s="35"/>
      <c r="D92" s="40"/>
      <c r="E92" s="34">
        <v>71</v>
      </c>
      <c r="F92" s="36" t="s">
        <v>481</v>
      </c>
      <c r="G92" s="145" t="s">
        <v>20</v>
      </c>
      <c r="H92" s="38" t="s">
        <v>482</v>
      </c>
      <c r="I92" s="34" t="s">
        <v>483</v>
      </c>
      <c r="J92" s="60">
        <v>45744</v>
      </c>
      <c r="K92" s="40">
        <v>4</v>
      </c>
      <c r="L92" s="41">
        <v>53</v>
      </c>
      <c r="M92" s="41">
        <v>212</v>
      </c>
      <c r="N92" s="40"/>
      <c r="O92" s="41"/>
      <c r="P92" s="41"/>
      <c r="Q92" s="41"/>
      <c r="R92" s="40">
        <f t="shared" si="28"/>
        <v>4</v>
      </c>
      <c r="S92" s="41">
        <f t="shared" si="29"/>
        <v>53</v>
      </c>
      <c r="T92" s="41">
        <f t="shared" si="22"/>
        <v>212</v>
      </c>
      <c r="U92" s="40">
        <v>2</v>
      </c>
      <c r="V92" s="41">
        <f t="shared" si="23"/>
        <v>53</v>
      </c>
      <c r="W92" s="41">
        <f t="shared" si="24"/>
        <v>106</v>
      </c>
      <c r="X92" s="43"/>
      <c r="Y92" s="43"/>
      <c r="Z92" s="43"/>
      <c r="AA92" s="43"/>
      <c r="AB92" s="43"/>
      <c r="AC92" s="43"/>
      <c r="AD92" s="44">
        <f t="shared" si="27"/>
        <v>2</v>
      </c>
      <c r="AE92" s="41">
        <f t="shared" si="25"/>
        <v>53</v>
      </c>
      <c r="AF92" s="41">
        <f t="shared" si="26"/>
        <v>106</v>
      </c>
      <c r="AH92" s="142"/>
    </row>
    <row r="93" spans="1:102" s="45" customFormat="1" ht="22.5" customHeight="1" x14ac:dyDescent="0.25">
      <c r="A93" s="35"/>
      <c r="B93" s="35"/>
      <c r="C93" s="35"/>
      <c r="D93" s="40"/>
      <c r="E93" s="40"/>
      <c r="F93" s="82" t="s">
        <v>351</v>
      </c>
      <c r="G93" s="146"/>
      <c r="H93" s="38"/>
      <c r="I93" s="40"/>
      <c r="J93" s="83"/>
      <c r="K93" s="40"/>
      <c r="L93" s="41">
        <v>0</v>
      </c>
      <c r="M93" s="40">
        <v>0</v>
      </c>
      <c r="N93" s="40"/>
      <c r="O93" s="41"/>
      <c r="P93" s="41"/>
      <c r="Q93" s="41"/>
      <c r="R93" s="40">
        <f t="shared" si="28"/>
        <v>0</v>
      </c>
      <c r="S93" s="41">
        <f t="shared" si="29"/>
        <v>0</v>
      </c>
      <c r="T93" s="41">
        <f t="shared" si="22"/>
        <v>0</v>
      </c>
      <c r="U93" s="67"/>
      <c r="V93" s="41">
        <f t="shared" si="23"/>
        <v>0</v>
      </c>
      <c r="W93" s="41">
        <f t="shared" si="24"/>
        <v>0</v>
      </c>
      <c r="X93" s="69"/>
      <c r="Y93" s="69"/>
      <c r="Z93" s="69"/>
      <c r="AA93" s="69"/>
      <c r="AB93" s="69"/>
      <c r="AC93" s="69"/>
      <c r="AD93" s="44">
        <f t="shared" si="27"/>
        <v>0</v>
      </c>
      <c r="AE93" s="41">
        <f t="shared" si="25"/>
        <v>0</v>
      </c>
      <c r="AF93" s="41">
        <f t="shared" si="26"/>
        <v>0</v>
      </c>
      <c r="AH93" s="142"/>
    </row>
    <row r="94" spans="1:102" s="45" customFormat="1" ht="18.75" customHeight="1" x14ac:dyDescent="0.25">
      <c r="A94" s="35"/>
      <c r="B94" s="35"/>
      <c r="C94" s="35"/>
      <c r="D94" s="40"/>
      <c r="E94" s="40">
        <v>72</v>
      </c>
      <c r="F94" s="36" t="s">
        <v>167</v>
      </c>
      <c r="G94" s="146" t="s">
        <v>57</v>
      </c>
      <c r="H94" s="38" t="s">
        <v>485</v>
      </c>
      <c r="I94" s="34">
        <v>2408011</v>
      </c>
      <c r="J94" s="81">
        <v>46600</v>
      </c>
      <c r="K94" s="40">
        <v>500</v>
      </c>
      <c r="L94" s="41">
        <v>49</v>
      </c>
      <c r="M94" s="40">
        <v>24500</v>
      </c>
      <c r="N94" s="40"/>
      <c r="O94" s="41"/>
      <c r="P94" s="41"/>
      <c r="Q94" s="41"/>
      <c r="R94" s="40">
        <f t="shared" si="28"/>
        <v>500</v>
      </c>
      <c r="S94" s="41">
        <f t="shared" si="29"/>
        <v>49</v>
      </c>
      <c r="T94" s="41">
        <f t="shared" si="22"/>
        <v>24500</v>
      </c>
      <c r="U94" s="67">
        <v>95</v>
      </c>
      <c r="V94" s="41">
        <f t="shared" si="23"/>
        <v>49</v>
      </c>
      <c r="W94" s="41">
        <f t="shared" si="24"/>
        <v>4655</v>
      </c>
      <c r="X94" s="69"/>
      <c r="Y94" s="69"/>
      <c r="Z94" s="69"/>
      <c r="AA94" s="69"/>
      <c r="AB94" s="40"/>
      <c r="AC94" s="40"/>
      <c r="AD94" s="44">
        <f t="shared" si="27"/>
        <v>405</v>
      </c>
      <c r="AE94" s="41">
        <f t="shared" si="25"/>
        <v>49</v>
      </c>
      <c r="AF94" s="41">
        <f t="shared" si="26"/>
        <v>19845</v>
      </c>
      <c r="AH94" s="142"/>
    </row>
    <row r="95" spans="1:102" s="45" customFormat="1" ht="18.75" customHeight="1" x14ac:dyDescent="0.25">
      <c r="A95" s="35"/>
      <c r="B95" s="35"/>
      <c r="C95" s="35"/>
      <c r="D95" s="40"/>
      <c r="E95" s="40">
        <v>73</v>
      </c>
      <c r="F95" s="36" t="s">
        <v>486</v>
      </c>
      <c r="G95" s="146" t="s">
        <v>20</v>
      </c>
      <c r="H95" s="38" t="s">
        <v>355</v>
      </c>
      <c r="I95" s="34" t="s">
        <v>487</v>
      </c>
      <c r="J95" s="60">
        <v>45774</v>
      </c>
      <c r="K95" s="40">
        <v>1000</v>
      </c>
      <c r="L95" s="41">
        <v>34</v>
      </c>
      <c r="M95" s="40">
        <v>34000</v>
      </c>
      <c r="N95" s="40"/>
      <c r="O95" s="41"/>
      <c r="P95" s="41"/>
      <c r="Q95" s="41"/>
      <c r="R95" s="40">
        <f t="shared" si="28"/>
        <v>1000</v>
      </c>
      <c r="S95" s="41">
        <f t="shared" si="29"/>
        <v>34</v>
      </c>
      <c r="T95" s="41">
        <f t="shared" si="22"/>
        <v>34000</v>
      </c>
      <c r="U95" s="40">
        <v>25</v>
      </c>
      <c r="V95" s="41">
        <f t="shared" si="23"/>
        <v>34</v>
      </c>
      <c r="W95" s="41">
        <f t="shared" si="24"/>
        <v>850</v>
      </c>
      <c r="X95" s="40"/>
      <c r="Y95" s="40"/>
      <c r="Z95" s="40"/>
      <c r="AA95" s="43"/>
      <c r="AB95" s="40"/>
      <c r="AC95" s="40"/>
      <c r="AD95" s="44">
        <f t="shared" si="27"/>
        <v>975</v>
      </c>
      <c r="AE95" s="41">
        <f t="shared" si="25"/>
        <v>34</v>
      </c>
      <c r="AF95" s="41">
        <f t="shared" si="26"/>
        <v>33150</v>
      </c>
      <c r="AH95" s="142"/>
    </row>
    <row r="96" spans="1:102" s="45" customFormat="1" ht="18.75" customHeight="1" x14ac:dyDescent="0.25">
      <c r="A96" s="35"/>
      <c r="B96" s="35"/>
      <c r="C96" s="35"/>
      <c r="D96" s="40"/>
      <c r="E96" s="40">
        <v>74</v>
      </c>
      <c r="F96" s="36" t="s">
        <v>54</v>
      </c>
      <c r="G96" s="146" t="s">
        <v>20</v>
      </c>
      <c r="H96" s="38" t="s">
        <v>488</v>
      </c>
      <c r="I96" s="34">
        <v>241020</v>
      </c>
      <c r="J96" s="60">
        <v>45957</v>
      </c>
      <c r="K96" s="40">
        <v>2000</v>
      </c>
      <c r="L96" s="41">
        <v>44</v>
      </c>
      <c r="M96" s="40">
        <v>88000</v>
      </c>
      <c r="N96" s="40"/>
      <c r="O96" s="41"/>
      <c r="P96" s="41"/>
      <c r="Q96" s="41"/>
      <c r="R96" s="40">
        <f t="shared" si="28"/>
        <v>2000</v>
      </c>
      <c r="S96" s="41">
        <f t="shared" si="29"/>
        <v>44</v>
      </c>
      <c r="T96" s="41">
        <f t="shared" si="22"/>
        <v>88000</v>
      </c>
      <c r="U96" s="40"/>
      <c r="V96" s="41">
        <f t="shared" si="23"/>
        <v>44</v>
      </c>
      <c r="W96" s="41">
        <f t="shared" si="24"/>
        <v>0</v>
      </c>
      <c r="X96" s="40"/>
      <c r="Y96" s="40"/>
      <c r="Z96" s="40"/>
      <c r="AA96" s="43"/>
      <c r="AB96" s="40"/>
      <c r="AC96" s="40"/>
      <c r="AD96" s="44">
        <f t="shared" si="27"/>
        <v>2000</v>
      </c>
      <c r="AE96" s="41">
        <f t="shared" si="25"/>
        <v>44</v>
      </c>
      <c r="AF96" s="41">
        <f t="shared" si="26"/>
        <v>88000</v>
      </c>
      <c r="AH96" s="142"/>
    </row>
    <row r="97" spans="1:102" s="45" customFormat="1" ht="18.75" customHeight="1" x14ac:dyDescent="0.25">
      <c r="A97" s="35"/>
      <c r="B97" s="35"/>
      <c r="C97" s="35"/>
      <c r="D97" s="40"/>
      <c r="E97" s="40">
        <v>75</v>
      </c>
      <c r="F97" s="36" t="s">
        <v>489</v>
      </c>
      <c r="G97" s="146" t="s">
        <v>20</v>
      </c>
      <c r="H97" s="38" t="s">
        <v>360</v>
      </c>
      <c r="I97" s="34">
        <v>756250402</v>
      </c>
      <c r="J97" s="38" t="s">
        <v>490</v>
      </c>
      <c r="K97" s="40">
        <v>3000</v>
      </c>
      <c r="L97" s="41">
        <v>42</v>
      </c>
      <c r="M97" s="40">
        <v>126000</v>
      </c>
      <c r="N97" s="40"/>
      <c r="O97" s="41"/>
      <c r="P97" s="41"/>
      <c r="Q97" s="41"/>
      <c r="R97" s="40">
        <f t="shared" si="28"/>
        <v>3000</v>
      </c>
      <c r="S97" s="41">
        <f t="shared" si="29"/>
        <v>42</v>
      </c>
      <c r="T97" s="41">
        <f t="shared" si="22"/>
        <v>126000</v>
      </c>
      <c r="U97" s="40"/>
      <c r="V97" s="41">
        <f t="shared" si="23"/>
        <v>42</v>
      </c>
      <c r="W97" s="41">
        <f t="shared" si="24"/>
        <v>0</v>
      </c>
      <c r="X97" s="40"/>
      <c r="Y97" s="40"/>
      <c r="Z97" s="40"/>
      <c r="AA97" s="43"/>
      <c r="AB97" s="40"/>
      <c r="AC97" s="40"/>
      <c r="AD97" s="44">
        <f t="shared" si="27"/>
        <v>3000</v>
      </c>
      <c r="AE97" s="41">
        <f t="shared" si="25"/>
        <v>42</v>
      </c>
      <c r="AF97" s="41">
        <f t="shared" si="26"/>
        <v>126000</v>
      </c>
      <c r="AH97" s="142"/>
    </row>
    <row r="98" spans="1:102" s="45" customFormat="1" ht="22.5" customHeight="1" x14ac:dyDescent="0.25">
      <c r="A98" s="35"/>
      <c r="B98" s="35"/>
      <c r="C98" s="35"/>
      <c r="D98" s="40"/>
      <c r="E98" s="40">
        <v>76</v>
      </c>
      <c r="F98" s="36" t="s">
        <v>207</v>
      </c>
      <c r="G98" s="146" t="s">
        <v>491</v>
      </c>
      <c r="H98" s="38" t="s">
        <v>475</v>
      </c>
      <c r="I98" s="34">
        <v>240269</v>
      </c>
      <c r="J98" s="60">
        <v>45715</v>
      </c>
      <c r="K98" s="40">
        <v>300</v>
      </c>
      <c r="L98" s="41">
        <v>280</v>
      </c>
      <c r="M98" s="40">
        <v>84000</v>
      </c>
      <c r="N98" s="40"/>
      <c r="O98" s="41"/>
      <c r="P98" s="41"/>
      <c r="Q98" s="41"/>
      <c r="R98" s="40">
        <f t="shared" si="28"/>
        <v>300</v>
      </c>
      <c r="S98" s="41">
        <f t="shared" si="29"/>
        <v>280</v>
      </c>
      <c r="T98" s="41">
        <f t="shared" si="22"/>
        <v>84000</v>
      </c>
      <c r="U98" s="40"/>
      <c r="V98" s="41">
        <f t="shared" si="23"/>
        <v>280</v>
      </c>
      <c r="W98" s="41">
        <f t="shared" si="24"/>
        <v>0</v>
      </c>
      <c r="X98" s="40"/>
      <c r="Y98" s="40"/>
      <c r="Z98" s="40"/>
      <c r="AA98" s="43"/>
      <c r="AB98" s="40"/>
      <c r="AC98" s="40"/>
      <c r="AD98" s="44">
        <f t="shared" si="27"/>
        <v>300</v>
      </c>
      <c r="AE98" s="41">
        <f t="shared" si="25"/>
        <v>280</v>
      </c>
      <c r="AF98" s="41">
        <f t="shared" si="26"/>
        <v>84000</v>
      </c>
      <c r="AH98" s="142"/>
    </row>
    <row r="99" spans="1:102" s="45" customFormat="1" ht="22.5" customHeight="1" x14ac:dyDescent="0.25">
      <c r="A99" s="35"/>
      <c r="B99" s="35"/>
      <c r="C99" s="35"/>
      <c r="D99" s="40"/>
      <c r="E99" s="40">
        <v>77</v>
      </c>
      <c r="F99" s="36" t="s">
        <v>172</v>
      </c>
      <c r="G99" s="146" t="s">
        <v>20</v>
      </c>
      <c r="H99" s="38" t="s">
        <v>492</v>
      </c>
      <c r="I99" s="34" t="s">
        <v>493</v>
      </c>
      <c r="J99" s="60">
        <v>45804</v>
      </c>
      <c r="K99" s="40">
        <v>200</v>
      </c>
      <c r="L99" s="41">
        <v>29</v>
      </c>
      <c r="M99" s="40">
        <v>5800</v>
      </c>
      <c r="N99" s="40"/>
      <c r="O99" s="41"/>
      <c r="P99" s="41"/>
      <c r="Q99" s="41"/>
      <c r="R99" s="40">
        <f t="shared" si="28"/>
        <v>200</v>
      </c>
      <c r="S99" s="41">
        <f t="shared" si="29"/>
        <v>29</v>
      </c>
      <c r="T99" s="41">
        <f t="shared" si="22"/>
        <v>5800</v>
      </c>
      <c r="U99" s="40"/>
      <c r="V99" s="41">
        <f t="shared" si="23"/>
        <v>29</v>
      </c>
      <c r="W99" s="41">
        <f t="shared" si="24"/>
        <v>0</v>
      </c>
      <c r="X99" s="40"/>
      <c r="Y99" s="40"/>
      <c r="Z99" s="40"/>
      <c r="AA99" s="43"/>
      <c r="AB99" s="40"/>
      <c r="AC99" s="40"/>
      <c r="AD99" s="44">
        <f t="shared" si="27"/>
        <v>200</v>
      </c>
      <c r="AE99" s="41">
        <f t="shared" si="25"/>
        <v>29</v>
      </c>
      <c r="AF99" s="41">
        <f t="shared" si="26"/>
        <v>5800</v>
      </c>
      <c r="AH99" s="142"/>
    </row>
    <row r="100" spans="1:102" s="45" customFormat="1" ht="22.5" customHeight="1" x14ac:dyDescent="0.25">
      <c r="A100" s="35"/>
      <c r="B100" s="35"/>
      <c r="C100" s="35"/>
      <c r="D100" s="40"/>
      <c r="E100" s="40">
        <v>78</v>
      </c>
      <c r="F100" s="36" t="s">
        <v>174</v>
      </c>
      <c r="G100" s="146" t="s">
        <v>456</v>
      </c>
      <c r="H100" s="38" t="s">
        <v>283</v>
      </c>
      <c r="I100" s="34">
        <v>2506132401</v>
      </c>
      <c r="J100" s="60">
        <v>45836</v>
      </c>
      <c r="K100" s="40">
        <v>590</v>
      </c>
      <c r="L100" s="41">
        <v>72</v>
      </c>
      <c r="M100" s="40">
        <v>42480</v>
      </c>
      <c r="N100" s="40"/>
      <c r="O100" s="41"/>
      <c r="P100" s="41"/>
      <c r="Q100" s="41"/>
      <c r="R100" s="40">
        <f t="shared" si="28"/>
        <v>590</v>
      </c>
      <c r="S100" s="41">
        <f t="shared" si="29"/>
        <v>72</v>
      </c>
      <c r="T100" s="41">
        <f t="shared" si="22"/>
        <v>42480</v>
      </c>
      <c r="U100" s="40">
        <v>196</v>
      </c>
      <c r="V100" s="41">
        <f t="shared" si="23"/>
        <v>72</v>
      </c>
      <c r="W100" s="41">
        <f t="shared" si="24"/>
        <v>14112</v>
      </c>
      <c r="X100" s="40"/>
      <c r="Y100" s="40"/>
      <c r="Z100" s="40"/>
      <c r="AA100" s="43"/>
      <c r="AB100" s="40"/>
      <c r="AC100" s="40"/>
      <c r="AD100" s="44">
        <f t="shared" si="27"/>
        <v>394</v>
      </c>
      <c r="AE100" s="41">
        <f t="shared" si="25"/>
        <v>72</v>
      </c>
      <c r="AF100" s="41">
        <f t="shared" si="26"/>
        <v>28368</v>
      </c>
      <c r="AH100" s="142"/>
    </row>
    <row r="101" spans="1:102" s="45" customFormat="1" ht="22.5" customHeight="1" x14ac:dyDescent="0.25">
      <c r="A101" s="35"/>
      <c r="B101" s="35"/>
      <c r="C101" s="35"/>
      <c r="D101" s="40"/>
      <c r="E101" s="40">
        <v>79</v>
      </c>
      <c r="F101" s="36" t="s">
        <v>176</v>
      </c>
      <c r="G101" s="146" t="s">
        <v>20</v>
      </c>
      <c r="H101" s="38" t="s">
        <v>365</v>
      </c>
      <c r="I101" s="34">
        <v>2407622</v>
      </c>
      <c r="J101" s="60">
        <v>45865</v>
      </c>
      <c r="K101" s="40">
        <v>24</v>
      </c>
      <c r="L101" s="41">
        <v>70</v>
      </c>
      <c r="M101" s="40">
        <v>1680</v>
      </c>
      <c r="N101" s="40"/>
      <c r="O101" s="41"/>
      <c r="P101" s="41"/>
      <c r="Q101" s="41"/>
      <c r="R101" s="40">
        <f t="shared" si="28"/>
        <v>24</v>
      </c>
      <c r="S101" s="41">
        <f t="shared" si="29"/>
        <v>70</v>
      </c>
      <c r="T101" s="41">
        <f t="shared" si="22"/>
        <v>1680</v>
      </c>
      <c r="U101" s="40">
        <v>24</v>
      </c>
      <c r="V101" s="41">
        <f t="shared" si="23"/>
        <v>70</v>
      </c>
      <c r="W101" s="41">
        <f t="shared" si="24"/>
        <v>1680</v>
      </c>
      <c r="X101" s="40"/>
      <c r="Y101" s="40"/>
      <c r="Z101" s="40"/>
      <c r="AA101" s="43"/>
      <c r="AB101" s="40"/>
      <c r="AC101" s="40"/>
      <c r="AD101" s="44">
        <f t="shared" si="27"/>
        <v>0</v>
      </c>
      <c r="AE101" s="41">
        <f t="shared" si="25"/>
        <v>70</v>
      </c>
      <c r="AF101" s="41">
        <f t="shared" si="26"/>
        <v>0</v>
      </c>
      <c r="AH101" s="142"/>
    </row>
    <row r="102" spans="1:102" s="45" customFormat="1" ht="22.5" customHeight="1" x14ac:dyDescent="0.25">
      <c r="A102" s="35"/>
      <c r="B102" s="35"/>
      <c r="C102" s="35"/>
      <c r="D102" s="40"/>
      <c r="E102" s="40">
        <v>80</v>
      </c>
      <c r="F102" s="36" t="s">
        <v>291</v>
      </c>
      <c r="G102" s="146" t="s">
        <v>20</v>
      </c>
      <c r="H102" s="38" t="s">
        <v>367</v>
      </c>
      <c r="I102" s="34" t="s">
        <v>368</v>
      </c>
      <c r="J102" s="60">
        <v>45835</v>
      </c>
      <c r="K102" s="40">
        <v>1000</v>
      </c>
      <c r="L102" s="41">
        <v>310</v>
      </c>
      <c r="M102" s="40">
        <v>310000</v>
      </c>
      <c r="N102" s="40"/>
      <c r="O102" s="41"/>
      <c r="P102" s="41"/>
      <c r="Q102" s="41"/>
      <c r="R102" s="40">
        <f t="shared" si="28"/>
        <v>1000</v>
      </c>
      <c r="S102" s="41">
        <f t="shared" si="29"/>
        <v>310</v>
      </c>
      <c r="T102" s="41">
        <f t="shared" si="22"/>
        <v>310000</v>
      </c>
      <c r="U102" s="40">
        <f>32+49</f>
        <v>81</v>
      </c>
      <c r="V102" s="41">
        <f t="shared" si="23"/>
        <v>310</v>
      </c>
      <c r="W102" s="41">
        <f t="shared" si="24"/>
        <v>25110</v>
      </c>
      <c r="X102" s="40"/>
      <c r="Y102" s="40"/>
      <c r="Z102" s="40"/>
      <c r="AA102" s="43"/>
      <c r="AB102" s="40"/>
      <c r="AC102" s="40"/>
      <c r="AD102" s="44">
        <f t="shared" si="27"/>
        <v>919</v>
      </c>
      <c r="AE102" s="41">
        <f t="shared" si="25"/>
        <v>310</v>
      </c>
      <c r="AF102" s="41">
        <f t="shared" si="26"/>
        <v>284890</v>
      </c>
      <c r="AH102" s="142"/>
    </row>
    <row r="103" spans="1:102" s="45" customFormat="1" ht="22.5" customHeight="1" x14ac:dyDescent="0.25">
      <c r="A103" s="35"/>
      <c r="B103" s="35"/>
      <c r="C103" s="35"/>
      <c r="D103" s="40"/>
      <c r="E103" s="40">
        <v>81</v>
      </c>
      <c r="F103" s="36" t="s">
        <v>494</v>
      </c>
      <c r="G103" s="146" t="s">
        <v>27</v>
      </c>
      <c r="H103" s="38" t="s">
        <v>495</v>
      </c>
      <c r="I103" s="34">
        <v>250501</v>
      </c>
      <c r="J103" s="60">
        <v>45805</v>
      </c>
      <c r="K103" s="40">
        <v>241</v>
      </c>
      <c r="L103" s="41">
        <v>194</v>
      </c>
      <c r="M103" s="40">
        <v>46754</v>
      </c>
      <c r="N103" s="40"/>
      <c r="O103" s="41"/>
      <c r="P103" s="41"/>
      <c r="Q103" s="41"/>
      <c r="R103" s="40">
        <f t="shared" si="28"/>
        <v>241</v>
      </c>
      <c r="S103" s="41">
        <f t="shared" si="29"/>
        <v>194</v>
      </c>
      <c r="T103" s="41">
        <f t="shared" si="22"/>
        <v>46754</v>
      </c>
      <c r="U103" s="40">
        <v>24</v>
      </c>
      <c r="V103" s="41">
        <f t="shared" si="23"/>
        <v>194</v>
      </c>
      <c r="W103" s="41">
        <f t="shared" si="24"/>
        <v>4656</v>
      </c>
      <c r="X103" s="40"/>
      <c r="Y103" s="40"/>
      <c r="Z103" s="40"/>
      <c r="AA103" s="43"/>
      <c r="AB103" s="40"/>
      <c r="AC103" s="40"/>
      <c r="AD103" s="44">
        <f t="shared" si="27"/>
        <v>217</v>
      </c>
      <c r="AE103" s="41">
        <f t="shared" si="25"/>
        <v>194</v>
      </c>
      <c r="AF103" s="41">
        <f t="shared" si="26"/>
        <v>42098</v>
      </c>
      <c r="AH103" s="142"/>
    </row>
    <row r="104" spans="1:102" s="45" customFormat="1" ht="22.5" customHeight="1" x14ac:dyDescent="0.25">
      <c r="A104" s="35"/>
      <c r="B104" s="35"/>
      <c r="C104" s="35"/>
      <c r="D104" s="40"/>
      <c r="E104" s="40">
        <v>82</v>
      </c>
      <c r="F104" s="36" t="s">
        <v>496</v>
      </c>
      <c r="G104" s="146" t="s">
        <v>27</v>
      </c>
      <c r="H104" s="38" t="s">
        <v>78</v>
      </c>
      <c r="I104" s="34">
        <v>231093</v>
      </c>
      <c r="J104" s="60">
        <v>45956</v>
      </c>
      <c r="K104" s="40">
        <v>260</v>
      </c>
      <c r="L104" s="41">
        <v>32</v>
      </c>
      <c r="M104" s="40">
        <v>8320</v>
      </c>
      <c r="N104" s="40"/>
      <c r="O104" s="41"/>
      <c r="P104" s="41"/>
      <c r="Q104" s="41"/>
      <c r="R104" s="40">
        <f t="shared" si="28"/>
        <v>260</v>
      </c>
      <c r="S104" s="41">
        <f t="shared" si="29"/>
        <v>32</v>
      </c>
      <c r="T104" s="41">
        <f t="shared" si="22"/>
        <v>8320</v>
      </c>
      <c r="U104" s="40">
        <v>63</v>
      </c>
      <c r="V104" s="41">
        <f t="shared" si="23"/>
        <v>32</v>
      </c>
      <c r="W104" s="41">
        <f t="shared" si="24"/>
        <v>2016</v>
      </c>
      <c r="X104" s="40"/>
      <c r="Y104" s="40"/>
      <c r="Z104" s="40"/>
      <c r="AA104" s="43"/>
      <c r="AB104" s="40"/>
      <c r="AC104" s="40"/>
      <c r="AD104" s="44">
        <f t="shared" si="27"/>
        <v>197</v>
      </c>
      <c r="AE104" s="41">
        <f t="shared" si="25"/>
        <v>32</v>
      </c>
      <c r="AF104" s="41">
        <f t="shared" si="26"/>
        <v>6304</v>
      </c>
      <c r="AH104" s="142"/>
    </row>
    <row r="105" spans="1:102" s="45" customFormat="1" ht="22.5" customHeight="1" x14ac:dyDescent="0.25">
      <c r="A105" s="35"/>
      <c r="B105" s="35"/>
      <c r="C105" s="35"/>
      <c r="D105" s="40"/>
      <c r="E105" s="40">
        <v>83</v>
      </c>
      <c r="F105" s="36" t="s">
        <v>471</v>
      </c>
      <c r="G105" s="146" t="s">
        <v>27</v>
      </c>
      <c r="H105" s="38" t="s">
        <v>467</v>
      </c>
      <c r="I105" s="34" t="s">
        <v>478</v>
      </c>
      <c r="J105" s="60">
        <v>45715</v>
      </c>
      <c r="K105" s="40">
        <v>236</v>
      </c>
      <c r="L105" s="41">
        <v>200</v>
      </c>
      <c r="M105" s="40">
        <v>47200</v>
      </c>
      <c r="N105" s="40"/>
      <c r="O105" s="41"/>
      <c r="P105" s="41"/>
      <c r="Q105" s="41"/>
      <c r="R105" s="40">
        <f t="shared" si="28"/>
        <v>236</v>
      </c>
      <c r="S105" s="41">
        <f t="shared" si="29"/>
        <v>200</v>
      </c>
      <c r="T105" s="41">
        <f t="shared" si="22"/>
        <v>47200</v>
      </c>
      <c r="U105" s="40">
        <v>66</v>
      </c>
      <c r="V105" s="41">
        <f t="shared" si="23"/>
        <v>200</v>
      </c>
      <c r="W105" s="41">
        <f t="shared" si="24"/>
        <v>13200</v>
      </c>
      <c r="X105" s="40"/>
      <c r="Y105" s="40"/>
      <c r="Z105" s="40"/>
      <c r="AA105" s="43"/>
      <c r="AB105" s="40"/>
      <c r="AC105" s="40"/>
      <c r="AD105" s="44">
        <f t="shared" si="27"/>
        <v>170</v>
      </c>
      <c r="AE105" s="41">
        <f t="shared" si="25"/>
        <v>200</v>
      </c>
      <c r="AF105" s="41">
        <f t="shared" si="26"/>
        <v>34000</v>
      </c>
      <c r="AH105" s="142"/>
    </row>
    <row r="106" spans="1:102" s="45" customFormat="1" ht="22.5" customHeight="1" x14ac:dyDescent="0.25">
      <c r="A106" s="35"/>
      <c r="B106" s="35"/>
      <c r="C106" s="35"/>
      <c r="D106" s="40"/>
      <c r="E106" s="40">
        <v>84</v>
      </c>
      <c r="F106" s="36" t="s">
        <v>497</v>
      </c>
      <c r="G106" s="146" t="s">
        <v>498</v>
      </c>
      <c r="H106" s="38" t="s">
        <v>499</v>
      </c>
      <c r="I106" s="34" t="s">
        <v>500</v>
      </c>
      <c r="J106" s="60">
        <v>45805</v>
      </c>
      <c r="K106" s="40">
        <v>20</v>
      </c>
      <c r="L106" s="41">
        <v>210</v>
      </c>
      <c r="M106" s="40">
        <v>4200</v>
      </c>
      <c r="N106" s="40"/>
      <c r="O106" s="41"/>
      <c r="P106" s="41"/>
      <c r="Q106" s="41"/>
      <c r="R106" s="40">
        <f t="shared" si="28"/>
        <v>20</v>
      </c>
      <c r="S106" s="41">
        <f t="shared" si="29"/>
        <v>210</v>
      </c>
      <c r="T106" s="41">
        <f t="shared" si="22"/>
        <v>4200</v>
      </c>
      <c r="U106" s="40"/>
      <c r="V106" s="41">
        <f t="shared" si="23"/>
        <v>210</v>
      </c>
      <c r="W106" s="41">
        <f t="shared" si="24"/>
        <v>0</v>
      </c>
      <c r="X106" s="40"/>
      <c r="Y106" s="40"/>
      <c r="Z106" s="40"/>
      <c r="AA106" s="43"/>
      <c r="AB106" s="40"/>
      <c r="AC106" s="40"/>
      <c r="AD106" s="44">
        <f t="shared" si="27"/>
        <v>20</v>
      </c>
      <c r="AE106" s="41">
        <f t="shared" si="25"/>
        <v>210</v>
      </c>
      <c r="AF106" s="41">
        <f t="shared" si="26"/>
        <v>4200</v>
      </c>
      <c r="AH106" s="142"/>
    </row>
    <row r="107" spans="1:102" s="45" customFormat="1" ht="22.5" customHeight="1" x14ac:dyDescent="0.25">
      <c r="A107" s="35"/>
      <c r="B107" s="35"/>
      <c r="C107" s="35"/>
      <c r="D107" s="40"/>
      <c r="E107" s="40">
        <v>85</v>
      </c>
      <c r="F107" s="36" t="s">
        <v>501</v>
      </c>
      <c r="G107" s="146" t="s">
        <v>27</v>
      </c>
      <c r="H107" s="38" t="s">
        <v>349</v>
      </c>
      <c r="I107" s="34" t="s">
        <v>379</v>
      </c>
      <c r="J107" s="60">
        <v>45684</v>
      </c>
      <c r="K107" s="40">
        <v>367</v>
      </c>
      <c r="L107" s="41">
        <v>14.73</v>
      </c>
      <c r="M107" s="40">
        <v>5405.91</v>
      </c>
      <c r="N107" s="40"/>
      <c r="O107" s="41"/>
      <c r="P107" s="41"/>
      <c r="Q107" s="41"/>
      <c r="R107" s="40">
        <f t="shared" si="28"/>
        <v>367</v>
      </c>
      <c r="S107" s="41">
        <f t="shared" si="29"/>
        <v>14.73</v>
      </c>
      <c r="T107" s="41">
        <f t="shared" si="22"/>
        <v>5405.91</v>
      </c>
      <c r="U107" s="40">
        <v>157</v>
      </c>
      <c r="V107" s="41">
        <f t="shared" si="23"/>
        <v>14.73</v>
      </c>
      <c r="W107" s="41">
        <f t="shared" si="24"/>
        <v>2312.61</v>
      </c>
      <c r="X107" s="40"/>
      <c r="Y107" s="40"/>
      <c r="Z107" s="40"/>
      <c r="AA107" s="43"/>
      <c r="AB107" s="40"/>
      <c r="AC107" s="40"/>
      <c r="AD107" s="44">
        <f t="shared" si="27"/>
        <v>210</v>
      </c>
      <c r="AE107" s="41">
        <f t="shared" si="25"/>
        <v>14.73</v>
      </c>
      <c r="AF107" s="41">
        <f t="shared" si="26"/>
        <v>3093.3</v>
      </c>
      <c r="AH107" s="142"/>
    </row>
    <row r="108" spans="1:102" s="45" customFormat="1" ht="22.5" customHeight="1" x14ac:dyDescent="0.25">
      <c r="A108" s="35"/>
      <c r="B108" s="35"/>
      <c r="C108" s="35"/>
      <c r="D108" s="40"/>
      <c r="E108" s="40">
        <v>86</v>
      </c>
      <c r="F108" s="36" t="s">
        <v>502</v>
      </c>
      <c r="G108" s="146" t="s">
        <v>20</v>
      </c>
      <c r="H108" s="38" t="s">
        <v>381</v>
      </c>
      <c r="I108" s="34">
        <v>240713</v>
      </c>
      <c r="J108" s="60">
        <v>45865</v>
      </c>
      <c r="K108" s="40">
        <v>1500</v>
      </c>
      <c r="L108" s="41">
        <v>52</v>
      </c>
      <c r="M108" s="40">
        <v>78000</v>
      </c>
      <c r="N108" s="40"/>
      <c r="O108" s="41"/>
      <c r="P108" s="41"/>
      <c r="Q108" s="41"/>
      <c r="R108" s="40">
        <f t="shared" si="28"/>
        <v>1500</v>
      </c>
      <c r="S108" s="41">
        <f t="shared" si="29"/>
        <v>52</v>
      </c>
      <c r="T108" s="41">
        <f t="shared" si="22"/>
        <v>78000</v>
      </c>
      <c r="U108" s="40">
        <v>318</v>
      </c>
      <c r="V108" s="41">
        <f t="shared" si="23"/>
        <v>52</v>
      </c>
      <c r="W108" s="41">
        <f t="shared" si="24"/>
        <v>16536</v>
      </c>
      <c r="X108" s="40"/>
      <c r="Y108" s="40"/>
      <c r="Z108" s="40"/>
      <c r="AA108" s="43"/>
      <c r="AB108" s="40"/>
      <c r="AC108" s="40"/>
      <c r="AD108" s="44">
        <f t="shared" si="27"/>
        <v>1182</v>
      </c>
      <c r="AE108" s="41">
        <f t="shared" si="25"/>
        <v>52</v>
      </c>
      <c r="AF108" s="41">
        <f t="shared" si="26"/>
        <v>61464</v>
      </c>
      <c r="AH108" s="142"/>
    </row>
    <row r="109" spans="1:102" s="45" customFormat="1" ht="22.5" customHeight="1" x14ac:dyDescent="0.25">
      <c r="A109" s="35"/>
      <c r="B109" s="35"/>
      <c r="C109" s="35"/>
      <c r="D109" s="40"/>
      <c r="E109" s="40">
        <v>87</v>
      </c>
      <c r="F109" s="36" t="s">
        <v>503</v>
      </c>
      <c r="G109" s="146" t="s">
        <v>27</v>
      </c>
      <c r="H109" s="38" t="s">
        <v>504</v>
      </c>
      <c r="I109" s="34" t="s">
        <v>505</v>
      </c>
      <c r="J109" s="60">
        <v>45927</v>
      </c>
      <c r="K109" s="40">
        <v>340</v>
      </c>
      <c r="L109" s="41">
        <v>25</v>
      </c>
      <c r="M109" s="40">
        <v>8500</v>
      </c>
      <c r="N109" s="40"/>
      <c r="O109" s="41"/>
      <c r="P109" s="41"/>
      <c r="Q109" s="41"/>
      <c r="R109" s="40">
        <f t="shared" si="28"/>
        <v>340</v>
      </c>
      <c r="S109" s="41">
        <f t="shared" si="29"/>
        <v>25</v>
      </c>
      <c r="T109" s="41">
        <f t="shared" si="22"/>
        <v>8500</v>
      </c>
      <c r="U109" s="40">
        <v>70</v>
      </c>
      <c r="V109" s="41">
        <f t="shared" si="23"/>
        <v>25</v>
      </c>
      <c r="W109" s="41">
        <f t="shared" si="24"/>
        <v>1750</v>
      </c>
      <c r="X109" s="40"/>
      <c r="Y109" s="40"/>
      <c r="Z109" s="40"/>
      <c r="AA109" s="43"/>
      <c r="AB109" s="40"/>
      <c r="AC109" s="40"/>
      <c r="AD109" s="44">
        <f t="shared" si="27"/>
        <v>270</v>
      </c>
      <c r="AE109" s="41">
        <f t="shared" si="25"/>
        <v>25</v>
      </c>
      <c r="AF109" s="41">
        <f t="shared" si="26"/>
        <v>6750</v>
      </c>
      <c r="AH109" s="142"/>
    </row>
    <row r="110" spans="1:102" s="45" customFormat="1" ht="22.5" customHeight="1" x14ac:dyDescent="0.25">
      <c r="A110" s="35"/>
      <c r="B110" s="35"/>
      <c r="C110" s="35"/>
      <c r="D110" s="40"/>
      <c r="E110" s="40">
        <v>88</v>
      </c>
      <c r="F110" s="36" t="s">
        <v>460</v>
      </c>
      <c r="G110" s="146" t="s">
        <v>27</v>
      </c>
      <c r="H110" s="38" t="s">
        <v>506</v>
      </c>
      <c r="I110" s="34" t="s">
        <v>507</v>
      </c>
      <c r="J110" s="60">
        <v>45805</v>
      </c>
      <c r="K110" s="40">
        <v>317</v>
      </c>
      <c r="L110" s="41">
        <v>55</v>
      </c>
      <c r="M110" s="40">
        <v>17435</v>
      </c>
      <c r="N110" s="40"/>
      <c r="O110" s="41"/>
      <c r="P110" s="41"/>
      <c r="Q110" s="41"/>
      <c r="R110" s="40">
        <f t="shared" si="28"/>
        <v>317</v>
      </c>
      <c r="S110" s="41">
        <f t="shared" si="29"/>
        <v>55</v>
      </c>
      <c r="T110" s="41">
        <f t="shared" si="22"/>
        <v>17435</v>
      </c>
      <c r="U110" s="40">
        <v>152</v>
      </c>
      <c r="V110" s="41">
        <f t="shared" si="23"/>
        <v>55</v>
      </c>
      <c r="W110" s="41">
        <f t="shared" si="24"/>
        <v>8360</v>
      </c>
      <c r="X110" s="40"/>
      <c r="Y110" s="40"/>
      <c r="Z110" s="40"/>
      <c r="AA110" s="43"/>
      <c r="AB110" s="40"/>
      <c r="AC110" s="40"/>
      <c r="AD110" s="44">
        <f t="shared" si="27"/>
        <v>165</v>
      </c>
      <c r="AE110" s="41">
        <f t="shared" si="25"/>
        <v>55</v>
      </c>
      <c r="AF110" s="41">
        <f t="shared" si="26"/>
        <v>9075</v>
      </c>
      <c r="AH110" s="142"/>
    </row>
    <row r="111" spans="1:102" s="14" customFormat="1" ht="36.950000000000003" customHeight="1" x14ac:dyDescent="0.25">
      <c r="A111" s="1"/>
      <c r="B111" s="1"/>
      <c r="C111" s="1"/>
      <c r="D111" s="15"/>
      <c r="E111" s="15"/>
      <c r="F111" s="473" t="s">
        <v>576</v>
      </c>
      <c r="G111" s="474"/>
      <c r="H111" s="474"/>
      <c r="I111" s="475"/>
      <c r="J111" s="16"/>
      <c r="K111" s="476" t="s">
        <v>574</v>
      </c>
      <c r="L111" s="477"/>
      <c r="M111" s="478"/>
      <c r="N111" s="479" t="s">
        <v>2</v>
      </c>
      <c r="O111" s="480"/>
      <c r="P111" s="481"/>
      <c r="Q111" s="18"/>
      <c r="R111" s="482" t="s">
        <v>3</v>
      </c>
      <c r="S111" s="483"/>
      <c r="T111" s="484"/>
      <c r="U111" s="485" t="s">
        <v>4</v>
      </c>
      <c r="V111" s="486"/>
      <c r="W111" s="487"/>
      <c r="X111" s="464" t="s">
        <v>5</v>
      </c>
      <c r="Y111" s="465"/>
      <c r="Z111" s="466"/>
      <c r="AA111" s="467" t="s">
        <v>6</v>
      </c>
      <c r="AB111" s="468"/>
      <c r="AC111" s="469"/>
      <c r="AD111" s="470" t="s">
        <v>575</v>
      </c>
      <c r="AE111" s="471"/>
      <c r="AF111" s="472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</row>
    <row r="112" spans="1:102" s="33" customFormat="1" ht="21" customHeight="1" x14ac:dyDescent="0.25">
      <c r="A112" s="19"/>
      <c r="B112" s="19"/>
      <c r="C112" s="19"/>
      <c r="D112" s="20"/>
      <c r="E112" s="20"/>
      <c r="F112" s="21" t="s">
        <v>7</v>
      </c>
      <c r="G112" s="144" t="s">
        <v>8</v>
      </c>
      <c r="H112" s="23" t="s">
        <v>9</v>
      </c>
      <c r="I112" s="20" t="s">
        <v>10</v>
      </c>
      <c r="J112" s="24" t="s">
        <v>11</v>
      </c>
      <c r="K112" s="20" t="s">
        <v>12</v>
      </c>
      <c r="L112" s="25" t="s">
        <v>13</v>
      </c>
      <c r="M112" s="26" t="s">
        <v>14</v>
      </c>
      <c r="N112" s="20" t="s">
        <v>12</v>
      </c>
      <c r="O112" s="25" t="s">
        <v>13</v>
      </c>
      <c r="P112" s="27" t="s">
        <v>14</v>
      </c>
      <c r="Q112" s="28"/>
      <c r="R112" s="29" t="s">
        <v>12</v>
      </c>
      <c r="S112" s="30" t="s">
        <v>13</v>
      </c>
      <c r="T112" s="30" t="s">
        <v>14</v>
      </c>
      <c r="U112" s="29" t="s">
        <v>12</v>
      </c>
      <c r="V112" s="30" t="s">
        <v>13</v>
      </c>
      <c r="W112" s="30" t="s">
        <v>14</v>
      </c>
      <c r="X112" s="31" t="s">
        <v>12</v>
      </c>
      <c r="Y112" s="31" t="s">
        <v>13</v>
      </c>
      <c r="Z112" s="31" t="s">
        <v>14</v>
      </c>
      <c r="AA112" s="32" t="s">
        <v>12</v>
      </c>
      <c r="AB112" s="31" t="s">
        <v>13</v>
      </c>
      <c r="AC112" s="31" t="s">
        <v>14</v>
      </c>
      <c r="AD112" s="29" t="s">
        <v>12</v>
      </c>
      <c r="AE112" s="30" t="s">
        <v>13</v>
      </c>
      <c r="AF112" s="30" t="s">
        <v>14</v>
      </c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</row>
    <row r="113" spans="1:34" s="45" customFormat="1" ht="18.75" customHeight="1" x14ac:dyDescent="0.25">
      <c r="A113" s="35"/>
      <c r="B113" s="35"/>
      <c r="C113" s="35"/>
      <c r="D113" s="40"/>
      <c r="E113" s="40">
        <v>89</v>
      </c>
      <c r="F113" s="36" t="s">
        <v>222</v>
      </c>
      <c r="G113" s="146" t="s">
        <v>362</v>
      </c>
      <c r="H113" s="38" t="s">
        <v>472</v>
      </c>
      <c r="I113" s="34" t="s">
        <v>508</v>
      </c>
      <c r="J113" s="60">
        <v>45836</v>
      </c>
      <c r="K113" s="40">
        <v>350</v>
      </c>
      <c r="L113" s="41">
        <v>220</v>
      </c>
      <c r="M113" s="40">
        <v>77000</v>
      </c>
      <c r="N113" s="40"/>
      <c r="O113" s="41"/>
      <c r="P113" s="41"/>
      <c r="Q113" s="41"/>
      <c r="R113" s="40">
        <f t="shared" ref="R113:R139" si="30">N113+K113</f>
        <v>350</v>
      </c>
      <c r="S113" s="41">
        <f t="shared" ref="S113:S139" si="31">L113</f>
        <v>220</v>
      </c>
      <c r="T113" s="41">
        <f t="shared" si="22"/>
        <v>77000</v>
      </c>
      <c r="U113" s="40"/>
      <c r="V113" s="41">
        <f t="shared" si="23"/>
        <v>220</v>
      </c>
      <c r="W113" s="41">
        <f t="shared" si="24"/>
        <v>0</v>
      </c>
      <c r="X113" s="40"/>
      <c r="Y113" s="40"/>
      <c r="Z113" s="40"/>
      <c r="AA113" s="43"/>
      <c r="AB113" s="40"/>
      <c r="AC113" s="40"/>
      <c r="AD113" s="44">
        <f t="shared" si="27"/>
        <v>350</v>
      </c>
      <c r="AE113" s="41">
        <f t="shared" si="25"/>
        <v>220</v>
      </c>
      <c r="AF113" s="41">
        <f t="shared" si="26"/>
        <v>77000</v>
      </c>
      <c r="AH113" s="142"/>
    </row>
    <row r="114" spans="1:34" s="45" customFormat="1" ht="18.75" customHeight="1" x14ac:dyDescent="0.25">
      <c r="A114" s="35"/>
      <c r="B114" s="35"/>
      <c r="C114" s="35"/>
      <c r="D114" s="40"/>
      <c r="E114" s="40">
        <v>90</v>
      </c>
      <c r="F114" s="36" t="s">
        <v>509</v>
      </c>
      <c r="G114" s="146" t="s">
        <v>27</v>
      </c>
      <c r="H114" s="38" t="s">
        <v>510</v>
      </c>
      <c r="I114" s="34" t="s">
        <v>473</v>
      </c>
      <c r="J114" s="60">
        <v>45743</v>
      </c>
      <c r="K114" s="40">
        <v>10</v>
      </c>
      <c r="L114" s="41">
        <v>450</v>
      </c>
      <c r="M114" s="40">
        <v>4500</v>
      </c>
      <c r="N114" s="40"/>
      <c r="O114" s="41"/>
      <c r="P114" s="41"/>
      <c r="Q114" s="41"/>
      <c r="R114" s="40">
        <f t="shared" si="30"/>
        <v>10</v>
      </c>
      <c r="S114" s="41">
        <f t="shared" si="31"/>
        <v>450</v>
      </c>
      <c r="T114" s="41">
        <f t="shared" si="22"/>
        <v>4500</v>
      </c>
      <c r="U114" s="40"/>
      <c r="V114" s="41">
        <f t="shared" si="23"/>
        <v>450</v>
      </c>
      <c r="W114" s="41">
        <f t="shared" si="24"/>
        <v>0</v>
      </c>
      <c r="X114" s="40"/>
      <c r="Y114" s="40"/>
      <c r="Z114" s="40"/>
      <c r="AA114" s="43"/>
      <c r="AB114" s="40"/>
      <c r="AC114" s="40"/>
      <c r="AD114" s="44">
        <f t="shared" si="27"/>
        <v>10</v>
      </c>
      <c r="AE114" s="41">
        <f t="shared" si="25"/>
        <v>450</v>
      </c>
      <c r="AF114" s="41">
        <f t="shared" si="26"/>
        <v>4500</v>
      </c>
      <c r="AH114" s="142"/>
    </row>
    <row r="115" spans="1:34" s="45" customFormat="1" ht="18.75" customHeight="1" x14ac:dyDescent="0.25">
      <c r="A115" s="35"/>
      <c r="B115" s="35"/>
      <c r="C115" s="35"/>
      <c r="D115" s="40"/>
      <c r="E115" s="40">
        <v>91</v>
      </c>
      <c r="F115" s="36" t="s">
        <v>19</v>
      </c>
      <c r="G115" s="146" t="s">
        <v>27</v>
      </c>
      <c r="H115" s="38" t="s">
        <v>393</v>
      </c>
      <c r="I115" s="34" t="s">
        <v>511</v>
      </c>
      <c r="J115" s="81">
        <v>46569</v>
      </c>
      <c r="K115" s="40">
        <v>10</v>
      </c>
      <c r="L115" s="41">
        <v>244</v>
      </c>
      <c r="M115" s="40">
        <v>2440</v>
      </c>
      <c r="N115" s="40"/>
      <c r="O115" s="41"/>
      <c r="P115" s="41"/>
      <c r="Q115" s="41"/>
      <c r="R115" s="40">
        <f t="shared" si="30"/>
        <v>10</v>
      </c>
      <c r="S115" s="41">
        <f t="shared" si="31"/>
        <v>244</v>
      </c>
      <c r="T115" s="41">
        <f t="shared" si="22"/>
        <v>2440</v>
      </c>
      <c r="U115" s="40"/>
      <c r="V115" s="41">
        <f t="shared" si="23"/>
        <v>244</v>
      </c>
      <c r="W115" s="41">
        <f t="shared" si="24"/>
        <v>0</v>
      </c>
      <c r="X115" s="40"/>
      <c r="Y115" s="40"/>
      <c r="Z115" s="40"/>
      <c r="AA115" s="43"/>
      <c r="AB115" s="40"/>
      <c r="AC115" s="40"/>
      <c r="AD115" s="44">
        <f t="shared" si="27"/>
        <v>10</v>
      </c>
      <c r="AE115" s="41">
        <f t="shared" si="25"/>
        <v>244</v>
      </c>
      <c r="AF115" s="41">
        <f t="shared" si="26"/>
        <v>2440</v>
      </c>
      <c r="AH115" s="142"/>
    </row>
    <row r="116" spans="1:34" s="45" customFormat="1" ht="18.75" customHeight="1" x14ac:dyDescent="0.25">
      <c r="A116" s="35"/>
      <c r="B116" s="35"/>
      <c r="C116" s="35"/>
      <c r="D116" s="40"/>
      <c r="E116" s="40">
        <v>92</v>
      </c>
      <c r="F116" s="36" t="s">
        <v>512</v>
      </c>
      <c r="G116" s="146" t="s">
        <v>27</v>
      </c>
      <c r="H116" s="38" t="s">
        <v>400</v>
      </c>
      <c r="I116" s="34" t="s">
        <v>394</v>
      </c>
      <c r="J116" s="81">
        <v>46753</v>
      </c>
      <c r="K116" s="40">
        <v>20</v>
      </c>
      <c r="L116" s="41">
        <v>198</v>
      </c>
      <c r="M116" s="40">
        <v>3960</v>
      </c>
      <c r="N116" s="40"/>
      <c r="O116" s="41"/>
      <c r="P116" s="41"/>
      <c r="Q116" s="41"/>
      <c r="R116" s="40">
        <f t="shared" si="30"/>
        <v>20</v>
      </c>
      <c r="S116" s="41">
        <f t="shared" si="31"/>
        <v>198</v>
      </c>
      <c r="T116" s="41">
        <f t="shared" ref="T116:T153" si="32">S116*R116</f>
        <v>3960</v>
      </c>
      <c r="U116" s="40"/>
      <c r="V116" s="41">
        <f t="shared" ref="V116:V153" si="33">S116</f>
        <v>198</v>
      </c>
      <c r="W116" s="41">
        <f t="shared" ref="W116:W153" si="34">V116*U116</f>
        <v>0</v>
      </c>
      <c r="X116" s="40"/>
      <c r="Y116" s="40"/>
      <c r="Z116" s="40"/>
      <c r="AA116" s="43"/>
      <c r="AB116" s="40"/>
      <c r="AC116" s="40"/>
      <c r="AD116" s="44">
        <f t="shared" si="27"/>
        <v>20</v>
      </c>
      <c r="AE116" s="41">
        <f t="shared" ref="AE116:AE153" si="35">V116</f>
        <v>198</v>
      </c>
      <c r="AF116" s="41">
        <f t="shared" ref="AF116:AF153" si="36">AE116*AD116</f>
        <v>3960</v>
      </c>
      <c r="AH116" s="142"/>
    </row>
    <row r="117" spans="1:34" s="45" customFormat="1" ht="18.75" customHeight="1" x14ac:dyDescent="0.25">
      <c r="A117" s="35"/>
      <c r="B117" s="35"/>
      <c r="C117" s="35"/>
      <c r="D117" s="40"/>
      <c r="E117" s="40">
        <v>93</v>
      </c>
      <c r="F117" s="36" t="s">
        <v>513</v>
      </c>
      <c r="G117" s="146" t="s">
        <v>27</v>
      </c>
      <c r="H117" s="38" t="s">
        <v>514</v>
      </c>
      <c r="I117" s="34" t="s">
        <v>515</v>
      </c>
      <c r="J117" s="81">
        <v>46844</v>
      </c>
      <c r="K117" s="40">
        <v>2000</v>
      </c>
      <c r="L117" s="41">
        <v>12</v>
      </c>
      <c r="M117" s="40">
        <v>24000</v>
      </c>
      <c r="N117" s="40"/>
      <c r="O117" s="41"/>
      <c r="P117" s="41"/>
      <c r="Q117" s="41"/>
      <c r="R117" s="40">
        <f t="shared" si="30"/>
        <v>2000</v>
      </c>
      <c r="S117" s="41">
        <f t="shared" si="31"/>
        <v>12</v>
      </c>
      <c r="T117" s="41">
        <f t="shared" si="32"/>
        <v>24000</v>
      </c>
      <c r="U117" s="40"/>
      <c r="V117" s="41">
        <f t="shared" si="33"/>
        <v>12</v>
      </c>
      <c r="W117" s="41">
        <f t="shared" si="34"/>
        <v>0</v>
      </c>
      <c r="X117" s="40"/>
      <c r="Y117" s="40"/>
      <c r="Z117" s="40"/>
      <c r="AA117" s="43"/>
      <c r="AB117" s="40"/>
      <c r="AC117" s="40"/>
      <c r="AD117" s="44">
        <f t="shared" si="27"/>
        <v>2000</v>
      </c>
      <c r="AE117" s="41">
        <f t="shared" si="35"/>
        <v>12</v>
      </c>
      <c r="AF117" s="41">
        <f t="shared" si="36"/>
        <v>24000</v>
      </c>
      <c r="AH117" s="142"/>
    </row>
    <row r="118" spans="1:34" s="45" customFormat="1" ht="18.75" customHeight="1" x14ac:dyDescent="0.25">
      <c r="A118" s="35"/>
      <c r="B118" s="35"/>
      <c r="C118" s="35"/>
      <c r="D118" s="40"/>
      <c r="E118" s="40">
        <v>94</v>
      </c>
      <c r="F118" s="36" t="s">
        <v>516</v>
      </c>
      <c r="G118" s="146" t="s">
        <v>27</v>
      </c>
      <c r="H118" s="38" t="s">
        <v>517</v>
      </c>
      <c r="I118" s="34">
        <v>4026</v>
      </c>
      <c r="J118" s="81">
        <v>46357</v>
      </c>
      <c r="K118" s="40">
        <v>200</v>
      </c>
      <c r="L118" s="41">
        <v>13.78</v>
      </c>
      <c r="M118" s="40">
        <v>2756</v>
      </c>
      <c r="N118" s="40"/>
      <c r="O118" s="41"/>
      <c r="P118" s="41"/>
      <c r="Q118" s="41"/>
      <c r="R118" s="40">
        <f t="shared" si="30"/>
        <v>200</v>
      </c>
      <c r="S118" s="41">
        <f t="shared" si="31"/>
        <v>13.78</v>
      </c>
      <c r="T118" s="41">
        <f t="shared" si="32"/>
        <v>2756</v>
      </c>
      <c r="U118" s="40"/>
      <c r="V118" s="41">
        <f t="shared" si="33"/>
        <v>13.78</v>
      </c>
      <c r="W118" s="41">
        <f t="shared" si="34"/>
        <v>0</v>
      </c>
      <c r="X118" s="40"/>
      <c r="Y118" s="40"/>
      <c r="Z118" s="40"/>
      <c r="AA118" s="43"/>
      <c r="AB118" s="40"/>
      <c r="AC118" s="40"/>
      <c r="AD118" s="44">
        <f t="shared" si="27"/>
        <v>200</v>
      </c>
      <c r="AE118" s="41">
        <f t="shared" si="35"/>
        <v>13.78</v>
      </c>
      <c r="AF118" s="41">
        <f t="shared" si="36"/>
        <v>2756</v>
      </c>
      <c r="AH118" s="142"/>
    </row>
    <row r="119" spans="1:34" s="45" customFormat="1" ht="18.75" customHeight="1" x14ac:dyDescent="0.25">
      <c r="A119" s="35"/>
      <c r="B119" s="35"/>
      <c r="C119" s="35"/>
      <c r="D119" s="40"/>
      <c r="E119" s="40">
        <v>95</v>
      </c>
      <c r="F119" s="36" t="s">
        <v>518</v>
      </c>
      <c r="G119" s="146" t="s">
        <v>27</v>
      </c>
      <c r="H119" s="38" t="s">
        <v>151</v>
      </c>
      <c r="I119" s="34">
        <v>240805</v>
      </c>
      <c r="J119" s="81">
        <v>46600</v>
      </c>
      <c r="K119" s="40">
        <v>100</v>
      </c>
      <c r="L119" s="41">
        <v>8.98</v>
      </c>
      <c r="M119" s="40">
        <v>898</v>
      </c>
      <c r="N119" s="40"/>
      <c r="O119" s="41"/>
      <c r="P119" s="41"/>
      <c r="Q119" s="41"/>
      <c r="R119" s="40">
        <f t="shared" si="30"/>
        <v>100</v>
      </c>
      <c r="S119" s="41">
        <f t="shared" si="31"/>
        <v>8.98</v>
      </c>
      <c r="T119" s="41">
        <f t="shared" si="32"/>
        <v>898</v>
      </c>
      <c r="U119" s="40">
        <v>90</v>
      </c>
      <c r="V119" s="41">
        <f t="shared" si="33"/>
        <v>8.98</v>
      </c>
      <c r="W119" s="41">
        <f t="shared" si="34"/>
        <v>808.2</v>
      </c>
      <c r="X119" s="40"/>
      <c r="Y119" s="40"/>
      <c r="Z119" s="40"/>
      <c r="AA119" s="43"/>
      <c r="AB119" s="40"/>
      <c r="AC119" s="40"/>
      <c r="AD119" s="44">
        <f t="shared" si="27"/>
        <v>10</v>
      </c>
      <c r="AE119" s="41">
        <f t="shared" si="35"/>
        <v>8.98</v>
      </c>
      <c r="AF119" s="41">
        <f t="shared" si="36"/>
        <v>89.800000000000011</v>
      </c>
      <c r="AH119" s="142"/>
    </row>
    <row r="120" spans="1:34" s="45" customFormat="1" ht="18.75" customHeight="1" x14ac:dyDescent="0.25">
      <c r="A120" s="35"/>
      <c r="B120" s="35"/>
      <c r="C120" s="35"/>
      <c r="D120" s="40"/>
      <c r="E120" s="40">
        <v>96</v>
      </c>
      <c r="F120" s="36" t="s">
        <v>519</v>
      </c>
      <c r="G120" s="145" t="s">
        <v>27</v>
      </c>
      <c r="H120" s="38" t="s">
        <v>520</v>
      </c>
      <c r="I120" s="34" t="s">
        <v>521</v>
      </c>
      <c r="J120" s="81">
        <v>46230</v>
      </c>
      <c r="K120" s="40">
        <v>100</v>
      </c>
      <c r="L120" s="41">
        <v>94</v>
      </c>
      <c r="M120" s="40">
        <v>9400</v>
      </c>
      <c r="N120" s="40"/>
      <c r="O120" s="41"/>
      <c r="P120" s="41"/>
      <c r="Q120" s="41"/>
      <c r="R120" s="40">
        <f t="shared" si="30"/>
        <v>100</v>
      </c>
      <c r="S120" s="41">
        <f t="shared" si="31"/>
        <v>94</v>
      </c>
      <c r="T120" s="41">
        <f t="shared" si="32"/>
        <v>9400</v>
      </c>
      <c r="U120" s="40"/>
      <c r="V120" s="41">
        <f t="shared" si="33"/>
        <v>94</v>
      </c>
      <c r="W120" s="41">
        <f t="shared" si="34"/>
        <v>0</v>
      </c>
      <c r="X120" s="40"/>
      <c r="Y120" s="40"/>
      <c r="Z120" s="40"/>
      <c r="AA120" s="43"/>
      <c r="AB120" s="40"/>
      <c r="AC120" s="40"/>
      <c r="AD120" s="44">
        <f t="shared" si="27"/>
        <v>100</v>
      </c>
      <c r="AE120" s="41">
        <f t="shared" si="35"/>
        <v>94</v>
      </c>
      <c r="AF120" s="41">
        <f t="shared" si="36"/>
        <v>9400</v>
      </c>
      <c r="AH120" s="142"/>
    </row>
    <row r="121" spans="1:34" s="45" customFormat="1" ht="18.75" customHeight="1" x14ac:dyDescent="0.25">
      <c r="A121" s="35"/>
      <c r="B121" s="35"/>
      <c r="C121" s="35"/>
      <c r="D121" s="40"/>
      <c r="E121" s="40">
        <v>97</v>
      </c>
      <c r="F121" s="36" t="s">
        <v>522</v>
      </c>
      <c r="G121" s="145" t="s">
        <v>230</v>
      </c>
      <c r="H121" s="38" t="s">
        <v>313</v>
      </c>
      <c r="I121" s="34">
        <v>240705</v>
      </c>
      <c r="J121" s="81">
        <v>46569</v>
      </c>
      <c r="K121" s="40">
        <v>5000</v>
      </c>
      <c r="L121" s="41">
        <v>9</v>
      </c>
      <c r="M121" s="40">
        <v>45000</v>
      </c>
      <c r="N121" s="40"/>
      <c r="O121" s="41"/>
      <c r="P121" s="41"/>
      <c r="Q121" s="41"/>
      <c r="R121" s="40">
        <f t="shared" si="30"/>
        <v>5000</v>
      </c>
      <c r="S121" s="41">
        <f t="shared" si="31"/>
        <v>9</v>
      </c>
      <c r="T121" s="41">
        <f t="shared" si="32"/>
        <v>45000</v>
      </c>
      <c r="U121" s="40">
        <v>30</v>
      </c>
      <c r="V121" s="41">
        <f t="shared" si="33"/>
        <v>9</v>
      </c>
      <c r="W121" s="41">
        <f t="shared" si="34"/>
        <v>270</v>
      </c>
      <c r="X121" s="40"/>
      <c r="Y121" s="40"/>
      <c r="Z121" s="40"/>
      <c r="AA121" s="43"/>
      <c r="AB121" s="40"/>
      <c r="AC121" s="40"/>
      <c r="AD121" s="44">
        <f t="shared" si="27"/>
        <v>4970</v>
      </c>
      <c r="AE121" s="41">
        <f t="shared" si="35"/>
        <v>9</v>
      </c>
      <c r="AF121" s="41">
        <f t="shared" si="36"/>
        <v>44730</v>
      </c>
      <c r="AH121" s="142"/>
    </row>
    <row r="122" spans="1:34" s="45" customFormat="1" ht="18" customHeight="1" x14ac:dyDescent="0.25">
      <c r="A122" s="35"/>
      <c r="B122" s="35"/>
      <c r="C122" s="35"/>
      <c r="D122" s="40"/>
      <c r="E122" s="40">
        <v>98</v>
      </c>
      <c r="F122" s="36" t="s">
        <v>523</v>
      </c>
      <c r="G122" s="145" t="s">
        <v>230</v>
      </c>
      <c r="H122" s="38" t="s">
        <v>524</v>
      </c>
      <c r="I122" s="34" t="s">
        <v>525</v>
      </c>
      <c r="J122" s="81">
        <v>46844</v>
      </c>
      <c r="K122" s="40">
        <v>3000</v>
      </c>
      <c r="L122" s="41">
        <v>23</v>
      </c>
      <c r="M122" s="40">
        <v>69000</v>
      </c>
      <c r="N122" s="40"/>
      <c r="O122" s="41"/>
      <c r="P122" s="41"/>
      <c r="Q122" s="41"/>
      <c r="R122" s="40">
        <f t="shared" si="30"/>
        <v>3000</v>
      </c>
      <c r="S122" s="41">
        <f t="shared" si="31"/>
        <v>23</v>
      </c>
      <c r="T122" s="41">
        <f t="shared" si="32"/>
        <v>69000</v>
      </c>
      <c r="U122" s="40"/>
      <c r="V122" s="41">
        <f t="shared" si="33"/>
        <v>23</v>
      </c>
      <c r="W122" s="41">
        <f t="shared" si="34"/>
        <v>0</v>
      </c>
      <c r="X122" s="40"/>
      <c r="Y122" s="40"/>
      <c r="Z122" s="40"/>
      <c r="AA122" s="43"/>
      <c r="AB122" s="40"/>
      <c r="AC122" s="40"/>
      <c r="AD122" s="44">
        <f t="shared" si="27"/>
        <v>3000</v>
      </c>
      <c r="AE122" s="41">
        <f t="shared" si="35"/>
        <v>23</v>
      </c>
      <c r="AF122" s="41">
        <f t="shared" si="36"/>
        <v>69000</v>
      </c>
      <c r="AH122" s="142"/>
    </row>
    <row r="123" spans="1:34" s="45" customFormat="1" ht="18" customHeight="1" x14ac:dyDescent="0.25">
      <c r="A123" s="35"/>
      <c r="B123" s="35"/>
      <c r="C123" s="35"/>
      <c r="D123" s="40"/>
      <c r="E123" s="40">
        <v>99</v>
      </c>
      <c r="F123" s="36" t="s">
        <v>297</v>
      </c>
      <c r="G123" s="145" t="s">
        <v>230</v>
      </c>
      <c r="H123" s="38" t="s">
        <v>413</v>
      </c>
      <c r="I123" s="34" t="s">
        <v>526</v>
      </c>
      <c r="J123" s="81">
        <v>46813</v>
      </c>
      <c r="K123" s="40">
        <v>373</v>
      </c>
      <c r="L123" s="41">
        <v>32.049999999999997</v>
      </c>
      <c r="M123" s="40">
        <v>11954.65</v>
      </c>
      <c r="N123" s="40"/>
      <c r="O123" s="41"/>
      <c r="P123" s="41"/>
      <c r="Q123" s="41"/>
      <c r="R123" s="40">
        <f t="shared" si="30"/>
        <v>373</v>
      </c>
      <c r="S123" s="41">
        <f t="shared" si="31"/>
        <v>32.049999999999997</v>
      </c>
      <c r="T123" s="41">
        <f t="shared" si="32"/>
        <v>11954.65</v>
      </c>
      <c r="U123" s="40">
        <v>127</v>
      </c>
      <c r="V123" s="41">
        <f t="shared" si="33"/>
        <v>32.049999999999997</v>
      </c>
      <c r="W123" s="41">
        <f t="shared" si="34"/>
        <v>4070.3499999999995</v>
      </c>
      <c r="X123" s="40"/>
      <c r="Y123" s="40"/>
      <c r="Z123" s="40"/>
      <c r="AA123" s="43"/>
      <c r="AB123" s="40"/>
      <c r="AC123" s="40"/>
      <c r="AD123" s="44">
        <f t="shared" si="27"/>
        <v>246</v>
      </c>
      <c r="AE123" s="41">
        <f t="shared" si="35"/>
        <v>32.049999999999997</v>
      </c>
      <c r="AF123" s="41">
        <f t="shared" si="36"/>
        <v>7884.2999999999993</v>
      </c>
      <c r="AH123" s="142"/>
    </row>
    <row r="124" spans="1:34" s="45" customFormat="1" ht="18" customHeight="1" x14ac:dyDescent="0.25">
      <c r="A124" s="35"/>
      <c r="B124" s="35"/>
      <c r="C124" s="35"/>
      <c r="D124" s="40"/>
      <c r="E124" s="40">
        <v>100</v>
      </c>
      <c r="F124" s="36" t="s">
        <v>527</v>
      </c>
      <c r="G124" s="145" t="s">
        <v>528</v>
      </c>
      <c r="H124" s="38" t="s">
        <v>529</v>
      </c>
      <c r="I124" s="34">
        <v>251044</v>
      </c>
      <c r="J124" s="81">
        <v>46447</v>
      </c>
      <c r="K124" s="40">
        <v>1993</v>
      </c>
      <c r="L124" s="41">
        <v>27</v>
      </c>
      <c r="M124" s="40">
        <v>53811</v>
      </c>
      <c r="N124" s="40"/>
      <c r="O124" s="41"/>
      <c r="P124" s="41"/>
      <c r="Q124" s="41"/>
      <c r="R124" s="40">
        <f t="shared" si="30"/>
        <v>1993</v>
      </c>
      <c r="S124" s="41">
        <f t="shared" si="31"/>
        <v>27</v>
      </c>
      <c r="T124" s="41">
        <f t="shared" si="32"/>
        <v>53811</v>
      </c>
      <c r="U124" s="40">
        <v>49</v>
      </c>
      <c r="V124" s="41">
        <f t="shared" si="33"/>
        <v>27</v>
      </c>
      <c r="W124" s="41">
        <f t="shared" si="34"/>
        <v>1323</v>
      </c>
      <c r="X124" s="40"/>
      <c r="Y124" s="40"/>
      <c r="Z124" s="40"/>
      <c r="AA124" s="43"/>
      <c r="AB124" s="40"/>
      <c r="AC124" s="40"/>
      <c r="AD124" s="44">
        <f t="shared" si="27"/>
        <v>1944</v>
      </c>
      <c r="AE124" s="41">
        <f t="shared" si="35"/>
        <v>27</v>
      </c>
      <c r="AF124" s="41">
        <f t="shared" si="36"/>
        <v>52488</v>
      </c>
      <c r="AH124" s="142"/>
    </row>
    <row r="125" spans="1:34" s="45" customFormat="1" ht="18" customHeight="1" x14ac:dyDescent="0.25">
      <c r="A125" s="35"/>
      <c r="B125" s="35"/>
      <c r="C125" s="35"/>
      <c r="D125" s="40"/>
      <c r="E125" s="40">
        <v>101</v>
      </c>
      <c r="F125" s="36" t="s">
        <v>481</v>
      </c>
      <c r="G125" s="145" t="s">
        <v>20</v>
      </c>
      <c r="H125" s="38" t="s">
        <v>532</v>
      </c>
      <c r="I125" s="34">
        <v>4246</v>
      </c>
      <c r="J125" s="81">
        <v>46631</v>
      </c>
      <c r="K125" s="40">
        <v>170</v>
      </c>
      <c r="L125" s="41">
        <v>55</v>
      </c>
      <c r="M125" s="40">
        <v>9350</v>
      </c>
      <c r="N125" s="40"/>
      <c r="O125" s="41"/>
      <c r="P125" s="41"/>
      <c r="Q125" s="41"/>
      <c r="R125" s="40">
        <f t="shared" si="30"/>
        <v>170</v>
      </c>
      <c r="S125" s="41">
        <f t="shared" si="31"/>
        <v>55</v>
      </c>
      <c r="T125" s="41">
        <f t="shared" si="32"/>
        <v>9350</v>
      </c>
      <c r="U125" s="40">
        <v>40</v>
      </c>
      <c r="V125" s="41">
        <f t="shared" si="33"/>
        <v>55</v>
      </c>
      <c r="W125" s="41">
        <f t="shared" si="34"/>
        <v>2200</v>
      </c>
      <c r="X125" s="34"/>
      <c r="Y125" s="81"/>
      <c r="Z125" s="40"/>
      <c r="AA125" s="43"/>
      <c r="AB125" s="40"/>
      <c r="AC125" s="40"/>
      <c r="AD125" s="44">
        <f t="shared" si="27"/>
        <v>130</v>
      </c>
      <c r="AE125" s="41">
        <f t="shared" si="35"/>
        <v>55</v>
      </c>
      <c r="AF125" s="41">
        <f t="shared" si="36"/>
        <v>7150</v>
      </c>
      <c r="AH125" s="142"/>
    </row>
    <row r="126" spans="1:34" s="45" customFormat="1" ht="18" customHeight="1" x14ac:dyDescent="0.25">
      <c r="A126" s="35"/>
      <c r="B126" s="35"/>
      <c r="C126" s="35"/>
      <c r="D126" s="40"/>
      <c r="E126" s="40">
        <v>102</v>
      </c>
      <c r="F126" s="36" t="s">
        <v>531</v>
      </c>
      <c r="G126" s="145" t="s">
        <v>20</v>
      </c>
      <c r="H126" s="38" t="s">
        <v>416</v>
      </c>
      <c r="I126" s="34" t="s">
        <v>530</v>
      </c>
      <c r="J126" s="81">
        <v>46508</v>
      </c>
      <c r="K126" s="40">
        <v>180</v>
      </c>
      <c r="L126" s="41">
        <v>198</v>
      </c>
      <c r="M126" s="40">
        <v>35640</v>
      </c>
      <c r="N126" s="40"/>
      <c r="O126" s="41"/>
      <c r="P126" s="41"/>
      <c r="Q126" s="41"/>
      <c r="R126" s="40">
        <f t="shared" si="30"/>
        <v>180</v>
      </c>
      <c r="S126" s="41">
        <f t="shared" si="31"/>
        <v>198</v>
      </c>
      <c r="T126" s="41">
        <f t="shared" si="32"/>
        <v>35640</v>
      </c>
      <c r="U126" s="40">
        <v>70</v>
      </c>
      <c r="V126" s="41">
        <f t="shared" si="33"/>
        <v>198</v>
      </c>
      <c r="W126" s="41">
        <f t="shared" si="34"/>
        <v>13860</v>
      </c>
      <c r="X126" s="34"/>
      <c r="Y126" s="81"/>
      <c r="Z126" s="40"/>
      <c r="AA126" s="43"/>
      <c r="AB126" s="40"/>
      <c r="AC126" s="40"/>
      <c r="AD126" s="44">
        <f t="shared" si="27"/>
        <v>110</v>
      </c>
      <c r="AE126" s="41">
        <f t="shared" si="35"/>
        <v>198</v>
      </c>
      <c r="AF126" s="41">
        <f t="shared" si="36"/>
        <v>21780</v>
      </c>
      <c r="AH126" s="142"/>
    </row>
    <row r="127" spans="1:34" s="45" customFormat="1" ht="18" customHeight="1" x14ac:dyDescent="0.25">
      <c r="A127" s="35"/>
      <c r="B127" s="35"/>
      <c r="C127" s="35"/>
      <c r="D127" s="40"/>
      <c r="E127" s="40">
        <v>103</v>
      </c>
      <c r="F127" s="36" t="s">
        <v>274</v>
      </c>
      <c r="G127" s="145" t="s">
        <v>27</v>
      </c>
      <c r="H127" s="38" t="s">
        <v>533</v>
      </c>
      <c r="I127" s="34">
        <v>2508339</v>
      </c>
      <c r="J127" s="81">
        <v>46966</v>
      </c>
      <c r="K127" s="40">
        <v>300</v>
      </c>
      <c r="L127" s="41">
        <v>33.43</v>
      </c>
      <c r="M127" s="40">
        <v>10029</v>
      </c>
      <c r="N127" s="40"/>
      <c r="O127" s="41"/>
      <c r="P127" s="41"/>
      <c r="Q127" s="41"/>
      <c r="R127" s="40">
        <f t="shared" si="30"/>
        <v>300</v>
      </c>
      <c r="S127" s="41">
        <f t="shared" si="31"/>
        <v>33.43</v>
      </c>
      <c r="T127" s="41">
        <f t="shared" si="32"/>
        <v>10029</v>
      </c>
      <c r="U127" s="40"/>
      <c r="V127" s="41">
        <f t="shared" si="33"/>
        <v>33.43</v>
      </c>
      <c r="W127" s="41">
        <f t="shared" si="34"/>
        <v>0</v>
      </c>
      <c r="X127" s="40"/>
      <c r="Y127" s="40"/>
      <c r="Z127" s="40"/>
      <c r="AA127" s="43"/>
      <c r="AB127" s="40"/>
      <c r="AC127" s="40"/>
      <c r="AD127" s="44">
        <f t="shared" si="27"/>
        <v>300</v>
      </c>
      <c r="AE127" s="41">
        <f t="shared" si="35"/>
        <v>33.43</v>
      </c>
      <c r="AF127" s="41">
        <f t="shared" si="36"/>
        <v>10029</v>
      </c>
      <c r="AH127" s="142"/>
    </row>
    <row r="128" spans="1:34" s="45" customFormat="1" ht="17.25" customHeight="1" x14ac:dyDescent="0.25">
      <c r="A128" s="35"/>
      <c r="B128" s="35"/>
      <c r="C128" s="35"/>
      <c r="D128" s="40"/>
      <c r="E128" s="40">
        <v>104</v>
      </c>
      <c r="F128" s="36" t="s">
        <v>130</v>
      </c>
      <c r="G128" s="145" t="s">
        <v>27</v>
      </c>
      <c r="H128" s="38" t="s">
        <v>534</v>
      </c>
      <c r="I128" s="34" t="s">
        <v>535</v>
      </c>
      <c r="J128" s="81">
        <v>46966</v>
      </c>
      <c r="K128" s="40">
        <v>200</v>
      </c>
      <c r="L128" s="41">
        <v>54.89</v>
      </c>
      <c r="M128" s="40">
        <v>10978</v>
      </c>
      <c r="N128" s="40"/>
      <c r="O128" s="41"/>
      <c r="P128" s="41"/>
      <c r="Q128" s="41"/>
      <c r="R128" s="40">
        <f t="shared" si="30"/>
        <v>200</v>
      </c>
      <c r="S128" s="41">
        <f t="shared" si="31"/>
        <v>54.89</v>
      </c>
      <c r="T128" s="41">
        <f t="shared" si="32"/>
        <v>10978</v>
      </c>
      <c r="U128" s="40">
        <v>10</v>
      </c>
      <c r="V128" s="41">
        <f t="shared" si="33"/>
        <v>54.89</v>
      </c>
      <c r="W128" s="41">
        <f t="shared" si="34"/>
        <v>548.9</v>
      </c>
      <c r="X128" s="40"/>
      <c r="Y128" s="40"/>
      <c r="Z128" s="40"/>
      <c r="AA128" s="43"/>
      <c r="AB128" s="40"/>
      <c r="AC128" s="40"/>
      <c r="AD128" s="44">
        <f t="shared" si="27"/>
        <v>190</v>
      </c>
      <c r="AE128" s="41">
        <f t="shared" si="35"/>
        <v>54.89</v>
      </c>
      <c r="AF128" s="41">
        <f t="shared" si="36"/>
        <v>10429.1</v>
      </c>
      <c r="AH128" s="142"/>
    </row>
    <row r="129" spans="1:102" s="45" customFormat="1" ht="22.5" customHeight="1" x14ac:dyDescent="0.25">
      <c r="A129" s="35"/>
      <c r="B129" s="35"/>
      <c r="C129" s="35"/>
      <c r="D129" s="40"/>
      <c r="E129" s="40">
        <v>105</v>
      </c>
      <c r="F129" s="36" t="s">
        <v>536</v>
      </c>
      <c r="G129" s="145" t="s">
        <v>27</v>
      </c>
      <c r="H129" s="38" t="s">
        <v>420</v>
      </c>
      <c r="I129" s="34">
        <v>250915</v>
      </c>
      <c r="J129" s="81">
        <v>46997</v>
      </c>
      <c r="K129" s="40">
        <v>489</v>
      </c>
      <c r="L129" s="41">
        <v>55</v>
      </c>
      <c r="M129" s="40">
        <v>26895</v>
      </c>
      <c r="N129" s="40"/>
      <c r="O129" s="41"/>
      <c r="P129" s="41"/>
      <c r="Q129" s="41"/>
      <c r="R129" s="40">
        <f t="shared" si="30"/>
        <v>489</v>
      </c>
      <c r="S129" s="41">
        <f t="shared" si="31"/>
        <v>55</v>
      </c>
      <c r="T129" s="41">
        <f t="shared" si="32"/>
        <v>26895</v>
      </c>
      <c r="U129" s="40">
        <v>35</v>
      </c>
      <c r="V129" s="41">
        <f t="shared" si="33"/>
        <v>55</v>
      </c>
      <c r="W129" s="41">
        <f t="shared" si="34"/>
        <v>1925</v>
      </c>
      <c r="X129" s="40"/>
      <c r="Y129" s="40"/>
      <c r="Z129" s="40"/>
      <c r="AA129" s="43"/>
      <c r="AB129" s="40"/>
      <c r="AC129" s="40"/>
      <c r="AD129" s="44">
        <f t="shared" si="27"/>
        <v>454</v>
      </c>
      <c r="AE129" s="41">
        <f t="shared" si="35"/>
        <v>55</v>
      </c>
      <c r="AF129" s="41">
        <f t="shared" si="36"/>
        <v>24970</v>
      </c>
      <c r="AH129" s="142"/>
    </row>
    <row r="130" spans="1:102" s="45" customFormat="1" ht="18" customHeight="1" x14ac:dyDescent="0.25">
      <c r="A130" s="35"/>
      <c r="B130" s="35"/>
      <c r="C130" s="35"/>
      <c r="D130" s="40"/>
      <c r="E130" s="40">
        <v>106</v>
      </c>
      <c r="F130" s="36" t="s">
        <v>262</v>
      </c>
      <c r="G130" s="145" t="s">
        <v>425</v>
      </c>
      <c r="H130" s="38" t="s">
        <v>264</v>
      </c>
      <c r="I130" s="34" t="s">
        <v>537</v>
      </c>
      <c r="J130" s="81">
        <v>46447</v>
      </c>
      <c r="K130" s="40">
        <v>20</v>
      </c>
      <c r="L130" s="41">
        <v>550</v>
      </c>
      <c r="M130" s="40">
        <v>11000</v>
      </c>
      <c r="N130" s="40"/>
      <c r="O130" s="41"/>
      <c r="P130" s="41"/>
      <c r="Q130" s="41"/>
      <c r="R130" s="40">
        <f t="shared" si="30"/>
        <v>20</v>
      </c>
      <c r="S130" s="41">
        <f t="shared" si="31"/>
        <v>550</v>
      </c>
      <c r="T130" s="41">
        <f t="shared" si="32"/>
        <v>11000</v>
      </c>
      <c r="U130" s="40"/>
      <c r="V130" s="41">
        <f t="shared" si="33"/>
        <v>550</v>
      </c>
      <c r="W130" s="41">
        <f t="shared" si="34"/>
        <v>0</v>
      </c>
      <c r="X130" s="40"/>
      <c r="Y130" s="40"/>
      <c r="Z130" s="40"/>
      <c r="AA130" s="43"/>
      <c r="AB130" s="40"/>
      <c r="AC130" s="40"/>
      <c r="AD130" s="44">
        <f t="shared" si="27"/>
        <v>20</v>
      </c>
      <c r="AE130" s="41">
        <f t="shared" si="35"/>
        <v>550</v>
      </c>
      <c r="AF130" s="41">
        <f t="shared" si="36"/>
        <v>11000</v>
      </c>
      <c r="AH130" s="142"/>
    </row>
    <row r="131" spans="1:102" s="45" customFormat="1" ht="18" customHeight="1" x14ac:dyDescent="0.25">
      <c r="A131" s="35"/>
      <c r="B131" s="35"/>
      <c r="C131" s="35"/>
      <c r="D131" s="40"/>
      <c r="E131" s="40">
        <v>107</v>
      </c>
      <c r="F131" s="36" t="s">
        <v>266</v>
      </c>
      <c r="G131" s="145" t="s">
        <v>429</v>
      </c>
      <c r="H131" s="38" t="s">
        <v>430</v>
      </c>
      <c r="I131" s="34" t="s">
        <v>538</v>
      </c>
      <c r="J131" s="81">
        <v>46997</v>
      </c>
      <c r="K131" s="40">
        <v>20</v>
      </c>
      <c r="L131" s="41">
        <v>500</v>
      </c>
      <c r="M131" s="40">
        <v>10000</v>
      </c>
      <c r="N131" s="40"/>
      <c r="O131" s="41"/>
      <c r="P131" s="41"/>
      <c r="Q131" s="41"/>
      <c r="R131" s="40">
        <f t="shared" si="30"/>
        <v>20</v>
      </c>
      <c r="S131" s="41">
        <f t="shared" si="31"/>
        <v>500</v>
      </c>
      <c r="T131" s="41">
        <f t="shared" si="32"/>
        <v>10000</v>
      </c>
      <c r="U131" s="40">
        <v>3</v>
      </c>
      <c r="V131" s="41">
        <f t="shared" si="33"/>
        <v>500</v>
      </c>
      <c r="W131" s="41">
        <f t="shared" si="34"/>
        <v>1500</v>
      </c>
      <c r="X131" s="40"/>
      <c r="Y131" s="40"/>
      <c r="Z131" s="40"/>
      <c r="AA131" s="43"/>
      <c r="AB131" s="40"/>
      <c r="AC131" s="40"/>
      <c r="AD131" s="44">
        <f t="shared" si="27"/>
        <v>17</v>
      </c>
      <c r="AE131" s="41">
        <f t="shared" si="35"/>
        <v>500</v>
      </c>
      <c r="AF131" s="41">
        <f t="shared" si="36"/>
        <v>8500</v>
      </c>
      <c r="AH131" s="142"/>
    </row>
    <row r="132" spans="1:102" s="45" customFormat="1" ht="22.5" customHeight="1" x14ac:dyDescent="0.25">
      <c r="A132" s="35"/>
      <c r="B132" s="35"/>
      <c r="C132" s="35"/>
      <c r="D132" s="40"/>
      <c r="E132" s="40">
        <v>108</v>
      </c>
      <c r="F132" s="36" t="s">
        <v>539</v>
      </c>
      <c r="G132" s="145" t="s">
        <v>20</v>
      </c>
      <c r="H132" s="38" t="s">
        <v>442</v>
      </c>
      <c r="I132" s="34" t="s">
        <v>540</v>
      </c>
      <c r="J132" s="81">
        <v>46600</v>
      </c>
      <c r="K132" s="40">
        <v>10</v>
      </c>
      <c r="L132" s="41">
        <v>579</v>
      </c>
      <c r="M132" s="40">
        <v>5790</v>
      </c>
      <c r="N132" s="40"/>
      <c r="O132" s="41"/>
      <c r="P132" s="41"/>
      <c r="Q132" s="41"/>
      <c r="R132" s="40">
        <f t="shared" si="30"/>
        <v>10</v>
      </c>
      <c r="S132" s="41">
        <f t="shared" si="31"/>
        <v>579</v>
      </c>
      <c r="T132" s="41">
        <f t="shared" si="32"/>
        <v>5790</v>
      </c>
      <c r="U132" s="40"/>
      <c r="V132" s="41">
        <f t="shared" si="33"/>
        <v>579</v>
      </c>
      <c r="W132" s="41">
        <f t="shared" si="34"/>
        <v>0</v>
      </c>
      <c r="X132" s="40"/>
      <c r="Y132" s="40"/>
      <c r="Z132" s="40"/>
      <c r="AA132" s="43"/>
      <c r="AB132" s="40"/>
      <c r="AC132" s="40"/>
      <c r="AD132" s="44">
        <f t="shared" si="27"/>
        <v>10</v>
      </c>
      <c r="AE132" s="41">
        <f t="shared" si="35"/>
        <v>579</v>
      </c>
      <c r="AF132" s="41">
        <f t="shared" si="36"/>
        <v>5790</v>
      </c>
      <c r="AH132" s="142"/>
    </row>
    <row r="133" spans="1:102" s="45" customFormat="1" ht="16.5" customHeight="1" x14ac:dyDescent="0.25">
      <c r="A133" s="35"/>
      <c r="B133" s="35"/>
      <c r="C133" s="35"/>
      <c r="D133" s="40"/>
      <c r="E133" s="40">
        <v>109</v>
      </c>
      <c r="F133" s="36" t="s">
        <v>541</v>
      </c>
      <c r="G133" s="145" t="s">
        <v>20</v>
      </c>
      <c r="H133" s="38" t="s">
        <v>348</v>
      </c>
      <c r="I133" s="34" t="s">
        <v>443</v>
      </c>
      <c r="J133" s="81">
        <v>46722</v>
      </c>
      <c r="K133" s="40">
        <v>100</v>
      </c>
      <c r="L133" s="41">
        <v>60</v>
      </c>
      <c r="M133" s="40">
        <v>6000</v>
      </c>
      <c r="N133" s="40"/>
      <c r="O133" s="41"/>
      <c r="P133" s="41"/>
      <c r="Q133" s="41"/>
      <c r="R133" s="40">
        <f t="shared" si="30"/>
        <v>100</v>
      </c>
      <c r="S133" s="41">
        <f t="shared" si="31"/>
        <v>60</v>
      </c>
      <c r="T133" s="41">
        <f t="shared" si="32"/>
        <v>6000</v>
      </c>
      <c r="U133" s="40"/>
      <c r="V133" s="41">
        <f t="shared" si="33"/>
        <v>60</v>
      </c>
      <c r="W133" s="41">
        <f t="shared" si="34"/>
        <v>0</v>
      </c>
      <c r="X133" s="40"/>
      <c r="Y133" s="40"/>
      <c r="Z133" s="40"/>
      <c r="AA133" s="43"/>
      <c r="AB133" s="40"/>
      <c r="AC133" s="40"/>
      <c r="AD133" s="44">
        <f t="shared" si="27"/>
        <v>100</v>
      </c>
      <c r="AE133" s="41">
        <f t="shared" si="35"/>
        <v>60</v>
      </c>
      <c r="AF133" s="41">
        <f t="shared" si="36"/>
        <v>6000</v>
      </c>
      <c r="AH133" s="142"/>
    </row>
    <row r="134" spans="1:102" s="45" customFormat="1" ht="22.5" customHeight="1" x14ac:dyDescent="0.25">
      <c r="A134" s="35"/>
      <c r="B134" s="35"/>
      <c r="C134" s="35"/>
      <c r="D134" s="40"/>
      <c r="E134" s="40"/>
      <c r="F134" s="84" t="s">
        <v>542</v>
      </c>
      <c r="G134" s="146"/>
      <c r="H134" s="38"/>
      <c r="I134" s="34"/>
      <c r="J134" s="81"/>
      <c r="K134" s="40"/>
      <c r="L134" s="41">
        <v>0</v>
      </c>
      <c r="M134" s="40">
        <v>0</v>
      </c>
      <c r="N134" s="40"/>
      <c r="O134" s="41"/>
      <c r="P134" s="41"/>
      <c r="Q134" s="41"/>
      <c r="R134" s="40">
        <f t="shared" si="30"/>
        <v>0</v>
      </c>
      <c r="S134" s="41">
        <f t="shared" si="31"/>
        <v>0</v>
      </c>
      <c r="T134" s="41">
        <f t="shared" si="32"/>
        <v>0</v>
      </c>
      <c r="U134" s="40"/>
      <c r="V134" s="41">
        <f t="shared" si="33"/>
        <v>0</v>
      </c>
      <c r="W134" s="41">
        <f t="shared" si="34"/>
        <v>0</v>
      </c>
      <c r="X134" s="40"/>
      <c r="Y134" s="40"/>
      <c r="Z134" s="40"/>
      <c r="AA134" s="43"/>
      <c r="AB134" s="40"/>
      <c r="AC134" s="40"/>
      <c r="AD134" s="44">
        <f t="shared" si="27"/>
        <v>0</v>
      </c>
      <c r="AE134" s="41">
        <f t="shared" si="35"/>
        <v>0</v>
      </c>
      <c r="AF134" s="41">
        <f t="shared" si="36"/>
        <v>0</v>
      </c>
      <c r="AH134" s="142"/>
    </row>
    <row r="135" spans="1:102" s="45" customFormat="1" ht="15" customHeight="1" x14ac:dyDescent="0.25">
      <c r="A135" s="35"/>
      <c r="B135" s="35"/>
      <c r="C135" s="35"/>
      <c r="D135" s="40"/>
      <c r="E135" s="40">
        <v>110</v>
      </c>
      <c r="F135" s="36" t="s">
        <v>153</v>
      </c>
      <c r="G135" s="146" t="s">
        <v>20</v>
      </c>
      <c r="H135" s="38" t="s">
        <v>246</v>
      </c>
      <c r="I135" s="34" t="s">
        <v>543</v>
      </c>
      <c r="J135" s="81">
        <v>46844</v>
      </c>
      <c r="K135" s="40">
        <v>500</v>
      </c>
      <c r="L135" s="41">
        <v>98</v>
      </c>
      <c r="M135" s="40">
        <v>49000</v>
      </c>
      <c r="N135" s="40"/>
      <c r="O135" s="41"/>
      <c r="P135" s="41"/>
      <c r="Q135" s="41"/>
      <c r="R135" s="40">
        <f t="shared" si="30"/>
        <v>500</v>
      </c>
      <c r="S135" s="41">
        <f t="shared" si="31"/>
        <v>98</v>
      </c>
      <c r="T135" s="41">
        <f t="shared" si="32"/>
        <v>49000</v>
      </c>
      <c r="U135" s="40">
        <v>89</v>
      </c>
      <c r="V135" s="41">
        <f t="shared" si="33"/>
        <v>98</v>
      </c>
      <c r="W135" s="41">
        <f t="shared" si="34"/>
        <v>8722</v>
      </c>
      <c r="X135" s="40"/>
      <c r="Y135" s="40"/>
      <c r="Z135" s="40"/>
      <c r="AA135" s="43"/>
      <c r="AB135" s="40"/>
      <c r="AC135" s="40"/>
      <c r="AD135" s="44">
        <f t="shared" si="27"/>
        <v>411</v>
      </c>
      <c r="AE135" s="41">
        <f t="shared" si="35"/>
        <v>98</v>
      </c>
      <c r="AF135" s="41">
        <f t="shared" si="36"/>
        <v>40278</v>
      </c>
      <c r="AH135" s="142"/>
    </row>
    <row r="136" spans="1:102" s="45" customFormat="1" ht="15" customHeight="1" x14ac:dyDescent="0.25">
      <c r="A136" s="35"/>
      <c r="B136" s="35"/>
      <c r="C136" s="35"/>
      <c r="D136" s="40"/>
      <c r="E136" s="40">
        <v>111</v>
      </c>
      <c r="F136" s="36" t="s">
        <v>544</v>
      </c>
      <c r="G136" s="146" t="s">
        <v>263</v>
      </c>
      <c r="H136" s="38" t="s">
        <v>259</v>
      </c>
      <c r="I136" s="34" t="s">
        <v>545</v>
      </c>
      <c r="J136" s="81">
        <v>46600</v>
      </c>
      <c r="K136" s="40">
        <v>200</v>
      </c>
      <c r="L136" s="41">
        <v>1330</v>
      </c>
      <c r="M136" s="40">
        <v>266000</v>
      </c>
      <c r="N136" s="40"/>
      <c r="O136" s="41"/>
      <c r="P136" s="41"/>
      <c r="Q136" s="41"/>
      <c r="R136" s="40">
        <f t="shared" si="30"/>
        <v>200</v>
      </c>
      <c r="S136" s="41">
        <f t="shared" si="31"/>
        <v>1330</v>
      </c>
      <c r="T136" s="41">
        <f t="shared" si="32"/>
        <v>266000</v>
      </c>
      <c r="U136" s="40">
        <v>43</v>
      </c>
      <c r="V136" s="41">
        <f t="shared" si="33"/>
        <v>1330</v>
      </c>
      <c r="W136" s="41">
        <f t="shared" si="34"/>
        <v>57190</v>
      </c>
      <c r="X136" s="40"/>
      <c r="Y136" s="40"/>
      <c r="Z136" s="40"/>
      <c r="AA136" s="43"/>
      <c r="AB136" s="40"/>
      <c r="AC136" s="40"/>
      <c r="AD136" s="44">
        <f t="shared" si="27"/>
        <v>157</v>
      </c>
      <c r="AE136" s="41">
        <f t="shared" si="35"/>
        <v>1330</v>
      </c>
      <c r="AF136" s="41">
        <f t="shared" si="36"/>
        <v>208810</v>
      </c>
      <c r="AH136" s="142"/>
    </row>
    <row r="137" spans="1:102" s="45" customFormat="1" ht="22.5" customHeight="1" x14ac:dyDescent="0.25">
      <c r="A137" s="35"/>
      <c r="B137" s="35"/>
      <c r="C137" s="35"/>
      <c r="D137" s="40"/>
      <c r="E137" s="40"/>
      <c r="F137" s="85" t="s">
        <v>546</v>
      </c>
      <c r="G137" s="146"/>
      <c r="H137" s="83"/>
      <c r="I137" s="40"/>
      <c r="J137" s="86"/>
      <c r="K137" s="40"/>
      <c r="L137" s="41">
        <v>0</v>
      </c>
      <c r="M137" s="40">
        <v>0</v>
      </c>
      <c r="N137" s="40"/>
      <c r="O137" s="41"/>
      <c r="P137" s="41"/>
      <c r="Q137" s="41"/>
      <c r="R137" s="40">
        <f t="shared" si="30"/>
        <v>0</v>
      </c>
      <c r="S137" s="41">
        <f t="shared" si="31"/>
        <v>0</v>
      </c>
      <c r="T137" s="41">
        <f t="shared" si="32"/>
        <v>0</v>
      </c>
      <c r="U137" s="40"/>
      <c r="V137" s="41">
        <f t="shared" si="33"/>
        <v>0</v>
      </c>
      <c r="W137" s="41">
        <f t="shared" si="34"/>
        <v>0</v>
      </c>
      <c r="X137" s="40"/>
      <c r="Y137" s="40"/>
      <c r="Z137" s="40"/>
      <c r="AA137" s="43"/>
      <c r="AB137" s="40"/>
      <c r="AC137" s="40"/>
      <c r="AD137" s="44">
        <f t="shared" si="27"/>
        <v>0</v>
      </c>
      <c r="AE137" s="41">
        <f t="shared" si="35"/>
        <v>0</v>
      </c>
      <c r="AF137" s="41">
        <f t="shared" si="36"/>
        <v>0</v>
      </c>
      <c r="AH137" s="142"/>
    </row>
    <row r="138" spans="1:102" s="45" customFormat="1" ht="16.5" customHeight="1" x14ac:dyDescent="0.25">
      <c r="A138" s="35"/>
      <c r="B138" s="35"/>
      <c r="C138" s="35"/>
      <c r="D138" s="40"/>
      <c r="E138" s="40">
        <v>112</v>
      </c>
      <c r="F138" s="36" t="s">
        <v>547</v>
      </c>
      <c r="G138" s="146" t="s">
        <v>362</v>
      </c>
      <c r="H138" s="83"/>
      <c r="I138" s="40"/>
      <c r="J138" s="86"/>
      <c r="K138" s="40">
        <v>100</v>
      </c>
      <c r="L138" s="41">
        <v>45.9</v>
      </c>
      <c r="M138" s="40">
        <v>4590</v>
      </c>
      <c r="N138" s="40"/>
      <c r="O138" s="41"/>
      <c r="P138" s="41"/>
      <c r="Q138" s="41"/>
      <c r="R138" s="40">
        <f t="shared" si="30"/>
        <v>100</v>
      </c>
      <c r="S138" s="41">
        <f t="shared" si="31"/>
        <v>45.9</v>
      </c>
      <c r="T138" s="41">
        <f t="shared" si="32"/>
        <v>4590</v>
      </c>
      <c r="U138" s="40"/>
      <c r="V138" s="41">
        <f t="shared" si="33"/>
        <v>45.9</v>
      </c>
      <c r="W138" s="41">
        <f t="shared" si="34"/>
        <v>0</v>
      </c>
      <c r="X138" s="40"/>
      <c r="Y138" s="40"/>
      <c r="Z138" s="40"/>
      <c r="AA138" s="43"/>
      <c r="AB138" s="40"/>
      <c r="AC138" s="40"/>
      <c r="AD138" s="44">
        <f t="shared" si="27"/>
        <v>100</v>
      </c>
      <c r="AE138" s="41">
        <f t="shared" si="35"/>
        <v>45.9</v>
      </c>
      <c r="AF138" s="41">
        <f t="shared" si="36"/>
        <v>4590</v>
      </c>
      <c r="AH138" s="142"/>
    </row>
    <row r="139" spans="1:102" s="45" customFormat="1" ht="16.5" customHeight="1" x14ac:dyDescent="0.25">
      <c r="A139" s="35"/>
      <c r="B139" s="35"/>
      <c r="C139" s="35"/>
      <c r="D139" s="40"/>
      <c r="E139" s="40">
        <v>113</v>
      </c>
      <c r="F139" s="36" t="s">
        <v>548</v>
      </c>
      <c r="G139" s="145" t="s">
        <v>549</v>
      </c>
      <c r="H139" s="38" t="s">
        <v>50</v>
      </c>
      <c r="I139" s="34">
        <v>338149</v>
      </c>
      <c r="J139" s="81">
        <v>47300</v>
      </c>
      <c r="K139" s="40">
        <v>300</v>
      </c>
      <c r="L139" s="41">
        <v>28</v>
      </c>
      <c r="M139" s="40">
        <v>8400</v>
      </c>
      <c r="N139" s="40"/>
      <c r="O139" s="41"/>
      <c r="P139" s="41"/>
      <c r="Q139" s="41"/>
      <c r="R139" s="40">
        <f t="shared" si="30"/>
        <v>300</v>
      </c>
      <c r="S139" s="41">
        <f t="shared" si="31"/>
        <v>28</v>
      </c>
      <c r="T139" s="41">
        <f t="shared" si="32"/>
        <v>8400</v>
      </c>
      <c r="U139" s="40"/>
      <c r="V139" s="41">
        <f t="shared" si="33"/>
        <v>28</v>
      </c>
      <c r="W139" s="41">
        <f t="shared" si="34"/>
        <v>0</v>
      </c>
      <c r="X139" s="40"/>
      <c r="Y139" s="40"/>
      <c r="Z139" s="40"/>
      <c r="AA139" s="43"/>
      <c r="AB139" s="40"/>
      <c r="AC139" s="40"/>
      <c r="AD139" s="44">
        <f t="shared" si="27"/>
        <v>300</v>
      </c>
      <c r="AE139" s="41">
        <f t="shared" si="35"/>
        <v>28</v>
      </c>
      <c r="AF139" s="41">
        <f t="shared" si="36"/>
        <v>8400</v>
      </c>
      <c r="AH139" s="142"/>
    </row>
    <row r="140" spans="1:102" s="14" customFormat="1" ht="36.950000000000003" customHeight="1" x14ac:dyDescent="0.25">
      <c r="A140" s="1"/>
      <c r="B140" s="1"/>
      <c r="C140" s="1"/>
      <c r="D140" s="15"/>
      <c r="E140" s="15"/>
      <c r="F140" s="473" t="s">
        <v>576</v>
      </c>
      <c r="G140" s="474"/>
      <c r="H140" s="474"/>
      <c r="I140" s="475"/>
      <c r="J140" s="16"/>
      <c r="K140" s="476" t="s">
        <v>574</v>
      </c>
      <c r="L140" s="477"/>
      <c r="M140" s="478"/>
      <c r="N140" s="479" t="s">
        <v>2</v>
      </c>
      <c r="O140" s="480"/>
      <c r="P140" s="481"/>
      <c r="Q140" s="18"/>
      <c r="R140" s="482" t="s">
        <v>3</v>
      </c>
      <c r="S140" s="483"/>
      <c r="T140" s="484"/>
      <c r="U140" s="485" t="s">
        <v>4</v>
      </c>
      <c r="V140" s="486"/>
      <c r="W140" s="487"/>
      <c r="X140" s="464" t="s">
        <v>5</v>
      </c>
      <c r="Y140" s="465"/>
      <c r="Z140" s="466"/>
      <c r="AA140" s="467" t="s">
        <v>6</v>
      </c>
      <c r="AB140" s="468"/>
      <c r="AC140" s="469"/>
      <c r="AD140" s="470" t="s">
        <v>575</v>
      </c>
      <c r="AE140" s="471"/>
      <c r="AF140" s="472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</row>
    <row r="141" spans="1:102" s="33" customFormat="1" ht="21" customHeight="1" x14ac:dyDescent="0.25">
      <c r="A141" s="19"/>
      <c r="B141" s="19"/>
      <c r="C141" s="19"/>
      <c r="D141" s="20"/>
      <c r="E141" s="20"/>
      <c r="F141" s="21" t="s">
        <v>7</v>
      </c>
      <c r="G141" s="144" t="s">
        <v>8</v>
      </c>
      <c r="H141" s="23" t="s">
        <v>9</v>
      </c>
      <c r="I141" s="20" t="s">
        <v>10</v>
      </c>
      <c r="J141" s="24" t="s">
        <v>11</v>
      </c>
      <c r="K141" s="20" t="s">
        <v>12</v>
      </c>
      <c r="L141" s="25" t="s">
        <v>13</v>
      </c>
      <c r="M141" s="26" t="s">
        <v>14</v>
      </c>
      <c r="N141" s="20" t="s">
        <v>12</v>
      </c>
      <c r="O141" s="25" t="s">
        <v>13</v>
      </c>
      <c r="P141" s="27" t="s">
        <v>14</v>
      </c>
      <c r="Q141" s="28"/>
      <c r="R141" s="29" t="s">
        <v>12</v>
      </c>
      <c r="S141" s="30" t="s">
        <v>13</v>
      </c>
      <c r="T141" s="30" t="s">
        <v>14</v>
      </c>
      <c r="U141" s="29" t="s">
        <v>12</v>
      </c>
      <c r="V141" s="30" t="s">
        <v>13</v>
      </c>
      <c r="W141" s="30" t="s">
        <v>14</v>
      </c>
      <c r="X141" s="31" t="s">
        <v>12</v>
      </c>
      <c r="Y141" s="31" t="s">
        <v>13</v>
      </c>
      <c r="Z141" s="31" t="s">
        <v>14</v>
      </c>
      <c r="AA141" s="32" t="s">
        <v>12</v>
      </c>
      <c r="AB141" s="31" t="s">
        <v>13</v>
      </c>
      <c r="AC141" s="31" t="s">
        <v>14</v>
      </c>
      <c r="AD141" s="29" t="s">
        <v>12</v>
      </c>
      <c r="AE141" s="30" t="s">
        <v>13</v>
      </c>
      <c r="AF141" s="30" t="s">
        <v>14</v>
      </c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</row>
    <row r="142" spans="1:102" s="45" customFormat="1" ht="13.5" customHeight="1" x14ac:dyDescent="0.25">
      <c r="A142" s="35"/>
      <c r="B142" s="35"/>
      <c r="C142" s="35"/>
      <c r="D142" s="40"/>
      <c r="E142" s="40">
        <v>114</v>
      </c>
      <c r="F142" s="36" t="s">
        <v>268</v>
      </c>
      <c r="G142" s="146" t="s">
        <v>362</v>
      </c>
      <c r="H142" s="38" t="s">
        <v>270</v>
      </c>
      <c r="I142" s="34">
        <v>50194</v>
      </c>
      <c r="J142" s="81">
        <v>46780</v>
      </c>
      <c r="K142" s="40">
        <v>500</v>
      </c>
      <c r="L142" s="41">
        <v>279.95</v>
      </c>
      <c r="M142" s="40">
        <v>139975</v>
      </c>
      <c r="N142" s="40"/>
      <c r="O142" s="41"/>
      <c r="P142" s="41"/>
      <c r="Q142" s="41"/>
      <c r="R142" s="40">
        <f t="shared" ref="R142:R153" si="37">N142+K142</f>
        <v>500</v>
      </c>
      <c r="S142" s="41">
        <f t="shared" ref="S142:S153" si="38">L142</f>
        <v>279.95</v>
      </c>
      <c r="T142" s="41">
        <f t="shared" si="32"/>
        <v>139975</v>
      </c>
      <c r="U142" s="40">
        <v>150</v>
      </c>
      <c r="V142" s="41">
        <f t="shared" si="33"/>
        <v>279.95</v>
      </c>
      <c r="W142" s="41">
        <f t="shared" si="34"/>
        <v>41992.5</v>
      </c>
      <c r="X142" s="40"/>
      <c r="Y142" s="40"/>
      <c r="Z142" s="40"/>
      <c r="AA142" s="43"/>
      <c r="AB142" s="40"/>
      <c r="AC142" s="40"/>
      <c r="AD142" s="44">
        <f t="shared" si="27"/>
        <v>350</v>
      </c>
      <c r="AE142" s="41">
        <f t="shared" si="35"/>
        <v>279.95</v>
      </c>
      <c r="AF142" s="41">
        <f t="shared" si="36"/>
        <v>97982.5</v>
      </c>
      <c r="AH142" s="142"/>
    </row>
    <row r="143" spans="1:102" s="45" customFormat="1" ht="13.5" customHeight="1" x14ac:dyDescent="0.25">
      <c r="A143" s="35"/>
      <c r="B143" s="35"/>
      <c r="C143" s="35"/>
      <c r="D143" s="40"/>
      <c r="E143" s="40">
        <v>115</v>
      </c>
      <c r="F143" s="36" t="s">
        <v>550</v>
      </c>
      <c r="G143" s="146" t="s">
        <v>432</v>
      </c>
      <c r="H143" s="38" t="s">
        <v>551</v>
      </c>
      <c r="I143" s="34">
        <v>2505102</v>
      </c>
      <c r="J143" s="81">
        <v>46874</v>
      </c>
      <c r="K143" s="40">
        <v>10000</v>
      </c>
      <c r="L143" s="41">
        <v>0.65</v>
      </c>
      <c r="M143" s="40">
        <v>6500</v>
      </c>
      <c r="N143" s="40"/>
      <c r="O143" s="41"/>
      <c r="P143" s="41"/>
      <c r="Q143" s="41"/>
      <c r="R143" s="40">
        <f t="shared" si="37"/>
        <v>10000</v>
      </c>
      <c r="S143" s="41">
        <f t="shared" si="38"/>
        <v>0.65</v>
      </c>
      <c r="T143" s="41">
        <f t="shared" si="32"/>
        <v>6500</v>
      </c>
      <c r="U143" s="40"/>
      <c r="V143" s="41">
        <f t="shared" si="33"/>
        <v>0.65</v>
      </c>
      <c r="W143" s="41">
        <f t="shared" si="34"/>
        <v>0</v>
      </c>
      <c r="X143" s="40"/>
      <c r="Y143" s="40"/>
      <c r="Z143" s="40"/>
      <c r="AA143" s="43"/>
      <c r="AB143" s="40"/>
      <c r="AC143" s="40"/>
      <c r="AD143" s="44">
        <f t="shared" ref="AD143:AD153" si="39">R143-(U143+AA143)</f>
        <v>10000</v>
      </c>
      <c r="AE143" s="41">
        <f t="shared" si="35"/>
        <v>0.65</v>
      </c>
      <c r="AF143" s="41">
        <f t="shared" si="36"/>
        <v>6500</v>
      </c>
      <c r="AH143" s="142"/>
    </row>
    <row r="144" spans="1:102" s="45" customFormat="1" ht="24" customHeight="1" x14ac:dyDescent="0.25">
      <c r="A144" s="35"/>
      <c r="B144" s="35"/>
      <c r="C144" s="35"/>
      <c r="D144" s="40"/>
      <c r="E144" s="40">
        <v>116</v>
      </c>
      <c r="F144" s="36" t="s">
        <v>552</v>
      </c>
      <c r="G144" s="146" t="s">
        <v>432</v>
      </c>
      <c r="H144" s="38" t="s">
        <v>553</v>
      </c>
      <c r="I144" s="34">
        <v>2502156</v>
      </c>
      <c r="J144" s="81">
        <v>46784</v>
      </c>
      <c r="K144" s="40">
        <v>10000</v>
      </c>
      <c r="L144" s="41">
        <v>5.95</v>
      </c>
      <c r="M144" s="40">
        <v>59500</v>
      </c>
      <c r="N144" s="40"/>
      <c r="O144" s="41"/>
      <c r="P144" s="41"/>
      <c r="Q144" s="41"/>
      <c r="R144" s="40">
        <f t="shared" si="37"/>
        <v>10000</v>
      </c>
      <c r="S144" s="41">
        <f t="shared" si="38"/>
        <v>5.95</v>
      </c>
      <c r="T144" s="41">
        <f t="shared" si="32"/>
        <v>59500</v>
      </c>
      <c r="U144" s="40">
        <v>2200</v>
      </c>
      <c r="V144" s="41">
        <f t="shared" si="33"/>
        <v>5.95</v>
      </c>
      <c r="W144" s="41">
        <f t="shared" si="34"/>
        <v>13090</v>
      </c>
      <c r="X144" s="40"/>
      <c r="Y144" s="40"/>
      <c r="Z144" s="40"/>
      <c r="AA144" s="43"/>
      <c r="AB144" s="40"/>
      <c r="AC144" s="40"/>
      <c r="AD144" s="44">
        <f t="shared" si="39"/>
        <v>7800</v>
      </c>
      <c r="AE144" s="41">
        <f t="shared" si="35"/>
        <v>5.95</v>
      </c>
      <c r="AF144" s="41">
        <f t="shared" si="36"/>
        <v>46410</v>
      </c>
      <c r="AH144" s="142"/>
    </row>
    <row r="145" spans="1:34" s="45" customFormat="1" ht="22.5" customHeight="1" x14ac:dyDescent="0.25">
      <c r="A145" s="35"/>
      <c r="B145" s="35"/>
      <c r="C145" s="35"/>
      <c r="D145" s="40"/>
      <c r="E145" s="40"/>
      <c r="F145" s="84" t="s">
        <v>554</v>
      </c>
      <c r="G145" s="146"/>
      <c r="H145" s="38"/>
      <c r="I145" s="34"/>
      <c r="J145" s="81"/>
      <c r="K145" s="40"/>
      <c r="L145" s="41">
        <v>0</v>
      </c>
      <c r="M145" s="40">
        <v>0</v>
      </c>
      <c r="N145" s="40"/>
      <c r="O145" s="41"/>
      <c r="P145" s="41"/>
      <c r="Q145" s="41"/>
      <c r="R145" s="40">
        <f t="shared" si="37"/>
        <v>0</v>
      </c>
      <c r="S145" s="41">
        <f t="shared" si="38"/>
        <v>0</v>
      </c>
      <c r="T145" s="41">
        <f t="shared" si="32"/>
        <v>0</v>
      </c>
      <c r="U145" s="40"/>
      <c r="V145" s="41">
        <f t="shared" si="33"/>
        <v>0</v>
      </c>
      <c r="W145" s="41">
        <f t="shared" si="34"/>
        <v>0</v>
      </c>
      <c r="X145" s="40"/>
      <c r="Y145" s="40"/>
      <c r="Z145" s="40"/>
      <c r="AA145" s="43"/>
      <c r="AB145" s="40"/>
      <c r="AC145" s="40"/>
      <c r="AD145" s="44">
        <f t="shared" si="39"/>
        <v>0</v>
      </c>
      <c r="AE145" s="41">
        <f t="shared" si="35"/>
        <v>0</v>
      </c>
      <c r="AF145" s="41">
        <f t="shared" si="36"/>
        <v>0</v>
      </c>
      <c r="AH145" s="142"/>
    </row>
    <row r="146" spans="1:34" s="45" customFormat="1" ht="15" customHeight="1" x14ac:dyDescent="0.25">
      <c r="A146" s="35"/>
      <c r="B146" s="35"/>
      <c r="C146" s="35"/>
      <c r="D146" s="40"/>
      <c r="E146" s="40">
        <v>114</v>
      </c>
      <c r="F146" s="36" t="s">
        <v>555</v>
      </c>
      <c r="G146" s="146" t="s">
        <v>456</v>
      </c>
      <c r="H146" s="38" t="s">
        <v>212</v>
      </c>
      <c r="I146" s="34">
        <v>250534</v>
      </c>
      <c r="J146" s="81">
        <v>46874</v>
      </c>
      <c r="K146" s="40">
        <v>400</v>
      </c>
      <c r="L146" s="41">
        <v>71.5</v>
      </c>
      <c r="M146" s="40">
        <v>28600</v>
      </c>
      <c r="N146" s="34"/>
      <c r="O146" s="41"/>
      <c r="P146" s="41"/>
      <c r="Q146" s="41"/>
      <c r="R146" s="40">
        <f t="shared" si="37"/>
        <v>400</v>
      </c>
      <c r="S146" s="41">
        <f t="shared" si="38"/>
        <v>71.5</v>
      </c>
      <c r="T146" s="41">
        <f t="shared" si="32"/>
        <v>28600</v>
      </c>
      <c r="U146" s="40">
        <v>22</v>
      </c>
      <c r="V146" s="41">
        <f t="shared" si="33"/>
        <v>71.5</v>
      </c>
      <c r="W146" s="41">
        <f t="shared" si="34"/>
        <v>1573</v>
      </c>
      <c r="X146" s="40"/>
      <c r="Y146" s="40"/>
      <c r="Z146" s="40"/>
      <c r="AA146" s="43"/>
      <c r="AB146" s="40"/>
      <c r="AC146" s="40"/>
      <c r="AD146" s="44">
        <f t="shared" si="39"/>
        <v>378</v>
      </c>
      <c r="AE146" s="41">
        <f t="shared" si="35"/>
        <v>71.5</v>
      </c>
      <c r="AF146" s="41">
        <f t="shared" si="36"/>
        <v>27027</v>
      </c>
      <c r="AH146" s="142"/>
    </row>
    <row r="147" spans="1:34" s="45" customFormat="1" ht="15" customHeight="1" x14ac:dyDescent="0.25">
      <c r="A147" s="35"/>
      <c r="B147" s="35"/>
      <c r="C147" s="35"/>
      <c r="D147" s="40"/>
      <c r="E147" s="40">
        <v>115</v>
      </c>
      <c r="F147" s="36" t="s">
        <v>466</v>
      </c>
      <c r="G147" s="146" t="s">
        <v>556</v>
      </c>
      <c r="H147" s="38" t="s">
        <v>467</v>
      </c>
      <c r="I147" s="34" t="s">
        <v>478</v>
      </c>
      <c r="J147" s="81">
        <v>46419</v>
      </c>
      <c r="K147" s="40">
        <v>300</v>
      </c>
      <c r="L147" s="41">
        <v>200</v>
      </c>
      <c r="M147" s="40">
        <v>60000</v>
      </c>
      <c r="N147" s="34"/>
      <c r="O147" s="41"/>
      <c r="P147" s="41"/>
      <c r="Q147" s="41"/>
      <c r="R147" s="40">
        <f t="shared" si="37"/>
        <v>300</v>
      </c>
      <c r="S147" s="41">
        <f t="shared" si="38"/>
        <v>200</v>
      </c>
      <c r="T147" s="41">
        <f t="shared" si="32"/>
        <v>60000</v>
      </c>
      <c r="U147" s="40"/>
      <c r="V147" s="41">
        <f t="shared" si="33"/>
        <v>200</v>
      </c>
      <c r="W147" s="41">
        <f t="shared" si="34"/>
        <v>0</v>
      </c>
      <c r="X147" s="40"/>
      <c r="Y147" s="40"/>
      <c r="Z147" s="40"/>
      <c r="AA147" s="43"/>
      <c r="AB147" s="40"/>
      <c r="AC147" s="40"/>
      <c r="AD147" s="44">
        <f t="shared" si="39"/>
        <v>300</v>
      </c>
      <c r="AE147" s="41">
        <f t="shared" si="35"/>
        <v>200</v>
      </c>
      <c r="AF147" s="41">
        <f t="shared" si="36"/>
        <v>60000</v>
      </c>
      <c r="AH147" s="142"/>
    </row>
    <row r="148" spans="1:34" s="45" customFormat="1" ht="15" customHeight="1" x14ac:dyDescent="0.25">
      <c r="A148" s="35"/>
      <c r="B148" s="35"/>
      <c r="C148" s="35"/>
      <c r="D148" s="40"/>
      <c r="E148" s="40">
        <v>116</v>
      </c>
      <c r="F148" s="36" t="s">
        <v>557</v>
      </c>
      <c r="G148" s="146" t="s">
        <v>558</v>
      </c>
      <c r="H148" s="38" t="s">
        <v>218</v>
      </c>
      <c r="I148" s="34">
        <v>250354</v>
      </c>
      <c r="J148" s="81">
        <v>46813</v>
      </c>
      <c r="K148" s="40">
        <v>300</v>
      </c>
      <c r="L148" s="41">
        <v>14.5</v>
      </c>
      <c r="M148" s="40">
        <v>4350</v>
      </c>
      <c r="N148" s="34"/>
      <c r="O148" s="41"/>
      <c r="P148" s="41"/>
      <c r="Q148" s="41"/>
      <c r="R148" s="40">
        <f t="shared" si="37"/>
        <v>300</v>
      </c>
      <c r="S148" s="41">
        <f t="shared" si="38"/>
        <v>14.5</v>
      </c>
      <c r="T148" s="41">
        <f t="shared" si="32"/>
        <v>4350</v>
      </c>
      <c r="U148" s="40"/>
      <c r="V148" s="41">
        <f t="shared" si="33"/>
        <v>14.5</v>
      </c>
      <c r="W148" s="41">
        <f t="shared" si="34"/>
        <v>0</v>
      </c>
      <c r="X148" s="40"/>
      <c r="Y148" s="40"/>
      <c r="Z148" s="40"/>
      <c r="AA148" s="43"/>
      <c r="AB148" s="40"/>
      <c r="AC148" s="40"/>
      <c r="AD148" s="44">
        <f t="shared" si="39"/>
        <v>300</v>
      </c>
      <c r="AE148" s="41">
        <f t="shared" si="35"/>
        <v>14.5</v>
      </c>
      <c r="AF148" s="41">
        <f t="shared" si="36"/>
        <v>4350</v>
      </c>
      <c r="AH148" s="142"/>
    </row>
    <row r="149" spans="1:34" s="45" customFormat="1" ht="15" customHeight="1" x14ac:dyDescent="0.25">
      <c r="A149" s="35"/>
      <c r="B149" s="35"/>
      <c r="C149" s="35"/>
      <c r="D149" s="40"/>
      <c r="E149" s="40">
        <v>117</v>
      </c>
      <c r="F149" s="36" t="s">
        <v>221</v>
      </c>
      <c r="G149" s="146" t="s">
        <v>558</v>
      </c>
      <c r="H149" s="38" t="s">
        <v>296</v>
      </c>
      <c r="I149" s="34">
        <v>2508641</v>
      </c>
      <c r="J149" s="81">
        <v>46966</v>
      </c>
      <c r="K149" s="40">
        <v>270</v>
      </c>
      <c r="L149" s="41">
        <v>24.75</v>
      </c>
      <c r="M149" s="40">
        <v>6682.5</v>
      </c>
      <c r="N149" s="34"/>
      <c r="O149" s="41"/>
      <c r="P149" s="41"/>
      <c r="Q149" s="41"/>
      <c r="R149" s="40">
        <f t="shared" si="37"/>
        <v>270</v>
      </c>
      <c r="S149" s="41">
        <f t="shared" si="38"/>
        <v>24.75</v>
      </c>
      <c r="T149" s="41">
        <f t="shared" si="32"/>
        <v>6682.5</v>
      </c>
      <c r="U149" s="40">
        <v>94</v>
      </c>
      <c r="V149" s="41">
        <f t="shared" si="33"/>
        <v>24.75</v>
      </c>
      <c r="W149" s="41">
        <f t="shared" si="34"/>
        <v>2326.5</v>
      </c>
      <c r="X149" s="40"/>
      <c r="Y149" s="40"/>
      <c r="Z149" s="40"/>
      <c r="AA149" s="43"/>
      <c r="AB149" s="40"/>
      <c r="AC149" s="40"/>
      <c r="AD149" s="44">
        <f t="shared" si="39"/>
        <v>176</v>
      </c>
      <c r="AE149" s="41">
        <f t="shared" si="35"/>
        <v>24.75</v>
      </c>
      <c r="AF149" s="41">
        <f t="shared" si="36"/>
        <v>4356</v>
      </c>
      <c r="AH149" s="142"/>
    </row>
    <row r="150" spans="1:34" s="45" customFormat="1" ht="15" customHeight="1" x14ac:dyDescent="0.25">
      <c r="A150" s="35"/>
      <c r="B150" s="35"/>
      <c r="C150" s="35"/>
      <c r="D150" s="40"/>
      <c r="E150" s="40">
        <v>118</v>
      </c>
      <c r="F150" s="36" t="s">
        <v>460</v>
      </c>
      <c r="G150" s="146" t="s">
        <v>558</v>
      </c>
      <c r="H150" s="38" t="s">
        <v>506</v>
      </c>
      <c r="I150" s="34" t="s">
        <v>508</v>
      </c>
      <c r="J150" s="81">
        <v>46905</v>
      </c>
      <c r="K150" s="40">
        <v>200</v>
      </c>
      <c r="L150" s="41">
        <v>54.5</v>
      </c>
      <c r="M150" s="40">
        <v>10900</v>
      </c>
      <c r="N150" s="34"/>
      <c r="O150" s="41"/>
      <c r="P150" s="41"/>
      <c r="Q150" s="41"/>
      <c r="R150" s="40">
        <f t="shared" si="37"/>
        <v>200</v>
      </c>
      <c r="S150" s="41">
        <f t="shared" si="38"/>
        <v>54.5</v>
      </c>
      <c r="T150" s="41">
        <f t="shared" si="32"/>
        <v>10900</v>
      </c>
      <c r="U150" s="40"/>
      <c r="V150" s="41">
        <f t="shared" si="33"/>
        <v>54.5</v>
      </c>
      <c r="W150" s="41">
        <f t="shared" si="34"/>
        <v>0</v>
      </c>
      <c r="X150" s="40"/>
      <c r="Y150" s="40"/>
      <c r="Z150" s="40"/>
      <c r="AA150" s="43"/>
      <c r="AB150" s="40"/>
      <c r="AC150" s="40"/>
      <c r="AD150" s="44">
        <f t="shared" si="39"/>
        <v>200</v>
      </c>
      <c r="AE150" s="41">
        <f t="shared" si="35"/>
        <v>54.5</v>
      </c>
      <c r="AF150" s="41">
        <f t="shared" si="36"/>
        <v>10900</v>
      </c>
      <c r="AH150" s="142"/>
    </row>
    <row r="151" spans="1:34" s="45" customFormat="1" ht="15" customHeight="1" x14ac:dyDescent="0.25">
      <c r="A151" s="35"/>
      <c r="B151" s="35"/>
      <c r="C151" s="35"/>
      <c r="D151" s="40"/>
      <c r="E151" s="40">
        <v>119</v>
      </c>
      <c r="F151" s="36" t="s">
        <v>297</v>
      </c>
      <c r="G151" s="146" t="s">
        <v>559</v>
      </c>
      <c r="H151" s="38" t="s">
        <v>237</v>
      </c>
      <c r="I151" s="34" t="s">
        <v>560</v>
      </c>
      <c r="J151" s="81">
        <v>46905</v>
      </c>
      <c r="K151" s="40">
        <v>100</v>
      </c>
      <c r="L151" s="41">
        <v>32</v>
      </c>
      <c r="M151" s="40">
        <v>3200</v>
      </c>
      <c r="N151" s="34"/>
      <c r="O151" s="41"/>
      <c r="P151" s="41"/>
      <c r="Q151" s="41"/>
      <c r="R151" s="40">
        <f t="shared" si="37"/>
        <v>100</v>
      </c>
      <c r="S151" s="41">
        <f t="shared" si="38"/>
        <v>32</v>
      </c>
      <c r="T151" s="41">
        <f t="shared" si="32"/>
        <v>3200</v>
      </c>
      <c r="U151" s="40">
        <v>67</v>
      </c>
      <c r="V151" s="41">
        <f t="shared" si="33"/>
        <v>32</v>
      </c>
      <c r="W151" s="41">
        <f t="shared" si="34"/>
        <v>2144</v>
      </c>
      <c r="X151" s="40"/>
      <c r="Y151" s="40"/>
      <c r="Z151" s="40"/>
      <c r="AA151" s="43"/>
      <c r="AB151" s="40"/>
      <c r="AC151" s="40"/>
      <c r="AD151" s="44">
        <f t="shared" si="39"/>
        <v>33</v>
      </c>
      <c r="AE151" s="41">
        <f t="shared" si="35"/>
        <v>32</v>
      </c>
      <c r="AF151" s="41">
        <f t="shared" si="36"/>
        <v>1056</v>
      </c>
      <c r="AH151" s="142"/>
    </row>
    <row r="152" spans="1:34" s="45" customFormat="1" ht="15" customHeight="1" x14ac:dyDescent="0.25">
      <c r="A152" s="35"/>
      <c r="B152" s="35"/>
      <c r="C152" s="35"/>
      <c r="D152" s="40"/>
      <c r="E152" s="40">
        <v>120</v>
      </c>
      <c r="F152" s="36" t="s">
        <v>37</v>
      </c>
      <c r="G152" s="146" t="s">
        <v>561</v>
      </c>
      <c r="H152" s="38" t="s">
        <v>177</v>
      </c>
      <c r="I152" s="34">
        <v>2507650</v>
      </c>
      <c r="J152" s="81">
        <v>46935</v>
      </c>
      <c r="K152" s="40">
        <v>32</v>
      </c>
      <c r="L152" s="41">
        <v>69.75</v>
      </c>
      <c r="M152" s="40">
        <v>2232</v>
      </c>
      <c r="N152" s="34"/>
      <c r="O152" s="41"/>
      <c r="P152" s="41"/>
      <c r="Q152" s="41"/>
      <c r="R152" s="40">
        <f t="shared" si="37"/>
        <v>32</v>
      </c>
      <c r="S152" s="41">
        <f t="shared" si="38"/>
        <v>69.75</v>
      </c>
      <c r="T152" s="41">
        <f t="shared" si="32"/>
        <v>2232</v>
      </c>
      <c r="U152" s="40">
        <v>28</v>
      </c>
      <c r="V152" s="41">
        <f t="shared" si="33"/>
        <v>69.75</v>
      </c>
      <c r="W152" s="41">
        <f t="shared" si="34"/>
        <v>1953</v>
      </c>
      <c r="X152" s="40"/>
      <c r="Y152" s="40"/>
      <c r="Z152" s="40"/>
      <c r="AA152" s="43"/>
      <c r="AB152" s="40"/>
      <c r="AC152" s="40"/>
      <c r="AD152" s="44">
        <f t="shared" si="39"/>
        <v>4</v>
      </c>
      <c r="AE152" s="41">
        <f t="shared" si="35"/>
        <v>69.75</v>
      </c>
      <c r="AF152" s="41">
        <f t="shared" si="36"/>
        <v>279</v>
      </c>
      <c r="AH152" s="142"/>
    </row>
    <row r="153" spans="1:34" s="45" customFormat="1" ht="15" customHeight="1" x14ac:dyDescent="0.25">
      <c r="A153" s="35"/>
      <c r="B153" s="35"/>
      <c r="C153" s="35"/>
      <c r="D153" s="40"/>
      <c r="E153" s="40">
        <v>121</v>
      </c>
      <c r="F153" s="36" t="s">
        <v>562</v>
      </c>
      <c r="G153" s="146" t="s">
        <v>563</v>
      </c>
      <c r="H153" s="38" t="s">
        <v>564</v>
      </c>
      <c r="I153" s="34" t="s">
        <v>565</v>
      </c>
      <c r="J153" s="81">
        <v>46966</v>
      </c>
      <c r="K153" s="40">
        <v>200</v>
      </c>
      <c r="L153" s="41">
        <v>194</v>
      </c>
      <c r="M153" s="40">
        <v>38800</v>
      </c>
      <c r="N153" s="34"/>
      <c r="O153" s="41"/>
      <c r="P153" s="41"/>
      <c r="Q153" s="41"/>
      <c r="R153" s="40">
        <f t="shared" si="37"/>
        <v>200</v>
      </c>
      <c r="S153" s="41">
        <f t="shared" si="38"/>
        <v>194</v>
      </c>
      <c r="T153" s="41">
        <f t="shared" si="32"/>
        <v>38800</v>
      </c>
      <c r="U153" s="40"/>
      <c r="V153" s="41">
        <f t="shared" si="33"/>
        <v>194</v>
      </c>
      <c r="W153" s="41">
        <f t="shared" si="34"/>
        <v>0</v>
      </c>
      <c r="X153" s="40"/>
      <c r="Y153" s="40"/>
      <c r="Z153" s="40"/>
      <c r="AA153" s="43"/>
      <c r="AB153" s="40"/>
      <c r="AC153" s="40"/>
      <c r="AD153" s="44">
        <f t="shared" si="39"/>
        <v>200</v>
      </c>
      <c r="AE153" s="41">
        <f t="shared" si="35"/>
        <v>194</v>
      </c>
      <c r="AF153" s="41">
        <f t="shared" si="36"/>
        <v>38800</v>
      </c>
      <c r="AH153" s="142"/>
    </row>
    <row r="154" spans="1:34" s="100" customFormat="1" ht="15.75" customHeight="1" x14ac:dyDescent="0.25">
      <c r="A154" s="87"/>
      <c r="B154" s="87"/>
      <c r="C154" s="87"/>
      <c r="D154" s="88"/>
      <c r="E154" s="88"/>
      <c r="F154" s="89"/>
      <c r="G154" s="150"/>
      <c r="H154" s="91"/>
      <c r="I154" s="92"/>
      <c r="J154" s="93"/>
      <c r="K154" s="92"/>
      <c r="L154" s="94"/>
      <c r="M154" s="95">
        <f>SUM(M4:M153)</f>
        <v>3078640.0399999996</v>
      </c>
      <c r="N154" s="92"/>
      <c r="O154" s="96"/>
      <c r="P154" s="96">
        <f>SUM(P3:P153)</f>
        <v>1927</v>
      </c>
      <c r="Q154" s="97"/>
      <c r="R154" s="98"/>
      <c r="S154" s="97"/>
      <c r="T154" s="97">
        <f>SUM(T4:T153)</f>
        <v>3080567.0399999996</v>
      </c>
      <c r="U154" s="98"/>
      <c r="V154" s="97"/>
      <c r="W154" s="97">
        <f>SUM(W4:W153)</f>
        <v>372611.29</v>
      </c>
      <c r="X154" s="97"/>
      <c r="Y154" s="97"/>
      <c r="Z154" s="97"/>
      <c r="AA154" s="97"/>
      <c r="AB154" s="97"/>
      <c r="AC154" s="97">
        <f>SUM(AC4:AC153)</f>
        <v>600</v>
      </c>
      <c r="AD154" s="98"/>
      <c r="AE154" s="97"/>
      <c r="AF154" s="97">
        <f>SUM(AF4:AF153)</f>
        <v>2707355.75</v>
      </c>
    </row>
    <row r="155" spans="1:34" ht="15.75" customHeight="1" x14ac:dyDescent="0.25">
      <c r="D155" s="102"/>
      <c r="E155" s="102"/>
      <c r="F155" s="103"/>
      <c r="H155" s="105"/>
      <c r="I155" s="106"/>
      <c r="J155" s="107"/>
      <c r="K155" s="106"/>
      <c r="L155" s="108"/>
      <c r="M155" s="106"/>
      <c r="O155" s="109"/>
      <c r="P155" s="109"/>
      <c r="Q155" s="109"/>
      <c r="R155" s="102"/>
      <c r="S155" s="109"/>
      <c r="T155" s="109"/>
      <c r="U155" s="102"/>
      <c r="V155" s="109"/>
      <c r="W155" s="109"/>
      <c r="X155" s="102"/>
      <c r="Y155" s="102"/>
      <c r="Z155" s="102"/>
      <c r="AA155" s="110"/>
      <c r="AB155" s="102"/>
      <c r="AC155" s="102"/>
      <c r="AD155" s="102"/>
      <c r="AE155" s="109"/>
      <c r="AF155" s="109"/>
    </row>
    <row r="156" spans="1:34" ht="15.75" customHeight="1" x14ac:dyDescent="0.25">
      <c r="D156" s="102"/>
      <c r="E156" s="102"/>
      <c r="F156" s="103"/>
      <c r="H156" s="105"/>
      <c r="I156" s="106"/>
      <c r="J156" s="107"/>
      <c r="K156" s="106"/>
      <c r="L156" s="108"/>
      <c r="M156" s="112"/>
      <c r="O156" s="109"/>
      <c r="P156" s="109"/>
      <c r="Q156" s="109"/>
      <c r="R156" s="102"/>
      <c r="S156" s="109"/>
      <c r="T156" s="109"/>
      <c r="U156" s="102"/>
      <c r="V156" s="109"/>
      <c r="W156" s="109"/>
      <c r="X156" s="102"/>
      <c r="Y156" s="102"/>
      <c r="Z156" s="102"/>
      <c r="AA156" s="110"/>
      <c r="AB156" s="102"/>
      <c r="AC156" s="102"/>
      <c r="AD156" s="102"/>
      <c r="AE156" s="109"/>
      <c r="AF156" s="109"/>
    </row>
    <row r="157" spans="1:34" ht="15.75" customHeight="1" x14ac:dyDescent="0.3">
      <c r="D157" s="102"/>
      <c r="E157" s="102"/>
      <c r="F157" s="103"/>
      <c r="H157" s="105"/>
      <c r="I157" s="106"/>
      <c r="J157" s="107"/>
      <c r="K157" s="106"/>
      <c r="L157" s="108"/>
      <c r="M157" s="106"/>
      <c r="O157" s="109"/>
      <c r="P157" s="109"/>
      <c r="Q157" s="109"/>
      <c r="R157" s="102"/>
      <c r="S157" s="109"/>
      <c r="T157" s="113" t="s">
        <v>566</v>
      </c>
      <c r="U157" s="113"/>
      <c r="V157" s="113"/>
      <c r="W157" s="113"/>
      <c r="X157" s="114"/>
      <c r="Y157" s="115"/>
      <c r="Z157" s="115"/>
      <c r="AA157" s="113" t="s">
        <v>567</v>
      </c>
      <c r="AB157" s="116"/>
      <c r="AC157" s="117"/>
      <c r="AD157" s="118"/>
      <c r="AE157" s="117"/>
      <c r="AF157" s="119"/>
    </row>
    <row r="158" spans="1:34" ht="15.75" customHeight="1" x14ac:dyDescent="0.3">
      <c r="D158" s="102"/>
      <c r="E158" s="102"/>
      <c r="F158" s="103"/>
      <c r="H158" s="105"/>
      <c r="I158" s="106"/>
      <c r="J158" s="107"/>
      <c r="K158" s="106"/>
      <c r="L158" s="108"/>
      <c r="M158" s="106">
        <v>3</v>
      </c>
      <c r="O158" s="109"/>
      <c r="P158" s="109"/>
      <c r="Q158" s="109"/>
      <c r="R158" s="102"/>
      <c r="S158" s="109"/>
      <c r="T158" s="113"/>
      <c r="U158" s="113"/>
      <c r="V158" s="113"/>
      <c r="W158" s="113"/>
      <c r="X158" s="114"/>
      <c r="Y158" s="115"/>
      <c r="Z158" s="115"/>
      <c r="AA158" s="113"/>
      <c r="AB158" s="117"/>
      <c r="AC158" s="117"/>
      <c r="AD158" s="118"/>
      <c r="AE158" s="117"/>
      <c r="AF158" s="117"/>
    </row>
    <row r="159" spans="1:34" ht="15.75" customHeight="1" x14ac:dyDescent="0.3">
      <c r="D159" s="102"/>
      <c r="E159" s="102"/>
      <c r="F159" s="103"/>
      <c r="H159" s="105"/>
      <c r="I159" s="106"/>
      <c r="J159" s="107"/>
      <c r="K159" s="106"/>
      <c r="L159" s="108"/>
      <c r="M159" s="106"/>
      <c r="O159" s="109"/>
      <c r="P159" s="109"/>
      <c r="Q159" s="109"/>
      <c r="R159" s="102"/>
      <c r="S159" s="109"/>
      <c r="T159" s="113"/>
      <c r="U159" s="113"/>
      <c r="V159" s="113"/>
      <c r="W159" s="113"/>
      <c r="X159" s="114"/>
      <c r="Y159" s="115"/>
      <c r="Z159" s="115"/>
      <c r="AA159" s="113"/>
      <c r="AB159" s="117"/>
      <c r="AC159" s="117"/>
      <c r="AD159" s="118"/>
      <c r="AE159" s="117"/>
      <c r="AF159" s="117"/>
    </row>
    <row r="160" spans="1:34" ht="15.75" customHeight="1" x14ac:dyDescent="0.25">
      <c r="D160" s="102"/>
      <c r="E160" s="102"/>
      <c r="F160" s="103"/>
      <c r="H160" s="105"/>
      <c r="I160" s="106"/>
      <c r="J160" s="107"/>
      <c r="K160" s="106"/>
      <c r="L160" s="108"/>
      <c r="M160" s="106"/>
      <c r="O160" s="109"/>
      <c r="P160" s="109"/>
      <c r="Q160" s="109"/>
      <c r="R160" s="102"/>
      <c r="S160" s="109"/>
      <c r="T160" s="117"/>
      <c r="U160" s="117"/>
      <c r="V160" s="117"/>
      <c r="W160" s="120"/>
      <c r="X160" s="121" t="s">
        <v>569</v>
      </c>
      <c r="Y160" s="121"/>
      <c r="Z160" s="121"/>
      <c r="AA160" s="121"/>
      <c r="AB160" s="121"/>
      <c r="AC160" s="114"/>
      <c r="AD160" s="115"/>
      <c r="AE160" s="115"/>
      <c r="AF160" s="121" t="s">
        <v>570</v>
      </c>
    </row>
    <row r="161" spans="4:32" ht="15.75" customHeight="1" x14ac:dyDescent="0.25">
      <c r="D161" s="102"/>
      <c r="E161" s="102"/>
      <c r="F161" s="103"/>
      <c r="H161" s="105"/>
      <c r="I161" s="106"/>
      <c r="J161" s="107"/>
      <c r="K161" s="106"/>
      <c r="L161" s="108"/>
      <c r="M161" s="106"/>
      <c r="O161" s="109"/>
      <c r="P161" s="109"/>
      <c r="Q161" s="109"/>
      <c r="R161" s="102"/>
      <c r="S161" s="109"/>
      <c r="T161" s="117"/>
      <c r="U161" s="117"/>
      <c r="V161" s="117"/>
      <c r="W161" s="120"/>
      <c r="X161" s="122" t="s">
        <v>571</v>
      </c>
      <c r="Y161" s="122"/>
      <c r="Z161" s="122"/>
      <c r="AA161" s="122"/>
      <c r="AB161" s="122"/>
      <c r="AC161" s="114"/>
      <c r="AD161" s="115"/>
      <c r="AE161" s="115"/>
      <c r="AF161" s="122" t="s">
        <v>572</v>
      </c>
    </row>
    <row r="162" spans="4:32" ht="15.75" customHeight="1" x14ac:dyDescent="0.25">
      <c r="D162" s="102"/>
      <c r="E162" s="102"/>
      <c r="F162" s="103"/>
      <c r="H162" s="105"/>
      <c r="I162" s="106"/>
      <c r="J162" s="107"/>
      <c r="K162" s="106"/>
      <c r="L162" s="108"/>
      <c r="M162" s="106"/>
      <c r="O162" s="109"/>
      <c r="P162" s="109"/>
      <c r="Q162" s="109"/>
      <c r="R162" s="102"/>
      <c r="S162" s="109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23"/>
    </row>
    <row r="163" spans="4:32" ht="15.75" customHeight="1" x14ac:dyDescent="0.25">
      <c r="D163" s="102"/>
      <c r="E163" s="102"/>
      <c r="F163" s="103"/>
      <c r="H163" s="105"/>
      <c r="I163" s="106"/>
      <c r="J163" s="107"/>
      <c r="K163" s="106"/>
      <c r="L163" s="108"/>
      <c r="M163" s="106"/>
      <c r="O163" s="109"/>
      <c r="P163" s="109"/>
      <c r="Q163" s="109"/>
      <c r="R163" s="102"/>
      <c r="S163" s="109"/>
      <c r="T163" s="109"/>
      <c r="U163" s="102"/>
      <c r="V163" s="109"/>
      <c r="W163" s="109"/>
      <c r="X163" s="102"/>
      <c r="Y163" s="102"/>
      <c r="Z163" s="102"/>
      <c r="AA163" s="110"/>
      <c r="AB163" s="102"/>
      <c r="AC163" s="102"/>
      <c r="AD163" s="102"/>
      <c r="AE163" s="109"/>
      <c r="AF163" s="109"/>
    </row>
    <row r="164" spans="4:32" ht="15.75" customHeight="1" x14ac:dyDescent="0.25">
      <c r="D164" s="102"/>
      <c r="E164" s="102"/>
      <c r="F164" s="103"/>
      <c r="H164" s="105"/>
      <c r="I164" s="106"/>
      <c r="J164" s="107"/>
      <c r="K164" s="106"/>
      <c r="L164" s="108"/>
      <c r="M164" s="106"/>
      <c r="O164" s="109"/>
      <c r="P164" s="109"/>
      <c r="Q164" s="109"/>
      <c r="R164" s="102"/>
      <c r="S164" s="109"/>
      <c r="T164" s="109"/>
      <c r="U164" s="102"/>
      <c r="V164" s="109"/>
      <c r="W164" s="109"/>
      <c r="X164" s="102"/>
      <c r="Y164" s="102"/>
      <c r="Z164" s="102"/>
      <c r="AA164" s="110"/>
      <c r="AB164" s="102"/>
      <c r="AC164" s="102"/>
      <c r="AD164" s="102"/>
      <c r="AE164" s="109"/>
      <c r="AF164" s="109"/>
    </row>
    <row r="165" spans="4:32" ht="15.75" customHeight="1" x14ac:dyDescent="0.25">
      <c r="D165" s="102"/>
      <c r="E165" s="102"/>
      <c r="F165" s="103"/>
      <c r="H165" s="105"/>
      <c r="I165" s="106"/>
      <c r="J165" s="107"/>
      <c r="K165" s="106"/>
      <c r="L165" s="108"/>
      <c r="M165" s="106"/>
      <c r="O165" s="109"/>
      <c r="P165" s="109"/>
      <c r="Q165" s="109"/>
      <c r="R165" s="102"/>
      <c r="S165" s="109"/>
      <c r="T165" s="109"/>
      <c r="U165" s="102"/>
      <c r="V165" s="109"/>
      <c r="W165" s="109"/>
      <c r="X165" s="102"/>
      <c r="Y165" s="102"/>
      <c r="Z165" s="102"/>
      <c r="AA165" s="110"/>
      <c r="AB165" s="102"/>
      <c r="AC165" s="102"/>
      <c r="AD165" s="102"/>
      <c r="AE165" s="109"/>
      <c r="AF165" s="109"/>
    </row>
    <row r="166" spans="4:32" ht="15.75" customHeight="1" x14ac:dyDescent="0.25">
      <c r="D166" s="102"/>
      <c r="E166" s="102"/>
      <c r="F166" s="103"/>
      <c r="H166" s="105"/>
      <c r="I166" s="106"/>
      <c r="J166" s="107"/>
      <c r="K166" s="106"/>
      <c r="L166" s="108"/>
      <c r="M166" s="106"/>
      <c r="O166" s="109"/>
      <c r="P166" s="109"/>
      <c r="Q166" s="109"/>
      <c r="R166" s="102"/>
      <c r="S166" s="109"/>
      <c r="T166" s="109"/>
      <c r="U166" s="102"/>
      <c r="V166" s="109"/>
      <c r="W166" s="109"/>
      <c r="X166" s="102"/>
      <c r="Y166" s="102"/>
      <c r="Z166" s="102"/>
      <c r="AA166" s="110"/>
      <c r="AB166" s="102"/>
      <c r="AC166" s="102"/>
      <c r="AD166" s="102"/>
      <c r="AE166" s="109"/>
      <c r="AF166" s="109"/>
    </row>
    <row r="167" spans="4:32" ht="15.75" customHeight="1" x14ac:dyDescent="0.25">
      <c r="D167" s="102"/>
      <c r="E167" s="102"/>
      <c r="F167" s="103"/>
      <c r="H167" s="105"/>
      <c r="I167" s="106"/>
      <c r="J167" s="107"/>
      <c r="K167" s="106"/>
      <c r="L167" s="108"/>
      <c r="M167" s="106"/>
      <c r="O167" s="109"/>
      <c r="P167" s="109"/>
      <c r="Q167" s="109"/>
      <c r="R167" s="102"/>
      <c r="S167" s="109"/>
      <c r="T167" s="109"/>
      <c r="U167" s="102"/>
      <c r="V167" s="109"/>
      <c r="W167" s="109"/>
      <c r="X167" s="102"/>
      <c r="Y167" s="102"/>
      <c r="Z167" s="102"/>
      <c r="AA167" s="110"/>
      <c r="AB167" s="102"/>
      <c r="AC167" s="102"/>
      <c r="AD167" s="102"/>
      <c r="AE167" s="109"/>
      <c r="AF167" s="109"/>
    </row>
    <row r="168" spans="4:32" ht="15.75" customHeight="1" x14ac:dyDescent="0.25">
      <c r="D168" s="102"/>
      <c r="E168" s="102"/>
      <c r="F168" s="103"/>
      <c r="H168" s="105"/>
      <c r="I168" s="106"/>
      <c r="J168" s="107"/>
      <c r="K168" s="106"/>
      <c r="L168" s="108"/>
      <c r="M168" s="106"/>
      <c r="O168" s="109"/>
      <c r="P168" s="109"/>
      <c r="Q168" s="109"/>
      <c r="R168" s="102"/>
      <c r="S168" s="109"/>
      <c r="T168" s="109"/>
      <c r="U168" s="102"/>
      <c r="V168" s="109"/>
      <c r="W168" s="109"/>
      <c r="X168" s="102"/>
      <c r="Y168" s="102"/>
      <c r="Z168" s="102"/>
      <c r="AA168" s="110"/>
      <c r="AB168" s="102"/>
      <c r="AC168" s="102"/>
      <c r="AD168" s="102"/>
      <c r="AE168" s="109"/>
      <c r="AF168" s="109"/>
    </row>
    <row r="169" spans="4:32" ht="15.75" customHeight="1" x14ac:dyDescent="0.25">
      <c r="D169" s="102"/>
      <c r="E169" s="102"/>
      <c r="F169" s="103"/>
      <c r="H169" s="105"/>
      <c r="I169" s="106"/>
      <c r="J169" s="107"/>
      <c r="K169" s="106"/>
      <c r="L169" s="108"/>
      <c r="M169" s="106"/>
      <c r="O169" s="109"/>
      <c r="P169" s="109"/>
      <c r="Q169" s="109"/>
      <c r="R169" s="102"/>
      <c r="S169" s="109"/>
      <c r="T169" s="109"/>
      <c r="U169" s="102"/>
      <c r="V169" s="109"/>
      <c r="W169" s="109"/>
      <c r="X169" s="102"/>
      <c r="Y169" s="102"/>
      <c r="Z169" s="102"/>
      <c r="AA169" s="110"/>
      <c r="AB169" s="102"/>
      <c r="AC169" s="102"/>
      <c r="AD169" s="102"/>
      <c r="AE169" s="109"/>
      <c r="AF169" s="109"/>
    </row>
    <row r="170" spans="4:32" ht="15.75" customHeight="1" x14ac:dyDescent="0.25">
      <c r="D170" s="102"/>
      <c r="E170" s="102"/>
      <c r="F170" s="103"/>
      <c r="H170" s="105"/>
      <c r="I170" s="106"/>
      <c r="J170" s="107"/>
      <c r="K170" s="106"/>
      <c r="L170" s="108"/>
      <c r="M170" s="106"/>
      <c r="O170" s="109"/>
      <c r="P170" s="109"/>
      <c r="Q170" s="109"/>
      <c r="R170" s="102"/>
      <c r="S170" s="109"/>
      <c r="T170" s="109"/>
      <c r="U170" s="102"/>
      <c r="V170" s="109"/>
      <c r="W170" s="109"/>
      <c r="X170" s="102"/>
      <c r="Y170" s="102"/>
      <c r="Z170" s="102"/>
      <c r="AA170" s="110"/>
      <c r="AB170" s="102"/>
      <c r="AC170" s="102"/>
      <c r="AD170" s="102"/>
      <c r="AE170" s="109"/>
      <c r="AF170" s="109"/>
    </row>
    <row r="171" spans="4:32" ht="15.75" customHeight="1" x14ac:dyDescent="0.25">
      <c r="D171" s="102"/>
      <c r="E171" s="102"/>
      <c r="F171" s="103"/>
      <c r="H171" s="105"/>
      <c r="I171" s="106"/>
      <c r="J171" s="107"/>
      <c r="K171" s="106"/>
      <c r="L171" s="108"/>
      <c r="M171" s="106"/>
      <c r="O171" s="109"/>
      <c r="P171" s="109"/>
      <c r="Q171" s="109"/>
      <c r="R171" s="102"/>
      <c r="S171" s="109"/>
      <c r="T171" s="109"/>
      <c r="U171" s="102"/>
      <c r="V171" s="109"/>
      <c r="W171" s="109"/>
      <c r="X171" s="102"/>
      <c r="Y171" s="102"/>
      <c r="Z171" s="102"/>
      <c r="AA171" s="110"/>
      <c r="AB171" s="102"/>
      <c r="AC171" s="102"/>
      <c r="AD171" s="102"/>
      <c r="AE171" s="109"/>
      <c r="AF171" s="109"/>
    </row>
    <row r="172" spans="4:32" ht="15.75" customHeight="1" x14ac:dyDescent="0.25">
      <c r="D172" s="102"/>
      <c r="E172" s="102"/>
      <c r="F172" s="103"/>
      <c r="H172" s="105"/>
      <c r="I172" s="106"/>
      <c r="J172" s="107"/>
      <c r="K172" s="106"/>
      <c r="L172" s="108"/>
      <c r="M172" s="106"/>
      <c r="O172" s="109"/>
      <c r="P172" s="109"/>
      <c r="Q172" s="109"/>
      <c r="R172" s="102"/>
      <c r="S172" s="109"/>
      <c r="T172" s="109"/>
      <c r="U172" s="102"/>
      <c r="V172" s="109"/>
      <c r="W172" s="109"/>
      <c r="X172" s="102"/>
      <c r="Y172" s="102"/>
      <c r="Z172" s="102"/>
      <c r="AA172" s="110"/>
      <c r="AB172" s="102"/>
      <c r="AC172" s="102"/>
      <c r="AD172" s="102"/>
      <c r="AE172" s="109"/>
      <c r="AF172" s="109"/>
    </row>
    <row r="173" spans="4:32" ht="15.75" customHeight="1" x14ac:dyDescent="0.25">
      <c r="D173" s="102"/>
      <c r="E173" s="102"/>
      <c r="F173" s="103"/>
      <c r="H173" s="105"/>
      <c r="I173" s="106"/>
      <c r="J173" s="107"/>
      <c r="K173" s="106"/>
      <c r="L173" s="108"/>
      <c r="M173" s="106"/>
      <c r="O173" s="109"/>
      <c r="P173" s="109"/>
      <c r="Q173" s="109"/>
      <c r="R173" s="102"/>
      <c r="S173" s="109"/>
      <c r="T173" s="109"/>
      <c r="U173" s="102"/>
      <c r="V173" s="109"/>
      <c r="W173" s="109"/>
      <c r="X173" s="102"/>
      <c r="Y173" s="102"/>
      <c r="Z173" s="102"/>
      <c r="AA173" s="110"/>
      <c r="AB173" s="102"/>
      <c r="AC173" s="102"/>
      <c r="AD173" s="102"/>
      <c r="AE173" s="109"/>
      <c r="AF173" s="109"/>
    </row>
    <row r="174" spans="4:32" ht="15.75" customHeight="1" x14ac:dyDescent="0.25">
      <c r="D174" s="102"/>
      <c r="E174" s="102"/>
      <c r="F174" s="103"/>
      <c r="H174" s="105"/>
      <c r="I174" s="106"/>
      <c r="J174" s="107"/>
      <c r="K174" s="106"/>
      <c r="L174" s="108"/>
      <c r="M174" s="106"/>
      <c r="O174" s="109"/>
      <c r="P174" s="109"/>
      <c r="Q174" s="109"/>
      <c r="R174" s="102"/>
      <c r="S174" s="109"/>
      <c r="T174" s="109"/>
      <c r="U174" s="102"/>
      <c r="V174" s="109"/>
      <c r="W174" s="109"/>
      <c r="X174" s="102"/>
      <c r="Y174" s="102"/>
      <c r="Z174" s="102"/>
      <c r="AA174" s="110"/>
      <c r="AB174" s="102"/>
      <c r="AC174" s="102"/>
      <c r="AD174" s="102"/>
      <c r="AE174" s="109"/>
      <c r="AF174" s="109"/>
    </row>
    <row r="175" spans="4:32" ht="15.75" customHeight="1" x14ac:dyDescent="0.25">
      <c r="D175" s="102"/>
      <c r="E175" s="102"/>
      <c r="F175" s="103"/>
      <c r="H175" s="105"/>
      <c r="I175" s="106"/>
      <c r="J175" s="107"/>
      <c r="K175" s="106"/>
      <c r="L175" s="108"/>
      <c r="M175" s="106"/>
      <c r="O175" s="109"/>
      <c r="P175" s="109"/>
      <c r="Q175" s="109"/>
      <c r="R175" s="102"/>
      <c r="S175" s="109"/>
      <c r="T175" s="109"/>
      <c r="U175" s="102"/>
      <c r="V175" s="109"/>
      <c r="W175" s="109"/>
      <c r="X175" s="102"/>
      <c r="Y175" s="102"/>
      <c r="Z175" s="102"/>
      <c r="AA175" s="110"/>
      <c r="AB175" s="102"/>
      <c r="AC175" s="102"/>
      <c r="AD175" s="102"/>
      <c r="AE175" s="109"/>
      <c r="AF175" s="109"/>
    </row>
    <row r="176" spans="4:32" ht="15.75" customHeight="1" x14ac:dyDescent="0.25">
      <c r="D176" s="102"/>
      <c r="E176" s="102"/>
      <c r="F176" s="103"/>
      <c r="H176" s="105"/>
      <c r="I176" s="106"/>
      <c r="J176" s="107"/>
      <c r="K176" s="106"/>
      <c r="L176" s="108"/>
      <c r="M176" s="106"/>
      <c r="O176" s="109"/>
      <c r="P176" s="109"/>
      <c r="Q176" s="109"/>
      <c r="R176" s="102"/>
      <c r="S176" s="109"/>
      <c r="T176" s="109"/>
      <c r="U176" s="102"/>
      <c r="V176" s="109"/>
      <c r="W176" s="109"/>
      <c r="X176" s="102"/>
      <c r="Y176" s="102"/>
      <c r="Z176" s="102"/>
      <c r="AA176" s="110"/>
      <c r="AB176" s="102"/>
      <c r="AC176" s="102"/>
      <c r="AD176" s="102"/>
      <c r="AE176" s="109"/>
      <c r="AF176" s="109"/>
    </row>
    <row r="177" spans="4:32" ht="15.75" customHeight="1" x14ac:dyDescent="0.25">
      <c r="D177" s="102"/>
      <c r="E177" s="102"/>
      <c r="F177" s="103"/>
      <c r="H177" s="105"/>
      <c r="I177" s="106"/>
      <c r="J177" s="107"/>
      <c r="K177" s="106"/>
      <c r="L177" s="108"/>
      <c r="M177" s="106"/>
      <c r="O177" s="109"/>
      <c r="P177" s="109"/>
      <c r="Q177" s="109"/>
      <c r="R177" s="102"/>
      <c r="S177" s="109"/>
      <c r="T177" s="109"/>
      <c r="U177" s="102"/>
      <c r="V177" s="109"/>
      <c r="W177" s="109"/>
      <c r="X177" s="102"/>
      <c r="Y177" s="102"/>
      <c r="Z177" s="102"/>
      <c r="AA177" s="110"/>
      <c r="AB177" s="102"/>
      <c r="AC177" s="102"/>
      <c r="AD177" s="102"/>
      <c r="AE177" s="109"/>
      <c r="AF177" s="109"/>
    </row>
    <row r="178" spans="4:32" ht="15.75" customHeight="1" x14ac:dyDescent="0.25">
      <c r="D178" s="102"/>
      <c r="E178" s="102"/>
      <c r="F178" s="103"/>
      <c r="H178" s="105"/>
      <c r="I178" s="106"/>
      <c r="J178" s="107"/>
      <c r="K178" s="106"/>
      <c r="L178" s="108"/>
      <c r="M178" s="106"/>
      <c r="O178" s="109"/>
      <c r="P178" s="109"/>
      <c r="Q178" s="109"/>
      <c r="R178" s="102"/>
      <c r="S178" s="109"/>
      <c r="T178" s="109"/>
      <c r="U178" s="102"/>
      <c r="V178" s="109"/>
      <c r="W178" s="109"/>
      <c r="X178" s="102"/>
      <c r="Y178" s="102"/>
      <c r="Z178" s="102"/>
      <c r="AA178" s="110"/>
      <c r="AB178" s="102"/>
      <c r="AC178" s="102"/>
      <c r="AD178" s="102"/>
      <c r="AE178" s="109"/>
      <c r="AF178" s="109"/>
    </row>
    <row r="179" spans="4:32" ht="15.75" customHeight="1" x14ac:dyDescent="0.25">
      <c r="D179" s="102"/>
      <c r="E179" s="102"/>
      <c r="F179" s="103"/>
      <c r="H179" s="105"/>
      <c r="I179" s="106"/>
      <c r="J179" s="107"/>
      <c r="K179" s="106"/>
      <c r="L179" s="108"/>
      <c r="M179" s="106"/>
      <c r="O179" s="109"/>
      <c r="P179" s="109"/>
      <c r="Q179" s="109"/>
      <c r="R179" s="102"/>
      <c r="S179" s="109"/>
      <c r="T179" s="109"/>
      <c r="U179" s="102"/>
      <c r="V179" s="109"/>
      <c r="W179" s="109"/>
      <c r="X179" s="102"/>
      <c r="Y179" s="102"/>
      <c r="Z179" s="102"/>
      <c r="AA179" s="110"/>
      <c r="AB179" s="102"/>
      <c r="AC179" s="102"/>
      <c r="AD179" s="102"/>
      <c r="AE179" s="109"/>
      <c r="AF179" s="109"/>
    </row>
    <row r="180" spans="4:32" ht="15.75" customHeight="1" x14ac:dyDescent="0.25">
      <c r="D180" s="102"/>
      <c r="E180" s="102"/>
      <c r="F180" s="103"/>
      <c r="H180" s="105"/>
      <c r="I180" s="106"/>
      <c r="J180" s="107"/>
      <c r="K180" s="106"/>
      <c r="L180" s="108"/>
      <c r="M180" s="106"/>
      <c r="O180" s="109"/>
      <c r="P180" s="109"/>
      <c r="Q180" s="109"/>
      <c r="R180" s="102"/>
      <c r="S180" s="109"/>
      <c r="T180" s="109"/>
      <c r="U180" s="102"/>
      <c r="V180" s="109"/>
      <c r="W180" s="109"/>
      <c r="X180" s="102"/>
      <c r="Y180" s="102"/>
      <c r="Z180" s="102"/>
      <c r="AA180" s="110"/>
      <c r="AB180" s="102"/>
      <c r="AC180" s="102"/>
      <c r="AD180" s="102"/>
      <c r="AE180" s="109"/>
      <c r="AF180" s="109"/>
    </row>
    <row r="181" spans="4:32" ht="15.75" customHeight="1" x14ac:dyDescent="0.25">
      <c r="D181" s="102"/>
      <c r="E181" s="102"/>
      <c r="F181" s="103"/>
      <c r="H181" s="105"/>
      <c r="I181" s="106"/>
      <c r="J181" s="107"/>
      <c r="K181" s="106"/>
      <c r="L181" s="108"/>
      <c r="M181" s="106"/>
      <c r="O181" s="109"/>
      <c r="P181" s="109"/>
      <c r="Q181" s="109"/>
      <c r="R181" s="102"/>
      <c r="S181" s="109"/>
      <c r="T181" s="109"/>
      <c r="U181" s="102"/>
      <c r="V181" s="109"/>
      <c r="W181" s="109"/>
      <c r="X181" s="102"/>
      <c r="Y181" s="102"/>
      <c r="Z181" s="102"/>
      <c r="AA181" s="110"/>
      <c r="AB181" s="102"/>
      <c r="AC181" s="102"/>
      <c r="AD181" s="102"/>
      <c r="AE181" s="109"/>
      <c r="AF181" s="109"/>
    </row>
    <row r="182" spans="4:32" ht="15.75" customHeight="1" x14ac:dyDescent="0.25">
      <c r="D182" s="102"/>
      <c r="E182" s="102"/>
      <c r="F182" s="103"/>
      <c r="H182" s="105"/>
      <c r="I182" s="106"/>
      <c r="J182" s="107"/>
      <c r="K182" s="106"/>
      <c r="L182" s="108"/>
      <c r="M182" s="106"/>
      <c r="O182" s="109"/>
      <c r="P182" s="109"/>
      <c r="Q182" s="109"/>
      <c r="R182" s="102"/>
      <c r="S182" s="109"/>
      <c r="T182" s="109"/>
      <c r="U182" s="102"/>
      <c r="V182" s="109"/>
      <c r="W182" s="109"/>
      <c r="X182" s="102"/>
      <c r="Y182" s="102"/>
      <c r="Z182" s="102"/>
      <c r="AA182" s="110"/>
      <c r="AB182" s="102"/>
      <c r="AC182" s="102"/>
      <c r="AD182" s="102"/>
      <c r="AE182" s="109"/>
      <c r="AF182" s="109"/>
    </row>
    <row r="183" spans="4:32" ht="15.75" customHeight="1" x14ac:dyDescent="0.25">
      <c r="D183" s="102"/>
      <c r="E183" s="102"/>
      <c r="F183" s="103"/>
      <c r="H183" s="105"/>
      <c r="I183" s="106"/>
      <c r="J183" s="107"/>
      <c r="K183" s="106"/>
      <c r="L183" s="108"/>
      <c r="M183" s="106"/>
      <c r="O183" s="109"/>
      <c r="P183" s="109"/>
      <c r="Q183" s="109"/>
      <c r="R183" s="102"/>
      <c r="S183" s="109"/>
      <c r="T183" s="109"/>
      <c r="U183" s="102"/>
      <c r="V183" s="109"/>
      <c r="W183" s="109"/>
      <c r="X183" s="102"/>
      <c r="Y183" s="102"/>
      <c r="Z183" s="102"/>
      <c r="AA183" s="110"/>
      <c r="AB183" s="102"/>
      <c r="AC183" s="102"/>
      <c r="AD183" s="102"/>
      <c r="AE183" s="109"/>
      <c r="AF183" s="109"/>
    </row>
    <row r="184" spans="4:32" ht="15.75" customHeight="1" x14ac:dyDescent="0.25">
      <c r="D184" s="102"/>
      <c r="E184" s="102"/>
      <c r="F184" s="103"/>
      <c r="H184" s="105"/>
      <c r="I184" s="106"/>
      <c r="J184" s="107"/>
      <c r="K184" s="106"/>
      <c r="L184" s="108"/>
      <c r="M184" s="106"/>
      <c r="O184" s="109"/>
      <c r="P184" s="109"/>
      <c r="Q184" s="109"/>
      <c r="R184" s="102"/>
      <c r="S184" s="109"/>
      <c r="T184" s="109"/>
      <c r="U184" s="102"/>
      <c r="V184" s="109"/>
      <c r="W184" s="109"/>
      <c r="X184" s="102"/>
      <c r="Y184" s="102"/>
      <c r="Z184" s="102"/>
      <c r="AA184" s="110"/>
      <c r="AB184" s="102"/>
      <c r="AC184" s="102"/>
      <c r="AD184" s="102"/>
      <c r="AE184" s="109"/>
      <c r="AF184" s="109"/>
    </row>
    <row r="185" spans="4:32" ht="15.75" customHeight="1" x14ac:dyDescent="0.25">
      <c r="D185" s="102"/>
      <c r="E185" s="102"/>
      <c r="F185" s="103"/>
      <c r="H185" s="105"/>
      <c r="I185" s="106"/>
      <c r="J185" s="107"/>
      <c r="K185" s="106"/>
      <c r="L185" s="108"/>
      <c r="M185" s="106"/>
      <c r="O185" s="109"/>
      <c r="P185" s="109"/>
      <c r="Q185" s="109"/>
      <c r="R185" s="102"/>
      <c r="S185" s="109"/>
      <c r="T185" s="109"/>
      <c r="U185" s="102"/>
      <c r="V185" s="109"/>
      <c r="W185" s="109"/>
      <c r="X185" s="102"/>
      <c r="Y185" s="102"/>
      <c r="Z185" s="102"/>
      <c r="AA185" s="110"/>
      <c r="AB185" s="102"/>
      <c r="AC185" s="102"/>
      <c r="AD185" s="102"/>
      <c r="AE185" s="109"/>
      <c r="AF185" s="109"/>
    </row>
    <row r="186" spans="4:32" ht="15.75" customHeight="1" x14ac:dyDescent="0.25">
      <c r="D186" s="102"/>
      <c r="E186" s="102"/>
      <c r="F186" s="103"/>
      <c r="H186" s="105"/>
      <c r="I186" s="106"/>
      <c r="J186" s="107"/>
      <c r="K186" s="106"/>
      <c r="L186" s="108"/>
      <c r="M186" s="106"/>
      <c r="O186" s="109"/>
      <c r="P186" s="109"/>
      <c r="Q186" s="109"/>
      <c r="R186" s="102"/>
      <c r="S186" s="109"/>
      <c r="T186" s="109"/>
      <c r="U186" s="102"/>
      <c r="V186" s="109"/>
      <c r="W186" s="109"/>
      <c r="X186" s="102"/>
      <c r="Y186" s="102"/>
      <c r="Z186" s="102"/>
      <c r="AA186" s="110"/>
      <c r="AB186" s="102"/>
      <c r="AC186" s="102"/>
      <c r="AD186" s="102"/>
      <c r="AE186" s="109"/>
      <c r="AF186" s="109"/>
    </row>
    <row r="187" spans="4:32" ht="15.75" customHeight="1" x14ac:dyDescent="0.25">
      <c r="D187" s="102"/>
      <c r="E187" s="102"/>
      <c r="F187" s="103"/>
      <c r="H187" s="105"/>
      <c r="I187" s="106"/>
      <c r="J187" s="107"/>
      <c r="K187" s="106"/>
      <c r="L187" s="108"/>
      <c r="M187" s="106"/>
      <c r="O187" s="109"/>
      <c r="P187" s="109"/>
      <c r="Q187" s="109"/>
      <c r="R187" s="102"/>
      <c r="S187" s="109"/>
      <c r="T187" s="109"/>
      <c r="U187" s="102"/>
      <c r="V187" s="109"/>
      <c r="W187" s="109"/>
      <c r="X187" s="102"/>
      <c r="Y187" s="102"/>
      <c r="Z187" s="102"/>
      <c r="AA187" s="110"/>
      <c r="AB187" s="102"/>
      <c r="AC187" s="102"/>
      <c r="AD187" s="102"/>
      <c r="AE187" s="109"/>
      <c r="AF187" s="109"/>
    </row>
    <row r="188" spans="4:32" ht="15.75" customHeight="1" x14ac:dyDescent="0.25">
      <c r="D188" s="102"/>
      <c r="E188" s="102"/>
      <c r="F188" s="103"/>
      <c r="H188" s="105"/>
      <c r="I188" s="106"/>
      <c r="J188" s="107"/>
      <c r="K188" s="106"/>
      <c r="L188" s="108"/>
      <c r="M188" s="106"/>
      <c r="O188" s="109"/>
      <c r="P188" s="109"/>
      <c r="Q188" s="109"/>
      <c r="R188" s="102"/>
      <c r="S188" s="109"/>
      <c r="T188" s="109"/>
      <c r="U188" s="102"/>
      <c r="V188" s="109"/>
      <c r="W188" s="109"/>
      <c r="X188" s="102"/>
      <c r="Y188" s="102"/>
      <c r="Z188" s="102"/>
      <c r="AA188" s="110"/>
      <c r="AB188" s="102"/>
      <c r="AC188" s="102"/>
      <c r="AD188" s="102"/>
      <c r="AE188" s="109"/>
      <c r="AF188" s="109"/>
    </row>
    <row r="189" spans="4:32" ht="15.75" customHeight="1" x14ac:dyDescent="0.25">
      <c r="D189" s="102"/>
      <c r="E189" s="102"/>
      <c r="F189" s="103"/>
      <c r="H189" s="105"/>
      <c r="I189" s="106"/>
      <c r="J189" s="107"/>
      <c r="K189" s="106"/>
      <c r="L189" s="108"/>
      <c r="M189" s="106"/>
      <c r="O189" s="109"/>
      <c r="P189" s="109"/>
      <c r="Q189" s="109"/>
      <c r="R189" s="102"/>
      <c r="S189" s="109"/>
      <c r="T189" s="109"/>
      <c r="U189" s="102"/>
      <c r="V189" s="109"/>
      <c r="W189" s="109"/>
      <c r="X189" s="102"/>
      <c r="Y189" s="102"/>
      <c r="Z189" s="102"/>
      <c r="AA189" s="110"/>
      <c r="AB189" s="102"/>
      <c r="AC189" s="102"/>
      <c r="AD189" s="102"/>
      <c r="AE189" s="109"/>
      <c r="AF189" s="109"/>
    </row>
    <row r="190" spans="4:32" ht="15.75" customHeight="1" x14ac:dyDescent="0.25">
      <c r="D190" s="102"/>
      <c r="E190" s="102"/>
      <c r="F190" s="103"/>
      <c r="H190" s="105"/>
      <c r="I190" s="106"/>
      <c r="J190" s="107"/>
      <c r="K190" s="106"/>
      <c r="L190" s="108"/>
      <c r="M190" s="106"/>
      <c r="O190" s="109"/>
      <c r="P190" s="109"/>
      <c r="Q190" s="109"/>
      <c r="R190" s="102"/>
      <c r="S190" s="109"/>
      <c r="T190" s="109"/>
      <c r="U190" s="102"/>
      <c r="V190" s="109"/>
      <c r="W190" s="109"/>
      <c r="X190" s="102"/>
      <c r="Y190" s="102"/>
      <c r="Z190" s="102"/>
      <c r="AA190" s="110"/>
      <c r="AB190" s="102"/>
      <c r="AC190" s="102"/>
      <c r="AD190" s="102"/>
      <c r="AE190" s="109"/>
      <c r="AF190" s="109"/>
    </row>
    <row r="191" spans="4:32" ht="15.75" customHeight="1" x14ac:dyDescent="0.25">
      <c r="D191" s="102"/>
      <c r="E191" s="102"/>
      <c r="F191" s="103"/>
      <c r="H191" s="105"/>
      <c r="I191" s="106"/>
      <c r="J191" s="107"/>
      <c r="K191" s="106"/>
      <c r="L191" s="108"/>
      <c r="M191" s="106"/>
      <c r="O191" s="109"/>
      <c r="P191" s="109"/>
      <c r="Q191" s="109"/>
      <c r="R191" s="102"/>
      <c r="S191" s="109"/>
      <c r="T191" s="109"/>
      <c r="U191" s="102"/>
      <c r="V191" s="109"/>
      <c r="W191" s="109"/>
      <c r="X191" s="102"/>
      <c r="Y191" s="102"/>
      <c r="Z191" s="102"/>
      <c r="AA191" s="110"/>
      <c r="AB191" s="102"/>
      <c r="AC191" s="102"/>
      <c r="AD191" s="102"/>
      <c r="AE191" s="109"/>
      <c r="AF191" s="109"/>
    </row>
    <row r="192" spans="4:32" ht="15.75" customHeight="1" x14ac:dyDescent="0.25">
      <c r="D192" s="102"/>
      <c r="E192" s="102"/>
      <c r="F192" s="103"/>
      <c r="H192" s="105"/>
      <c r="I192" s="106"/>
      <c r="J192" s="107"/>
      <c r="K192" s="106"/>
      <c r="L192" s="108"/>
      <c r="M192" s="106"/>
      <c r="O192" s="109"/>
      <c r="P192" s="109"/>
      <c r="Q192" s="109"/>
      <c r="R192" s="102"/>
      <c r="S192" s="109"/>
      <c r="T192" s="109"/>
      <c r="U192" s="102"/>
      <c r="V192" s="109"/>
      <c r="W192" s="109"/>
      <c r="X192" s="102"/>
      <c r="Y192" s="102"/>
      <c r="Z192" s="102"/>
      <c r="AA192" s="110"/>
      <c r="AB192" s="102"/>
      <c r="AC192" s="102"/>
      <c r="AD192" s="102"/>
      <c r="AE192" s="109"/>
      <c r="AF192" s="109"/>
    </row>
    <row r="193" spans="4:32" ht="15.75" customHeight="1" x14ac:dyDescent="0.25">
      <c r="D193" s="102"/>
      <c r="E193" s="102"/>
      <c r="F193" s="103"/>
      <c r="H193" s="105"/>
      <c r="I193" s="106"/>
      <c r="J193" s="107"/>
      <c r="K193" s="106"/>
      <c r="L193" s="108"/>
      <c r="M193" s="106"/>
      <c r="O193" s="109"/>
      <c r="P193" s="109"/>
      <c r="Q193" s="109"/>
      <c r="R193" s="102"/>
      <c r="S193" s="109"/>
      <c r="T193" s="109"/>
      <c r="U193" s="102"/>
      <c r="V193" s="109"/>
      <c r="W193" s="109"/>
      <c r="X193" s="102"/>
      <c r="Y193" s="102"/>
      <c r="Z193" s="102"/>
      <c r="AA193" s="110"/>
      <c r="AB193" s="102"/>
      <c r="AC193" s="102"/>
      <c r="AD193" s="102"/>
      <c r="AE193" s="109"/>
      <c r="AF193" s="109"/>
    </row>
    <row r="194" spans="4:32" ht="15.75" customHeight="1" x14ac:dyDescent="0.25">
      <c r="D194" s="102"/>
      <c r="E194" s="102"/>
      <c r="F194" s="103"/>
      <c r="H194" s="105"/>
      <c r="I194" s="106"/>
      <c r="J194" s="107"/>
      <c r="K194" s="106"/>
      <c r="L194" s="108"/>
      <c r="M194" s="106"/>
      <c r="O194" s="109"/>
      <c r="P194" s="109"/>
      <c r="Q194" s="109"/>
      <c r="R194" s="102"/>
      <c r="S194" s="109"/>
      <c r="T194" s="109"/>
      <c r="U194" s="102"/>
      <c r="V194" s="109"/>
      <c r="W194" s="109"/>
      <c r="X194" s="102"/>
      <c r="Y194" s="102"/>
      <c r="Z194" s="102"/>
      <c r="AA194" s="110"/>
      <c r="AB194" s="102"/>
      <c r="AC194" s="102"/>
      <c r="AD194" s="102"/>
      <c r="AE194" s="109"/>
      <c r="AF194" s="109"/>
    </row>
    <row r="195" spans="4:32" ht="15.75" customHeight="1" x14ac:dyDescent="0.25">
      <c r="D195" s="102"/>
      <c r="E195" s="102"/>
      <c r="F195" s="103"/>
      <c r="H195" s="105"/>
      <c r="I195" s="106"/>
      <c r="J195" s="107"/>
      <c r="K195" s="106"/>
      <c r="L195" s="108"/>
      <c r="M195" s="106"/>
      <c r="O195" s="109"/>
      <c r="P195" s="109"/>
      <c r="Q195" s="109"/>
      <c r="R195" s="102"/>
      <c r="S195" s="109"/>
      <c r="T195" s="109"/>
      <c r="U195" s="102"/>
      <c r="V195" s="109"/>
      <c r="W195" s="109"/>
      <c r="X195" s="102"/>
      <c r="Y195" s="102"/>
      <c r="Z195" s="102"/>
      <c r="AA195" s="110"/>
      <c r="AB195" s="102"/>
      <c r="AC195" s="102"/>
      <c r="AD195" s="102"/>
      <c r="AE195" s="109"/>
      <c r="AF195" s="109"/>
    </row>
    <row r="196" spans="4:32" ht="15.75" customHeight="1" x14ac:dyDescent="0.25">
      <c r="D196" s="102"/>
      <c r="E196" s="102"/>
      <c r="F196" s="103"/>
      <c r="H196" s="105"/>
      <c r="I196" s="106"/>
      <c r="J196" s="107"/>
      <c r="K196" s="106"/>
      <c r="L196" s="108"/>
      <c r="M196" s="106"/>
      <c r="O196" s="109"/>
      <c r="P196" s="109"/>
      <c r="Q196" s="109"/>
      <c r="R196" s="102"/>
      <c r="S196" s="109"/>
      <c r="T196" s="109"/>
      <c r="U196" s="102"/>
      <c r="V196" s="109"/>
      <c r="W196" s="109"/>
      <c r="X196" s="102"/>
      <c r="Y196" s="102"/>
      <c r="Z196" s="102"/>
      <c r="AA196" s="110"/>
      <c r="AB196" s="102"/>
      <c r="AC196" s="102"/>
      <c r="AD196" s="102"/>
      <c r="AE196" s="109"/>
      <c r="AF196" s="109"/>
    </row>
    <row r="197" spans="4:32" ht="15.75" customHeight="1" x14ac:dyDescent="0.25">
      <c r="D197" s="102"/>
      <c r="E197" s="102"/>
      <c r="F197" s="103"/>
      <c r="H197" s="105"/>
      <c r="I197" s="106"/>
      <c r="J197" s="107"/>
      <c r="K197" s="106"/>
      <c r="L197" s="108"/>
      <c r="M197" s="106"/>
      <c r="O197" s="109"/>
      <c r="P197" s="109"/>
      <c r="Q197" s="109"/>
      <c r="R197" s="102"/>
      <c r="S197" s="109"/>
      <c r="T197" s="109"/>
      <c r="U197" s="102"/>
      <c r="V197" s="109"/>
      <c r="W197" s="109"/>
      <c r="X197" s="102"/>
      <c r="Y197" s="102"/>
      <c r="Z197" s="102"/>
      <c r="AA197" s="110"/>
      <c r="AB197" s="102"/>
      <c r="AC197" s="102"/>
      <c r="AD197" s="102"/>
      <c r="AE197" s="109"/>
      <c r="AF197" s="109"/>
    </row>
    <row r="198" spans="4:32" ht="15.75" customHeight="1" x14ac:dyDescent="0.25">
      <c r="D198" s="102"/>
      <c r="E198" s="102"/>
      <c r="F198" s="103"/>
      <c r="H198" s="105"/>
      <c r="I198" s="106"/>
      <c r="J198" s="107"/>
      <c r="K198" s="106"/>
      <c r="L198" s="108"/>
      <c r="M198" s="106"/>
      <c r="O198" s="109"/>
      <c r="P198" s="109"/>
      <c r="Q198" s="109"/>
      <c r="R198" s="102"/>
      <c r="S198" s="109"/>
      <c r="T198" s="109"/>
      <c r="U198" s="102"/>
      <c r="V198" s="109"/>
      <c r="W198" s="109"/>
      <c r="X198" s="102"/>
      <c r="Y198" s="102"/>
      <c r="Z198" s="102"/>
      <c r="AA198" s="110"/>
      <c r="AB198" s="102"/>
      <c r="AC198" s="102"/>
      <c r="AD198" s="102"/>
      <c r="AE198" s="109"/>
      <c r="AF198" s="109"/>
    </row>
    <row r="199" spans="4:32" ht="15.75" customHeight="1" x14ac:dyDescent="0.25">
      <c r="D199" s="102"/>
      <c r="E199" s="102"/>
      <c r="F199" s="103"/>
      <c r="H199" s="105"/>
      <c r="I199" s="106"/>
      <c r="J199" s="107"/>
      <c r="K199" s="106"/>
      <c r="L199" s="108"/>
      <c r="M199" s="106"/>
      <c r="O199" s="109"/>
      <c r="P199" s="109"/>
      <c r="Q199" s="109"/>
      <c r="R199" s="102"/>
      <c r="S199" s="109"/>
      <c r="T199" s="109"/>
      <c r="U199" s="102"/>
      <c r="V199" s="109"/>
      <c r="W199" s="109"/>
      <c r="X199" s="102"/>
      <c r="Y199" s="102"/>
      <c r="Z199" s="102"/>
      <c r="AA199" s="110"/>
      <c r="AB199" s="102"/>
      <c r="AC199" s="102"/>
      <c r="AD199" s="102"/>
      <c r="AE199" s="109"/>
      <c r="AF199" s="109"/>
    </row>
    <row r="200" spans="4:32" ht="15.75" customHeight="1" x14ac:dyDescent="0.25">
      <c r="D200" s="102"/>
      <c r="E200" s="102"/>
      <c r="F200" s="103"/>
      <c r="H200" s="105"/>
      <c r="I200" s="106"/>
      <c r="J200" s="107"/>
      <c r="K200" s="106"/>
      <c r="L200" s="108"/>
      <c r="M200" s="106"/>
      <c r="O200" s="109"/>
      <c r="P200" s="109"/>
      <c r="Q200" s="109"/>
      <c r="R200" s="102"/>
      <c r="S200" s="109"/>
      <c r="T200" s="109"/>
      <c r="U200" s="102"/>
      <c r="V200" s="109"/>
      <c r="W200" s="109"/>
      <c r="X200" s="102"/>
      <c r="Y200" s="102"/>
      <c r="Z200" s="102"/>
      <c r="AA200" s="110"/>
      <c r="AB200" s="102"/>
      <c r="AC200" s="102"/>
      <c r="AD200" s="102"/>
      <c r="AE200" s="109"/>
      <c r="AF200" s="109"/>
    </row>
    <row r="201" spans="4:32" ht="15.75" customHeight="1" x14ac:dyDescent="0.25">
      <c r="D201" s="102"/>
      <c r="E201" s="102"/>
      <c r="F201" s="103"/>
      <c r="H201" s="105"/>
      <c r="I201" s="106"/>
      <c r="J201" s="107"/>
      <c r="K201" s="106"/>
      <c r="L201" s="108"/>
      <c r="M201" s="106"/>
      <c r="O201" s="109"/>
      <c r="P201" s="109"/>
      <c r="Q201" s="109"/>
      <c r="R201" s="102"/>
      <c r="S201" s="109"/>
      <c r="T201" s="109"/>
      <c r="U201" s="102"/>
      <c r="V201" s="109"/>
      <c r="W201" s="109"/>
      <c r="X201" s="102"/>
      <c r="Y201" s="102"/>
      <c r="Z201" s="102"/>
      <c r="AA201" s="110"/>
      <c r="AB201" s="102"/>
      <c r="AC201" s="102"/>
      <c r="AD201" s="102"/>
      <c r="AE201" s="109"/>
      <c r="AF201" s="109"/>
    </row>
    <row r="202" spans="4:32" ht="15.75" customHeight="1" x14ac:dyDescent="0.25">
      <c r="D202" s="102"/>
      <c r="E202" s="102"/>
      <c r="F202" s="103"/>
      <c r="H202" s="105"/>
      <c r="I202" s="106"/>
      <c r="J202" s="107"/>
      <c r="K202" s="106"/>
      <c r="L202" s="108"/>
      <c r="M202" s="106"/>
      <c r="O202" s="109"/>
      <c r="P202" s="109"/>
      <c r="Q202" s="109"/>
      <c r="R202" s="102"/>
      <c r="S202" s="109"/>
      <c r="T202" s="109"/>
      <c r="U202" s="102"/>
      <c r="V202" s="109"/>
      <c r="W202" s="109"/>
      <c r="X202" s="102"/>
      <c r="Y202" s="102"/>
      <c r="Z202" s="102"/>
      <c r="AA202" s="110"/>
      <c r="AB202" s="102"/>
      <c r="AC202" s="102"/>
      <c r="AD202" s="102"/>
      <c r="AE202" s="109"/>
      <c r="AF202" s="109"/>
    </row>
    <row r="203" spans="4:32" ht="15.75" customHeight="1" x14ac:dyDescent="0.25">
      <c r="D203" s="102"/>
      <c r="E203" s="102"/>
      <c r="F203" s="103"/>
      <c r="H203" s="105"/>
      <c r="I203" s="106"/>
      <c r="J203" s="107"/>
      <c r="K203" s="106"/>
      <c r="L203" s="108"/>
      <c r="M203" s="106"/>
      <c r="O203" s="109"/>
      <c r="P203" s="109"/>
      <c r="Q203" s="109"/>
      <c r="R203" s="102"/>
      <c r="S203" s="109"/>
      <c r="T203" s="109"/>
      <c r="U203" s="102"/>
      <c r="V203" s="109"/>
      <c r="W203" s="109"/>
      <c r="X203" s="102"/>
      <c r="Y203" s="102"/>
      <c r="Z203" s="102"/>
      <c r="AA203" s="110"/>
      <c r="AB203" s="102"/>
      <c r="AC203" s="102"/>
      <c r="AD203" s="102"/>
      <c r="AE203" s="109"/>
      <c r="AF203" s="109"/>
    </row>
    <row r="204" spans="4:32" ht="15.75" customHeight="1" x14ac:dyDescent="0.25">
      <c r="D204" s="102"/>
      <c r="E204" s="102"/>
      <c r="F204" s="103"/>
      <c r="H204" s="105"/>
      <c r="I204" s="106"/>
      <c r="J204" s="107"/>
      <c r="K204" s="106"/>
      <c r="L204" s="108"/>
      <c r="M204" s="106"/>
      <c r="O204" s="109"/>
      <c r="P204" s="109"/>
      <c r="Q204" s="109"/>
      <c r="R204" s="102"/>
      <c r="S204" s="109"/>
      <c r="T204" s="109"/>
      <c r="U204" s="102"/>
      <c r="V204" s="109"/>
      <c r="W204" s="109"/>
      <c r="X204" s="102"/>
      <c r="Y204" s="102"/>
      <c r="Z204" s="102"/>
      <c r="AA204" s="110"/>
      <c r="AB204" s="102"/>
      <c r="AC204" s="102"/>
      <c r="AD204" s="102"/>
      <c r="AE204" s="109"/>
      <c r="AF204" s="109"/>
    </row>
    <row r="205" spans="4:32" ht="15.75" customHeight="1" x14ac:dyDescent="0.25">
      <c r="D205" s="102"/>
      <c r="E205" s="102"/>
      <c r="F205" s="103"/>
      <c r="H205" s="105"/>
      <c r="I205" s="106"/>
      <c r="J205" s="107"/>
      <c r="K205" s="106"/>
      <c r="L205" s="108"/>
      <c r="M205" s="106"/>
      <c r="O205" s="109"/>
      <c r="P205" s="109"/>
      <c r="Q205" s="109"/>
      <c r="R205" s="102"/>
      <c r="S205" s="109"/>
      <c r="T205" s="109"/>
      <c r="U205" s="102"/>
      <c r="V205" s="109"/>
      <c r="W205" s="109"/>
      <c r="X205" s="102"/>
      <c r="Y205" s="102"/>
      <c r="Z205" s="102"/>
      <c r="AA205" s="110"/>
      <c r="AB205" s="102"/>
      <c r="AC205" s="102"/>
      <c r="AD205" s="102"/>
      <c r="AE205" s="109"/>
      <c r="AF205" s="109"/>
    </row>
    <row r="206" spans="4:32" ht="15.75" customHeight="1" x14ac:dyDescent="0.25">
      <c r="D206" s="102"/>
      <c r="E206" s="102"/>
      <c r="F206" s="103"/>
      <c r="H206" s="105"/>
      <c r="I206" s="106"/>
      <c r="J206" s="107"/>
      <c r="K206" s="106"/>
      <c r="L206" s="108"/>
      <c r="M206" s="106"/>
      <c r="O206" s="109"/>
      <c r="P206" s="109"/>
      <c r="Q206" s="109"/>
      <c r="R206" s="102"/>
      <c r="S206" s="109"/>
      <c r="T206" s="109"/>
      <c r="U206" s="102"/>
      <c r="V206" s="109"/>
      <c r="W206" s="109"/>
      <c r="X206" s="102"/>
      <c r="Y206" s="102"/>
      <c r="Z206" s="102"/>
      <c r="AA206" s="110"/>
      <c r="AB206" s="102"/>
      <c r="AC206" s="102"/>
      <c r="AD206" s="102"/>
      <c r="AE206" s="109"/>
      <c r="AF206" s="109"/>
    </row>
    <row r="207" spans="4:32" ht="15.75" customHeight="1" x14ac:dyDescent="0.25">
      <c r="D207" s="102"/>
      <c r="E207" s="102"/>
      <c r="F207" s="103"/>
      <c r="H207" s="105"/>
      <c r="I207" s="106"/>
      <c r="J207" s="107"/>
      <c r="K207" s="106"/>
      <c r="L207" s="108"/>
      <c r="M207" s="106"/>
      <c r="O207" s="109"/>
      <c r="P207" s="109"/>
      <c r="Q207" s="109"/>
      <c r="R207" s="102"/>
      <c r="S207" s="109"/>
      <c r="T207" s="109"/>
      <c r="U207" s="102"/>
      <c r="V207" s="109"/>
      <c r="W207" s="109"/>
      <c r="X207" s="102"/>
      <c r="Y207" s="102"/>
      <c r="Z207" s="102"/>
      <c r="AA207" s="110"/>
      <c r="AB207" s="102"/>
      <c r="AC207" s="102"/>
      <c r="AD207" s="102"/>
      <c r="AE207" s="109"/>
      <c r="AF207" s="109"/>
    </row>
    <row r="208" spans="4:32" ht="15.75" customHeight="1" x14ac:dyDescent="0.25">
      <c r="D208" s="102"/>
      <c r="E208" s="102"/>
      <c r="F208" s="103"/>
      <c r="H208" s="105"/>
      <c r="I208" s="106"/>
      <c r="J208" s="107"/>
      <c r="K208" s="106"/>
      <c r="L208" s="108"/>
      <c r="M208" s="106"/>
      <c r="O208" s="109"/>
      <c r="P208" s="109"/>
      <c r="Q208" s="109"/>
      <c r="R208" s="102"/>
      <c r="S208" s="109"/>
      <c r="T208" s="109"/>
      <c r="U208" s="102"/>
      <c r="V208" s="109"/>
      <c r="W208" s="109"/>
      <c r="X208" s="102"/>
      <c r="Y208" s="102"/>
      <c r="Z208" s="102"/>
      <c r="AA208" s="110"/>
      <c r="AB208" s="102"/>
      <c r="AC208" s="102"/>
      <c r="AD208" s="102"/>
      <c r="AE208" s="109"/>
      <c r="AF208" s="109"/>
    </row>
    <row r="209" spans="4:32" ht="15.75" customHeight="1" x14ac:dyDescent="0.25">
      <c r="D209" s="102"/>
      <c r="E209" s="102"/>
      <c r="F209" s="103"/>
      <c r="H209" s="105"/>
      <c r="I209" s="106"/>
      <c r="J209" s="107"/>
      <c r="K209" s="106"/>
      <c r="L209" s="108"/>
      <c r="M209" s="106"/>
      <c r="O209" s="109"/>
      <c r="P209" s="109"/>
      <c r="Q209" s="109"/>
      <c r="R209" s="102"/>
      <c r="S209" s="109"/>
      <c r="T209" s="109"/>
      <c r="U209" s="102"/>
      <c r="V209" s="109"/>
      <c r="W209" s="109"/>
      <c r="X209" s="102"/>
      <c r="Y209" s="102"/>
      <c r="Z209" s="102"/>
      <c r="AA209" s="110"/>
      <c r="AB209" s="102"/>
      <c r="AC209" s="102"/>
      <c r="AD209" s="102"/>
      <c r="AE209" s="109"/>
      <c r="AF209" s="109"/>
    </row>
    <row r="210" spans="4:32" ht="15.75" customHeight="1" x14ac:dyDescent="0.25">
      <c r="D210" s="102"/>
      <c r="E210" s="102"/>
      <c r="F210" s="103"/>
      <c r="H210" s="105"/>
      <c r="I210" s="106"/>
      <c r="J210" s="107"/>
      <c r="K210" s="106"/>
      <c r="L210" s="108"/>
      <c r="M210" s="106"/>
      <c r="O210" s="109"/>
      <c r="P210" s="109"/>
      <c r="Q210" s="109"/>
      <c r="R210" s="102"/>
      <c r="S210" s="109"/>
      <c r="T210" s="109"/>
      <c r="U210" s="102"/>
      <c r="V210" s="109"/>
      <c r="W210" s="109"/>
      <c r="X210" s="102"/>
      <c r="Y210" s="102"/>
      <c r="Z210" s="102"/>
      <c r="AA210" s="110"/>
      <c r="AB210" s="102"/>
      <c r="AC210" s="102"/>
      <c r="AD210" s="102"/>
      <c r="AE210" s="109"/>
      <c r="AF210" s="109"/>
    </row>
    <row r="211" spans="4:32" ht="15.75" customHeight="1" x14ac:dyDescent="0.25">
      <c r="D211" s="102"/>
      <c r="E211" s="102"/>
      <c r="F211" s="103"/>
      <c r="H211" s="105"/>
      <c r="I211" s="106"/>
      <c r="J211" s="107"/>
      <c r="K211" s="106"/>
      <c r="L211" s="108"/>
      <c r="M211" s="106"/>
      <c r="O211" s="109"/>
      <c r="P211" s="109"/>
      <c r="Q211" s="109"/>
      <c r="R211" s="102"/>
      <c r="S211" s="109"/>
      <c r="T211" s="109"/>
      <c r="U211" s="102"/>
      <c r="V211" s="109"/>
      <c r="W211" s="109"/>
      <c r="X211" s="102"/>
      <c r="Y211" s="102"/>
      <c r="Z211" s="102"/>
      <c r="AA211" s="110"/>
      <c r="AB211" s="102"/>
      <c r="AC211" s="102"/>
      <c r="AD211" s="102"/>
      <c r="AE211" s="109"/>
      <c r="AF211" s="109"/>
    </row>
    <row r="212" spans="4:32" ht="15.75" customHeight="1" x14ac:dyDescent="0.25">
      <c r="D212" s="102"/>
      <c r="E212" s="102"/>
      <c r="F212" s="103"/>
      <c r="H212" s="105"/>
      <c r="I212" s="106"/>
      <c r="J212" s="107"/>
      <c r="K212" s="106"/>
      <c r="L212" s="108"/>
      <c r="M212" s="106"/>
      <c r="O212" s="109"/>
      <c r="P212" s="109"/>
      <c r="Q212" s="109"/>
      <c r="R212" s="102"/>
      <c r="S212" s="109"/>
      <c r="T212" s="109"/>
      <c r="U212" s="102"/>
      <c r="V212" s="109"/>
      <c r="W212" s="109"/>
      <c r="X212" s="102"/>
      <c r="Y212" s="102"/>
      <c r="Z212" s="102"/>
      <c r="AA212" s="110"/>
      <c r="AB212" s="102"/>
      <c r="AC212" s="102"/>
      <c r="AD212" s="102"/>
      <c r="AE212" s="109"/>
      <c r="AF212" s="109"/>
    </row>
    <row r="213" spans="4:32" ht="15.75" customHeight="1" x14ac:dyDescent="0.3">
      <c r="D213" s="102"/>
      <c r="E213" s="102"/>
      <c r="F213" s="103"/>
      <c r="H213" s="105"/>
      <c r="I213" s="106"/>
      <c r="J213" s="107"/>
      <c r="K213" s="106"/>
      <c r="L213" s="108"/>
      <c r="M213" s="106"/>
      <c r="O213" s="109"/>
      <c r="P213" s="109"/>
      <c r="Q213" s="109"/>
      <c r="R213" s="102"/>
      <c r="S213" s="124" t="s">
        <v>566</v>
      </c>
      <c r="T213" s="124"/>
      <c r="U213" s="125"/>
      <c r="V213" s="124"/>
      <c r="W213" s="126"/>
      <c r="X213" s="127"/>
      <c r="Y213" s="127"/>
      <c r="Z213" s="125" t="s">
        <v>567</v>
      </c>
      <c r="AA213" s="110"/>
      <c r="AB213" s="102"/>
      <c r="AC213" s="102"/>
      <c r="AD213" s="102"/>
      <c r="AE213" s="109"/>
      <c r="AF213" s="109"/>
    </row>
    <row r="214" spans="4:32" ht="15.75" customHeight="1" x14ac:dyDescent="0.3">
      <c r="D214" s="102"/>
      <c r="E214" s="102"/>
      <c r="F214" s="103"/>
      <c r="H214" s="105"/>
      <c r="I214" s="106"/>
      <c r="J214" s="107"/>
      <c r="K214" s="106"/>
      <c r="L214" s="108"/>
      <c r="M214" s="106"/>
      <c r="O214" s="109"/>
      <c r="P214" s="109"/>
      <c r="Q214" s="109"/>
      <c r="R214" s="102"/>
      <c r="S214" s="124"/>
      <c r="T214" s="124"/>
      <c r="U214" s="125"/>
      <c r="V214" s="124"/>
      <c r="W214" s="126"/>
      <c r="X214" s="127"/>
      <c r="Y214" s="127"/>
      <c r="Z214" s="125"/>
      <c r="AA214" s="102"/>
      <c r="AB214" s="102"/>
      <c r="AC214" s="102"/>
      <c r="AD214" s="102"/>
      <c r="AE214" s="109"/>
      <c r="AF214" s="109"/>
    </row>
    <row r="215" spans="4:32" ht="15.75" customHeight="1" x14ac:dyDescent="0.3">
      <c r="D215" s="102"/>
      <c r="E215" s="102"/>
      <c r="F215" s="103"/>
      <c r="H215" s="105"/>
      <c r="I215" s="106"/>
      <c r="J215" s="107"/>
      <c r="K215" s="106"/>
      <c r="L215" s="108"/>
      <c r="M215" s="106"/>
      <c r="O215" s="109"/>
      <c r="P215" s="109"/>
      <c r="Q215" s="109"/>
      <c r="R215" s="102"/>
      <c r="S215" s="124"/>
      <c r="T215" s="124"/>
      <c r="U215" s="125"/>
      <c r="V215" s="124"/>
      <c r="W215" s="126"/>
      <c r="X215" s="127"/>
      <c r="Y215" s="127"/>
      <c r="Z215" s="125"/>
      <c r="AA215" s="102"/>
      <c r="AB215" s="102"/>
      <c r="AC215" s="102"/>
      <c r="AD215" s="102"/>
      <c r="AE215" s="109"/>
      <c r="AF215" s="109"/>
    </row>
    <row r="216" spans="4:32" ht="15.75" customHeight="1" x14ac:dyDescent="0.25">
      <c r="D216" s="102"/>
      <c r="E216" s="102"/>
      <c r="F216" s="103"/>
      <c r="U216" s="102"/>
      <c r="V216" s="109"/>
      <c r="W216" s="132" t="s">
        <v>569</v>
      </c>
      <c r="X216" s="133"/>
      <c r="Y216" s="133"/>
      <c r="Z216" s="133"/>
      <c r="AA216" s="133"/>
      <c r="AB216" s="134"/>
      <c r="AC216" s="127"/>
      <c r="AD216" s="127"/>
      <c r="AE216" s="132" t="s">
        <v>570</v>
      </c>
      <c r="AF216" s="109"/>
    </row>
    <row r="217" spans="4:32" ht="15.75" customHeight="1" x14ac:dyDescent="0.25">
      <c r="D217" s="102"/>
      <c r="E217" s="102"/>
      <c r="F217" s="103"/>
      <c r="U217" s="102"/>
      <c r="V217" s="109"/>
      <c r="W217" s="135" t="s">
        <v>571</v>
      </c>
      <c r="X217" s="136"/>
      <c r="Y217" s="136"/>
      <c r="Z217" s="136"/>
      <c r="AA217" s="136"/>
      <c r="AB217" s="134"/>
      <c r="AC217" s="127"/>
      <c r="AD217" s="127"/>
      <c r="AE217" s="135" t="s">
        <v>572</v>
      </c>
      <c r="AF217" s="109"/>
    </row>
    <row r="218" spans="4:32" ht="15.75" customHeight="1" x14ac:dyDescent="0.25">
      <c r="D218" s="102"/>
      <c r="E218" s="102"/>
      <c r="F218" s="103"/>
      <c r="U218" s="102"/>
      <c r="V218" s="109"/>
      <c r="W218" s="109"/>
      <c r="X218" s="102"/>
      <c r="Y218" s="102"/>
      <c r="Z218" s="102"/>
      <c r="AA218" s="102"/>
      <c r="AB218" s="102"/>
      <c r="AC218" s="102"/>
      <c r="AD218" s="102"/>
      <c r="AE218" s="109"/>
      <c r="AF218" s="109"/>
    </row>
    <row r="219" spans="4:32" ht="15.75" customHeight="1" x14ac:dyDescent="0.25">
      <c r="D219" s="102"/>
      <c r="E219" s="102"/>
      <c r="F219" s="103"/>
      <c r="U219" s="102"/>
      <c r="V219" s="109"/>
      <c r="W219" s="109"/>
      <c r="X219" s="102"/>
      <c r="Y219" s="102"/>
      <c r="Z219" s="102"/>
      <c r="AA219" s="137"/>
      <c r="AB219" s="102"/>
      <c r="AC219" s="102"/>
      <c r="AD219" s="102"/>
      <c r="AE219" s="109"/>
      <c r="AF219" s="109"/>
    </row>
    <row r="220" spans="4:32" ht="15.75" customHeight="1" x14ac:dyDescent="0.25">
      <c r="D220" s="102"/>
      <c r="E220" s="102"/>
      <c r="F220" s="103"/>
      <c r="U220" s="102"/>
      <c r="V220" s="109"/>
      <c r="W220" s="109"/>
      <c r="X220" s="102"/>
      <c r="Y220" s="102"/>
      <c r="Z220" s="102"/>
      <c r="AA220" s="137"/>
      <c r="AB220" s="102"/>
      <c r="AC220" s="102"/>
      <c r="AD220" s="102"/>
      <c r="AE220" s="109"/>
      <c r="AF220" s="109"/>
    </row>
    <row r="221" spans="4:32" ht="15.75" customHeight="1" x14ac:dyDescent="0.25">
      <c r="D221" s="102"/>
      <c r="E221" s="102"/>
      <c r="F221" s="103"/>
      <c r="U221" s="102"/>
      <c r="V221" s="109"/>
      <c r="W221" s="109"/>
      <c r="X221" s="102"/>
      <c r="Y221" s="102"/>
      <c r="Z221" s="102"/>
      <c r="AA221" s="137"/>
      <c r="AB221" s="102"/>
      <c r="AC221" s="102"/>
      <c r="AD221" s="102"/>
      <c r="AE221" s="109"/>
      <c r="AF221" s="109"/>
    </row>
    <row r="222" spans="4:32" ht="15.75" customHeight="1" x14ac:dyDescent="0.25">
      <c r="D222" s="102"/>
      <c r="E222" s="102"/>
      <c r="F222" s="103"/>
      <c r="U222" s="102"/>
      <c r="V222" s="109"/>
      <c r="W222" s="109"/>
      <c r="X222" s="102"/>
      <c r="Y222" s="102"/>
      <c r="Z222" s="102"/>
      <c r="AA222" s="137"/>
      <c r="AB222" s="102"/>
      <c r="AC222" s="102"/>
      <c r="AD222" s="102"/>
      <c r="AE222" s="109"/>
      <c r="AF222" s="109"/>
    </row>
    <row r="223" spans="4:32" ht="15.75" customHeight="1" x14ac:dyDescent="0.25">
      <c r="D223" s="102"/>
      <c r="E223" s="102"/>
      <c r="F223" s="103"/>
      <c r="U223" s="102"/>
      <c r="V223" s="109"/>
      <c r="W223" s="109"/>
      <c r="X223" s="102"/>
      <c r="Y223" s="102"/>
      <c r="Z223" s="102"/>
      <c r="AA223" s="137"/>
      <c r="AB223" s="102"/>
      <c r="AC223" s="102"/>
      <c r="AD223" s="102"/>
      <c r="AE223" s="109"/>
      <c r="AF223" s="109"/>
    </row>
    <row r="224" spans="4:32" ht="15.75" customHeight="1" x14ac:dyDescent="0.25">
      <c r="D224" s="102"/>
      <c r="E224" s="102"/>
      <c r="F224" s="103"/>
      <c r="U224" s="102"/>
      <c r="V224" s="109"/>
      <c r="W224" s="109"/>
      <c r="X224" s="102"/>
      <c r="Y224" s="102"/>
      <c r="Z224" s="102"/>
      <c r="AA224" s="137"/>
      <c r="AB224" s="102"/>
      <c r="AC224" s="102"/>
      <c r="AD224" s="102"/>
      <c r="AE224" s="109"/>
      <c r="AF224" s="109"/>
    </row>
    <row r="225" spans="4:32" ht="15.75" customHeight="1" x14ac:dyDescent="0.25">
      <c r="D225" s="102"/>
      <c r="E225" s="102"/>
      <c r="F225" s="103"/>
      <c r="U225" s="102"/>
      <c r="V225" s="109"/>
      <c r="W225" s="109"/>
      <c r="X225" s="102"/>
      <c r="Y225" s="102"/>
      <c r="Z225" s="102"/>
      <c r="AA225" s="137"/>
      <c r="AB225" s="102"/>
      <c r="AC225" s="102"/>
      <c r="AD225" s="102"/>
      <c r="AE225" s="109"/>
      <c r="AF225" s="109"/>
    </row>
    <row r="226" spans="4:32" ht="15.75" customHeight="1" x14ac:dyDescent="0.25">
      <c r="D226" s="102"/>
      <c r="E226" s="102"/>
      <c r="F226" s="103"/>
      <c r="U226" s="102"/>
      <c r="V226" s="109"/>
      <c r="W226" s="109"/>
      <c r="X226" s="102"/>
      <c r="Y226" s="102"/>
      <c r="Z226" s="102"/>
      <c r="AA226" s="137"/>
      <c r="AB226" s="102"/>
      <c r="AC226" s="102"/>
      <c r="AD226" s="102"/>
      <c r="AE226" s="109"/>
      <c r="AF226" s="109"/>
    </row>
    <row r="227" spans="4:32" ht="15.75" customHeight="1" x14ac:dyDescent="0.25">
      <c r="D227" s="102"/>
      <c r="E227" s="102"/>
      <c r="F227" s="103"/>
      <c r="U227" s="102"/>
      <c r="V227" s="109"/>
      <c r="W227" s="109"/>
      <c r="X227" s="102"/>
      <c r="Y227" s="102"/>
      <c r="Z227" s="102"/>
      <c r="AA227" s="137"/>
      <c r="AB227" s="102"/>
      <c r="AC227" s="102"/>
      <c r="AD227" s="102"/>
      <c r="AE227" s="109"/>
      <c r="AF227" s="109"/>
    </row>
    <row r="228" spans="4:32" ht="15.75" customHeight="1" x14ac:dyDescent="0.25">
      <c r="D228" s="102"/>
      <c r="E228" s="102"/>
      <c r="F228" s="103"/>
      <c r="U228" s="102"/>
      <c r="V228" s="109"/>
      <c r="W228" s="109"/>
      <c r="X228" s="102"/>
      <c r="Y228" s="102"/>
      <c r="Z228" s="102"/>
      <c r="AA228" s="137"/>
      <c r="AB228" s="102"/>
      <c r="AC228" s="102"/>
      <c r="AD228" s="102"/>
      <c r="AE228" s="109"/>
      <c r="AF228" s="109"/>
    </row>
    <row r="229" spans="4:32" ht="15.75" customHeight="1" x14ac:dyDescent="0.25">
      <c r="D229" s="102"/>
      <c r="E229" s="102"/>
      <c r="F229" s="103"/>
      <c r="U229" s="102"/>
      <c r="V229" s="109"/>
      <c r="W229" s="109"/>
      <c r="X229" s="102"/>
      <c r="Y229" s="102"/>
      <c r="Z229" s="102"/>
      <c r="AA229" s="137"/>
      <c r="AB229" s="102"/>
      <c r="AC229" s="102"/>
      <c r="AD229" s="102"/>
      <c r="AE229" s="109"/>
      <c r="AF229" s="109"/>
    </row>
    <row r="230" spans="4:32" ht="15.75" customHeight="1" x14ac:dyDescent="0.25">
      <c r="D230" s="102"/>
      <c r="E230" s="102"/>
      <c r="F230" s="103"/>
      <c r="U230" s="102"/>
      <c r="V230" s="109"/>
      <c r="W230" s="109"/>
      <c r="X230" s="102"/>
      <c r="Y230" s="102"/>
      <c r="Z230" s="102"/>
      <c r="AA230" s="137"/>
      <c r="AB230" s="102"/>
      <c r="AC230" s="102"/>
      <c r="AD230" s="102"/>
      <c r="AE230" s="109"/>
      <c r="AF230" s="109"/>
    </row>
    <row r="231" spans="4:32" ht="15.75" customHeight="1" x14ac:dyDescent="0.25">
      <c r="D231" s="102"/>
      <c r="E231" s="102"/>
      <c r="F231" s="103"/>
      <c r="U231" s="102"/>
      <c r="V231" s="109"/>
      <c r="W231" s="109"/>
      <c r="X231" s="102"/>
      <c r="Y231" s="102"/>
      <c r="Z231" s="102"/>
      <c r="AA231" s="137"/>
      <c r="AB231" s="102"/>
      <c r="AC231" s="102"/>
      <c r="AD231" s="102"/>
      <c r="AE231" s="109"/>
      <c r="AF231" s="109"/>
    </row>
    <row r="232" spans="4:32" ht="15.75" customHeight="1" x14ac:dyDescent="0.25">
      <c r="D232" s="102"/>
      <c r="E232" s="102"/>
      <c r="F232" s="103"/>
      <c r="U232" s="102"/>
      <c r="V232" s="109"/>
      <c r="W232" s="109"/>
      <c r="X232" s="102"/>
      <c r="Y232" s="102"/>
      <c r="Z232" s="102"/>
      <c r="AA232" s="137"/>
      <c r="AB232" s="102"/>
      <c r="AC232" s="102"/>
      <c r="AD232" s="102"/>
      <c r="AE232" s="109"/>
      <c r="AF232" s="109"/>
    </row>
    <row r="233" spans="4:32" ht="15.75" customHeight="1" x14ac:dyDescent="0.25">
      <c r="D233" s="102"/>
      <c r="E233" s="102"/>
      <c r="F233" s="103"/>
      <c r="U233" s="102"/>
      <c r="V233" s="109"/>
      <c r="W233" s="109"/>
      <c r="X233" s="102"/>
      <c r="Y233" s="102"/>
      <c r="Z233" s="102"/>
      <c r="AA233" s="137"/>
      <c r="AB233" s="102"/>
      <c r="AC233" s="102"/>
      <c r="AD233" s="102"/>
      <c r="AE233" s="109"/>
      <c r="AF233" s="109"/>
    </row>
    <row r="234" spans="4:32" ht="15.75" customHeight="1" x14ac:dyDescent="0.25">
      <c r="D234" s="102"/>
      <c r="E234" s="102"/>
      <c r="F234" s="103"/>
      <c r="U234" s="102"/>
      <c r="V234" s="109"/>
      <c r="W234" s="109"/>
      <c r="X234" s="102"/>
      <c r="Y234" s="102"/>
      <c r="Z234" s="102"/>
      <c r="AA234" s="137"/>
      <c r="AB234" s="102"/>
      <c r="AC234" s="102"/>
      <c r="AD234" s="102"/>
      <c r="AE234" s="109"/>
      <c r="AF234" s="109"/>
    </row>
    <row r="235" spans="4:32" ht="15.75" customHeight="1" x14ac:dyDescent="0.25">
      <c r="D235" s="102"/>
      <c r="E235" s="102"/>
      <c r="F235" s="103"/>
      <c r="U235" s="102"/>
      <c r="V235" s="109"/>
      <c r="W235" s="109"/>
      <c r="X235" s="102"/>
      <c r="Y235" s="102"/>
      <c r="Z235" s="102"/>
      <c r="AA235" s="137"/>
      <c r="AB235" s="102"/>
      <c r="AC235" s="102"/>
      <c r="AD235" s="102"/>
      <c r="AE235" s="109"/>
      <c r="AF235" s="109"/>
    </row>
    <row r="236" spans="4:32" ht="15.75" customHeight="1" x14ac:dyDescent="0.25">
      <c r="D236" s="102"/>
      <c r="E236" s="102"/>
      <c r="F236" s="103"/>
      <c r="U236" s="102"/>
      <c r="V236" s="109"/>
      <c r="W236" s="109"/>
      <c r="X236" s="102"/>
      <c r="Y236" s="102"/>
      <c r="Z236" s="102"/>
      <c r="AA236" s="137"/>
      <c r="AB236" s="102"/>
      <c r="AC236" s="102"/>
      <c r="AD236" s="102"/>
      <c r="AE236" s="109"/>
      <c r="AF236" s="109"/>
    </row>
    <row r="237" spans="4:32" ht="15.75" customHeight="1" x14ac:dyDescent="0.25">
      <c r="D237" s="102"/>
      <c r="E237" s="102"/>
      <c r="F237" s="103"/>
      <c r="U237" s="102"/>
      <c r="V237" s="109"/>
      <c r="W237" s="109"/>
      <c r="X237" s="102"/>
      <c r="Y237" s="102"/>
      <c r="Z237" s="102"/>
      <c r="AA237" s="137"/>
      <c r="AB237" s="102"/>
      <c r="AC237" s="102"/>
      <c r="AD237" s="102"/>
      <c r="AE237" s="109"/>
      <c r="AF237" s="109"/>
    </row>
    <row r="238" spans="4:32" ht="15.75" customHeight="1" x14ac:dyDescent="0.25">
      <c r="D238" s="102"/>
      <c r="E238" s="102"/>
      <c r="F238" s="103"/>
      <c r="U238" s="102"/>
      <c r="V238" s="109"/>
      <c r="W238" s="109"/>
      <c r="X238" s="102"/>
      <c r="Y238" s="102"/>
      <c r="Z238" s="102"/>
      <c r="AA238" s="137"/>
      <c r="AB238" s="102"/>
      <c r="AC238" s="102"/>
      <c r="AD238" s="102"/>
      <c r="AE238" s="109"/>
      <c r="AF238" s="109"/>
    </row>
    <row r="239" spans="4:32" ht="15.75" customHeight="1" x14ac:dyDescent="0.25">
      <c r="D239" s="102"/>
      <c r="E239" s="102"/>
      <c r="F239" s="103"/>
      <c r="U239" s="102"/>
      <c r="V239" s="109"/>
      <c r="W239" s="109"/>
      <c r="X239" s="102"/>
      <c r="Y239" s="102"/>
      <c r="Z239" s="102"/>
      <c r="AA239" s="137"/>
      <c r="AB239" s="102"/>
      <c r="AC239" s="102"/>
      <c r="AD239" s="102"/>
      <c r="AE239" s="109"/>
      <c r="AF239" s="109"/>
    </row>
    <row r="240" spans="4:32" ht="15.75" customHeight="1" x14ac:dyDescent="0.25">
      <c r="D240" s="102"/>
      <c r="E240" s="102"/>
      <c r="F240" s="103"/>
      <c r="U240" s="102"/>
      <c r="V240" s="109"/>
      <c r="W240" s="109"/>
      <c r="X240" s="102"/>
      <c r="Y240" s="102"/>
      <c r="Z240" s="102"/>
      <c r="AA240" s="137"/>
      <c r="AB240" s="102"/>
      <c r="AC240" s="102"/>
      <c r="AD240" s="102"/>
      <c r="AE240" s="109"/>
      <c r="AF240" s="109"/>
    </row>
    <row r="241" spans="4:32" ht="15.75" customHeight="1" x14ac:dyDescent="0.25">
      <c r="D241" s="102"/>
      <c r="E241" s="102"/>
      <c r="F241" s="103"/>
      <c r="U241" s="102"/>
      <c r="V241" s="109"/>
      <c r="W241" s="109"/>
      <c r="X241" s="102"/>
      <c r="Y241" s="102"/>
      <c r="Z241" s="102"/>
      <c r="AA241" s="137"/>
      <c r="AB241" s="102"/>
      <c r="AC241" s="102"/>
      <c r="AD241" s="102"/>
      <c r="AE241" s="109"/>
      <c r="AF241" s="109"/>
    </row>
    <row r="242" spans="4:32" ht="15.75" customHeight="1" x14ac:dyDescent="0.25">
      <c r="D242" s="102"/>
      <c r="E242" s="102"/>
      <c r="F242" s="103"/>
      <c r="U242" s="102"/>
      <c r="V242" s="109"/>
      <c r="W242" s="109"/>
      <c r="X242" s="102"/>
      <c r="Y242" s="102"/>
      <c r="Z242" s="102"/>
      <c r="AA242" s="137"/>
      <c r="AB242" s="102"/>
      <c r="AC242" s="102"/>
      <c r="AD242" s="102"/>
      <c r="AE242" s="109"/>
      <c r="AF242" s="109"/>
    </row>
    <row r="243" spans="4:32" ht="15.75" customHeight="1" x14ac:dyDescent="0.25">
      <c r="D243" s="102"/>
      <c r="E243" s="102"/>
      <c r="F243" s="103"/>
      <c r="U243" s="102"/>
      <c r="V243" s="109"/>
      <c r="W243" s="109"/>
      <c r="X243" s="102"/>
      <c r="Y243" s="102"/>
      <c r="Z243" s="102"/>
      <c r="AA243" s="137"/>
      <c r="AB243" s="102"/>
      <c r="AC243" s="102"/>
      <c r="AD243" s="102"/>
      <c r="AE243" s="109"/>
      <c r="AF243" s="109"/>
    </row>
    <row r="244" spans="4:32" ht="15.75" customHeight="1" x14ac:dyDescent="0.25">
      <c r="D244" s="102"/>
      <c r="E244" s="102"/>
      <c r="F244" s="103"/>
      <c r="U244" s="102"/>
      <c r="V244" s="109"/>
      <c r="W244" s="109"/>
      <c r="X244" s="102"/>
      <c r="Y244" s="102"/>
      <c r="Z244" s="102"/>
      <c r="AA244" s="137"/>
      <c r="AB244" s="102"/>
      <c r="AC244" s="102"/>
      <c r="AD244" s="102"/>
      <c r="AE244" s="109"/>
      <c r="AF244" s="109"/>
    </row>
    <row r="245" spans="4:32" ht="15.75" customHeight="1" x14ac:dyDescent="0.25">
      <c r="D245" s="102"/>
      <c r="E245" s="102"/>
      <c r="F245" s="103"/>
      <c r="U245" s="102"/>
      <c r="V245" s="109"/>
      <c r="W245" s="109"/>
      <c r="X245" s="102"/>
      <c r="Y245" s="102"/>
      <c r="Z245" s="102"/>
      <c r="AA245" s="137"/>
      <c r="AB245" s="102"/>
      <c r="AC245" s="102"/>
      <c r="AD245" s="102"/>
      <c r="AE245" s="109"/>
      <c r="AF245" s="109"/>
    </row>
    <row r="246" spans="4:32" ht="15.75" customHeight="1" x14ac:dyDescent="0.25">
      <c r="D246" s="102"/>
      <c r="E246" s="102"/>
      <c r="F246" s="103"/>
      <c r="U246" s="102"/>
      <c r="V246" s="109"/>
      <c r="W246" s="109"/>
      <c r="X246" s="102"/>
      <c r="Y246" s="102"/>
      <c r="Z246" s="102"/>
      <c r="AA246" s="137"/>
      <c r="AB246" s="102"/>
      <c r="AC246" s="102"/>
      <c r="AD246" s="102"/>
      <c r="AE246" s="109"/>
      <c r="AF246" s="109"/>
    </row>
    <row r="247" spans="4:32" ht="15.75" customHeight="1" x14ac:dyDescent="0.25">
      <c r="D247" s="102"/>
      <c r="E247" s="102"/>
      <c r="F247" s="103"/>
      <c r="U247" s="102"/>
      <c r="V247" s="109"/>
      <c r="W247" s="109"/>
      <c r="X247" s="102"/>
      <c r="Y247" s="102"/>
      <c r="Z247" s="102"/>
      <c r="AA247" s="137"/>
      <c r="AB247" s="102"/>
      <c r="AC247" s="102"/>
      <c r="AD247" s="102"/>
      <c r="AE247" s="109"/>
      <c r="AF247" s="109"/>
    </row>
    <row r="248" spans="4:32" ht="15.75" customHeight="1" x14ac:dyDescent="0.25">
      <c r="D248" s="102"/>
      <c r="E248" s="102"/>
      <c r="F248" s="103"/>
      <c r="U248" s="102"/>
      <c r="V248" s="109"/>
      <c r="W248" s="109"/>
      <c r="X248" s="102"/>
      <c r="Y248" s="102"/>
      <c r="Z248" s="102"/>
      <c r="AA248" s="137"/>
      <c r="AB248" s="102"/>
      <c r="AC248" s="102"/>
      <c r="AD248" s="102"/>
      <c r="AE248" s="109"/>
      <c r="AF248" s="109"/>
    </row>
    <row r="249" spans="4:32" ht="15.75" customHeight="1" x14ac:dyDescent="0.25">
      <c r="D249" s="102"/>
      <c r="E249" s="102"/>
      <c r="F249" s="103"/>
      <c r="U249" s="102"/>
      <c r="V249" s="109"/>
      <c r="W249" s="109"/>
      <c r="X249" s="102"/>
      <c r="Y249" s="102"/>
      <c r="Z249" s="102"/>
      <c r="AA249" s="137"/>
      <c r="AB249" s="102"/>
      <c r="AC249" s="102"/>
      <c r="AD249" s="102"/>
      <c r="AE249" s="109"/>
      <c r="AF249" s="109"/>
    </row>
    <row r="250" spans="4:32" ht="15.75" customHeight="1" x14ac:dyDescent="0.25">
      <c r="D250" s="102"/>
      <c r="E250" s="102"/>
      <c r="F250" s="103"/>
      <c r="U250" s="102"/>
      <c r="V250" s="109"/>
      <c r="W250" s="109"/>
      <c r="X250" s="102"/>
      <c r="Y250" s="102"/>
      <c r="Z250" s="102"/>
      <c r="AA250" s="137"/>
      <c r="AB250" s="102"/>
      <c r="AC250" s="102"/>
      <c r="AD250" s="102"/>
      <c r="AE250" s="109"/>
      <c r="AF250" s="109"/>
    </row>
    <row r="251" spans="4:32" ht="15.75" customHeight="1" x14ac:dyDescent="0.25">
      <c r="D251" s="102"/>
      <c r="E251" s="102"/>
      <c r="F251" s="103"/>
      <c r="U251" s="102"/>
      <c r="V251" s="109"/>
      <c r="W251" s="109"/>
      <c r="X251" s="102"/>
      <c r="Y251" s="102"/>
      <c r="Z251" s="102"/>
      <c r="AA251" s="137"/>
      <c r="AB251" s="102"/>
      <c r="AC251" s="102"/>
      <c r="AD251" s="102"/>
      <c r="AE251" s="109"/>
      <c r="AF251" s="109"/>
    </row>
    <row r="252" spans="4:32" ht="15.75" customHeight="1" x14ac:dyDescent="0.25">
      <c r="D252" s="102"/>
      <c r="E252" s="102"/>
      <c r="F252" s="103"/>
      <c r="U252" s="102"/>
      <c r="V252" s="109"/>
      <c r="W252" s="109"/>
      <c r="X252" s="102"/>
      <c r="Y252" s="102"/>
      <c r="Z252" s="102"/>
      <c r="AA252" s="137"/>
      <c r="AB252" s="102"/>
      <c r="AC252" s="102"/>
      <c r="AD252" s="102"/>
      <c r="AE252" s="109"/>
      <c r="AF252" s="109"/>
    </row>
    <row r="253" spans="4:32" ht="15.75" customHeight="1" x14ac:dyDescent="0.25">
      <c r="D253" s="102"/>
      <c r="E253" s="102"/>
      <c r="F253" s="103"/>
      <c r="U253" s="102"/>
      <c r="V253" s="109"/>
      <c r="W253" s="109"/>
      <c r="X253" s="102"/>
      <c r="Y253" s="102"/>
      <c r="Z253" s="102"/>
      <c r="AA253" s="137"/>
      <c r="AB253" s="102"/>
      <c r="AC253" s="102"/>
      <c r="AD253" s="102"/>
      <c r="AE253" s="109"/>
      <c r="AF253" s="109"/>
    </row>
    <row r="254" spans="4:32" ht="15.75" customHeight="1" x14ac:dyDescent="0.25">
      <c r="D254" s="102"/>
      <c r="E254" s="102"/>
      <c r="F254" s="103"/>
      <c r="U254" s="102"/>
      <c r="V254" s="109"/>
      <c r="W254" s="109"/>
      <c r="X254" s="102"/>
      <c r="Y254" s="102"/>
      <c r="Z254" s="102"/>
      <c r="AA254" s="137"/>
      <c r="AB254" s="102"/>
      <c r="AC254" s="102"/>
      <c r="AD254" s="102"/>
      <c r="AE254" s="109"/>
      <c r="AF254" s="109"/>
    </row>
    <row r="255" spans="4:32" ht="15.75" customHeight="1" x14ac:dyDescent="0.25">
      <c r="D255" s="102"/>
      <c r="E255" s="102"/>
      <c r="F255" s="103"/>
      <c r="U255" s="102"/>
      <c r="V255" s="109"/>
      <c r="W255" s="109"/>
      <c r="X255" s="102"/>
      <c r="Y255" s="102"/>
      <c r="Z255" s="102"/>
      <c r="AA255" s="137"/>
      <c r="AB255" s="102"/>
      <c r="AC255" s="102"/>
      <c r="AD255" s="102"/>
      <c r="AE255" s="109"/>
      <c r="AF255" s="109"/>
    </row>
    <row r="256" spans="4:32" ht="15.75" customHeight="1" x14ac:dyDescent="0.25">
      <c r="D256" s="102"/>
      <c r="E256" s="102"/>
      <c r="F256" s="103"/>
      <c r="U256" s="102"/>
      <c r="V256" s="109"/>
      <c r="W256" s="109"/>
      <c r="X256" s="102"/>
      <c r="Y256" s="102"/>
      <c r="Z256" s="102"/>
      <c r="AA256" s="137"/>
      <c r="AB256" s="102"/>
      <c r="AC256" s="102"/>
      <c r="AD256" s="102"/>
      <c r="AE256" s="109"/>
      <c r="AF256" s="109"/>
    </row>
    <row r="257" spans="4:32" ht="15.75" customHeight="1" x14ac:dyDescent="0.25">
      <c r="D257" s="102"/>
      <c r="E257" s="102"/>
      <c r="F257" s="103"/>
      <c r="U257" s="102"/>
      <c r="V257" s="109"/>
      <c r="W257" s="109"/>
      <c r="X257" s="102"/>
      <c r="Y257" s="102"/>
      <c r="Z257" s="102"/>
      <c r="AA257" s="137"/>
      <c r="AB257" s="102"/>
      <c r="AC257" s="102"/>
      <c r="AD257" s="102"/>
      <c r="AE257" s="109"/>
      <c r="AF257" s="109"/>
    </row>
    <row r="258" spans="4:32" ht="15.75" customHeight="1" x14ac:dyDescent="0.25">
      <c r="D258" s="102"/>
      <c r="E258" s="102"/>
      <c r="F258" s="103"/>
      <c r="U258" s="102"/>
      <c r="V258" s="109"/>
      <c r="W258" s="109"/>
      <c r="X258" s="102"/>
      <c r="Y258" s="102"/>
      <c r="Z258" s="102"/>
      <c r="AA258" s="137"/>
      <c r="AB258" s="102"/>
      <c r="AC258" s="102"/>
      <c r="AD258" s="102"/>
      <c r="AE258" s="109"/>
      <c r="AF258" s="109"/>
    </row>
    <row r="259" spans="4:32" ht="15.75" customHeight="1" x14ac:dyDescent="0.25">
      <c r="D259" s="102"/>
      <c r="E259" s="102"/>
      <c r="F259" s="103"/>
      <c r="U259" s="102"/>
      <c r="V259" s="109"/>
      <c r="W259" s="109"/>
      <c r="X259" s="102"/>
      <c r="Y259" s="102"/>
      <c r="Z259" s="102"/>
      <c r="AA259" s="137"/>
      <c r="AB259" s="102"/>
      <c r="AC259" s="102"/>
      <c r="AD259" s="102"/>
      <c r="AE259" s="109"/>
      <c r="AF259" s="109"/>
    </row>
    <row r="260" spans="4:32" ht="15.75" customHeight="1" x14ac:dyDescent="0.25">
      <c r="D260" s="102"/>
      <c r="E260" s="102"/>
      <c r="F260" s="103"/>
      <c r="U260" s="102"/>
      <c r="V260" s="109"/>
      <c r="W260" s="109"/>
      <c r="X260" s="102"/>
      <c r="Y260" s="102"/>
      <c r="Z260" s="102"/>
      <c r="AA260" s="137"/>
      <c r="AB260" s="102"/>
      <c r="AC260" s="102"/>
      <c r="AD260" s="102"/>
      <c r="AE260" s="109"/>
      <c r="AF260" s="109"/>
    </row>
    <row r="261" spans="4:32" ht="15.75" customHeight="1" x14ac:dyDescent="0.25">
      <c r="D261" s="102"/>
      <c r="E261" s="102"/>
      <c r="F261" s="103"/>
      <c r="U261" s="102"/>
      <c r="V261" s="109"/>
      <c r="W261" s="109"/>
      <c r="X261" s="102"/>
      <c r="Y261" s="102"/>
      <c r="Z261" s="102"/>
      <c r="AA261" s="137"/>
      <c r="AB261" s="102"/>
      <c r="AC261" s="102"/>
      <c r="AD261" s="102"/>
      <c r="AE261" s="109"/>
      <c r="AF261" s="109"/>
    </row>
    <row r="262" spans="4:32" ht="15.75" customHeight="1" x14ac:dyDescent="0.25">
      <c r="D262" s="102"/>
      <c r="E262" s="102"/>
      <c r="F262" s="103"/>
      <c r="U262" s="102"/>
      <c r="V262" s="109"/>
      <c r="W262" s="109"/>
      <c r="X262" s="102"/>
      <c r="Y262" s="102"/>
      <c r="Z262" s="102"/>
      <c r="AA262" s="137"/>
      <c r="AB262" s="102"/>
      <c r="AC262" s="102"/>
      <c r="AD262" s="102"/>
      <c r="AE262" s="109"/>
      <c r="AF262" s="109"/>
    </row>
    <row r="263" spans="4:32" ht="15.75" customHeight="1" x14ac:dyDescent="0.25">
      <c r="D263" s="102"/>
      <c r="E263" s="102"/>
      <c r="F263" s="103"/>
      <c r="U263" s="102"/>
      <c r="V263" s="109"/>
      <c r="W263" s="109"/>
      <c r="X263" s="102"/>
      <c r="Y263" s="102"/>
      <c r="Z263" s="102"/>
      <c r="AA263" s="137"/>
      <c r="AB263" s="102"/>
      <c r="AC263" s="102"/>
      <c r="AD263" s="102"/>
      <c r="AE263" s="109"/>
      <c r="AF263" s="109"/>
    </row>
    <row r="264" spans="4:32" ht="15.75" customHeight="1" x14ac:dyDescent="0.25">
      <c r="D264" s="102"/>
      <c r="E264" s="102"/>
      <c r="F264" s="103"/>
      <c r="U264" s="102"/>
      <c r="V264" s="109"/>
      <c r="W264" s="109"/>
      <c r="X264" s="102"/>
      <c r="Y264" s="102"/>
      <c r="Z264" s="102"/>
      <c r="AA264" s="137"/>
      <c r="AB264" s="102"/>
      <c r="AC264" s="102"/>
      <c r="AD264" s="102"/>
      <c r="AE264" s="109"/>
      <c r="AF264" s="109"/>
    </row>
    <row r="265" spans="4:32" ht="15.75" customHeight="1" x14ac:dyDescent="0.25">
      <c r="D265" s="102"/>
      <c r="E265" s="102"/>
      <c r="F265" s="103"/>
      <c r="U265" s="102"/>
      <c r="V265" s="109"/>
      <c r="W265" s="109"/>
      <c r="X265" s="102"/>
      <c r="Y265" s="102"/>
      <c r="Z265" s="102"/>
      <c r="AA265" s="137"/>
      <c r="AB265" s="102"/>
      <c r="AC265" s="102"/>
      <c r="AD265" s="102"/>
      <c r="AE265" s="109"/>
      <c r="AF265" s="109"/>
    </row>
    <row r="266" spans="4:32" ht="15.75" customHeight="1" x14ac:dyDescent="0.25">
      <c r="D266" s="102"/>
      <c r="E266" s="102"/>
      <c r="F266" s="103"/>
      <c r="U266" s="102"/>
      <c r="V266" s="109"/>
      <c r="W266" s="109"/>
      <c r="X266" s="102"/>
      <c r="Y266" s="102"/>
      <c r="Z266" s="102"/>
      <c r="AA266" s="137"/>
      <c r="AB266" s="102"/>
      <c r="AC266" s="102"/>
      <c r="AD266" s="102"/>
      <c r="AE266" s="109"/>
      <c r="AF266" s="109"/>
    </row>
    <row r="267" spans="4:32" ht="15.75" customHeight="1" x14ac:dyDescent="0.25">
      <c r="D267" s="102"/>
      <c r="E267" s="102"/>
      <c r="F267" s="103"/>
      <c r="U267" s="102"/>
      <c r="V267" s="109"/>
      <c r="W267" s="109"/>
      <c r="X267" s="102"/>
      <c r="Y267" s="102"/>
      <c r="Z267" s="102"/>
      <c r="AA267" s="137"/>
      <c r="AB267" s="102"/>
      <c r="AC267" s="102"/>
      <c r="AD267" s="102"/>
      <c r="AE267" s="109"/>
      <c r="AF267" s="109"/>
    </row>
    <row r="268" spans="4:32" ht="15.75" customHeight="1" x14ac:dyDescent="0.25">
      <c r="D268" s="102"/>
      <c r="E268" s="102"/>
      <c r="F268" s="103"/>
      <c r="U268" s="102"/>
      <c r="V268" s="109"/>
      <c r="W268" s="109"/>
      <c r="X268" s="102"/>
      <c r="Y268" s="102"/>
      <c r="Z268" s="102"/>
      <c r="AA268" s="137"/>
      <c r="AB268" s="102"/>
      <c r="AC268" s="102"/>
      <c r="AD268" s="102"/>
      <c r="AE268" s="109"/>
      <c r="AF268" s="109"/>
    </row>
    <row r="269" spans="4:32" ht="15.75" customHeight="1" x14ac:dyDescent="0.25">
      <c r="D269" s="102"/>
      <c r="E269" s="102"/>
      <c r="F269" s="103"/>
      <c r="U269" s="102"/>
      <c r="V269" s="109"/>
      <c r="W269" s="109"/>
      <c r="X269" s="102"/>
      <c r="Y269" s="102"/>
      <c r="Z269" s="102"/>
      <c r="AA269" s="137"/>
      <c r="AB269" s="102"/>
      <c r="AC269" s="102"/>
      <c r="AD269" s="102"/>
      <c r="AE269" s="109"/>
      <c r="AF269" s="109"/>
    </row>
    <row r="270" spans="4:32" ht="15.75" customHeight="1" x14ac:dyDescent="0.25">
      <c r="D270" s="102"/>
      <c r="E270" s="102"/>
      <c r="F270" s="103"/>
      <c r="U270" s="102"/>
      <c r="V270" s="109"/>
      <c r="W270" s="109"/>
      <c r="X270" s="102"/>
      <c r="Y270" s="102"/>
      <c r="Z270" s="102"/>
      <c r="AA270" s="137"/>
      <c r="AB270" s="102"/>
      <c r="AC270" s="102"/>
      <c r="AD270" s="102"/>
      <c r="AE270" s="109"/>
      <c r="AF270" s="109"/>
    </row>
    <row r="271" spans="4:32" ht="15.75" customHeight="1" x14ac:dyDescent="0.25">
      <c r="D271" s="102"/>
      <c r="E271" s="102"/>
      <c r="F271" s="103"/>
      <c r="U271" s="102"/>
      <c r="V271" s="109"/>
      <c r="W271" s="109"/>
      <c r="X271" s="102"/>
      <c r="Y271" s="102"/>
      <c r="Z271" s="102"/>
      <c r="AA271" s="137"/>
      <c r="AB271" s="102"/>
      <c r="AC271" s="102"/>
      <c r="AD271" s="102"/>
      <c r="AE271" s="109"/>
      <c r="AF271" s="109"/>
    </row>
    <row r="272" spans="4:32" ht="15.75" customHeight="1" x14ac:dyDescent="0.25">
      <c r="D272" s="102"/>
      <c r="E272" s="102"/>
      <c r="F272" s="103"/>
      <c r="U272" s="102"/>
      <c r="V272" s="109"/>
      <c r="W272" s="109"/>
      <c r="X272" s="102"/>
      <c r="Y272" s="102"/>
      <c r="Z272" s="102"/>
      <c r="AA272" s="137"/>
      <c r="AB272" s="102"/>
      <c r="AC272" s="102"/>
      <c r="AD272" s="102"/>
      <c r="AE272" s="109"/>
      <c r="AF272" s="109"/>
    </row>
    <row r="273" spans="1:102" ht="15.75" customHeight="1" x14ac:dyDescent="0.25">
      <c r="D273" s="102"/>
      <c r="E273" s="102"/>
      <c r="F273" s="103"/>
      <c r="U273" s="102"/>
      <c r="V273" s="109"/>
      <c r="W273" s="109"/>
      <c r="X273" s="102"/>
      <c r="Y273" s="102"/>
      <c r="Z273" s="102"/>
      <c r="AA273" s="137"/>
      <c r="AB273" s="102"/>
      <c r="AC273" s="102"/>
      <c r="AD273" s="102"/>
      <c r="AE273" s="109"/>
      <c r="AF273" s="109"/>
    </row>
    <row r="274" spans="1:102" ht="15.75" customHeight="1" x14ac:dyDescent="0.25">
      <c r="D274" s="102"/>
      <c r="E274" s="102"/>
      <c r="F274" s="103"/>
      <c r="U274" s="102"/>
      <c r="V274" s="109"/>
      <c r="W274" s="109"/>
      <c r="X274" s="102"/>
      <c r="Y274" s="102"/>
      <c r="Z274" s="102"/>
      <c r="AA274" s="137"/>
      <c r="AB274" s="102"/>
      <c r="AC274" s="102"/>
      <c r="AD274" s="102"/>
      <c r="AE274" s="109"/>
      <c r="AF274" s="109"/>
    </row>
    <row r="275" spans="1:102" ht="15.75" customHeight="1" x14ac:dyDescent="0.25">
      <c r="D275" s="102"/>
      <c r="E275" s="102"/>
      <c r="F275" s="103"/>
      <c r="U275" s="102"/>
      <c r="V275" s="109"/>
      <c r="W275" s="109"/>
      <c r="X275" s="102"/>
      <c r="Y275" s="102"/>
      <c r="Z275" s="102"/>
      <c r="AA275" s="137"/>
      <c r="AB275" s="102"/>
      <c r="AC275" s="102"/>
      <c r="AD275" s="102"/>
      <c r="AE275" s="109"/>
      <c r="AF275" s="109"/>
    </row>
    <row r="276" spans="1:102" ht="15.75" customHeight="1" x14ac:dyDescent="0.25">
      <c r="D276" s="102"/>
      <c r="E276" s="102"/>
      <c r="F276" s="103"/>
      <c r="U276" s="102"/>
      <c r="V276" s="109"/>
      <c r="W276" s="109"/>
      <c r="X276" s="102"/>
      <c r="Y276" s="102"/>
      <c r="Z276" s="102"/>
      <c r="AA276" s="137"/>
      <c r="AB276" s="102"/>
      <c r="AC276" s="102"/>
      <c r="AD276" s="102"/>
      <c r="AE276" s="109"/>
      <c r="AF276" s="109"/>
    </row>
    <row r="277" spans="1:102" ht="15.75" customHeight="1" x14ac:dyDescent="0.25">
      <c r="D277" s="102"/>
      <c r="E277" s="102"/>
      <c r="F277" s="103"/>
      <c r="U277" s="102"/>
      <c r="V277" s="109"/>
      <c r="W277" s="109"/>
      <c r="X277" s="102"/>
      <c r="Y277" s="102"/>
      <c r="Z277" s="102"/>
      <c r="AA277" s="137"/>
      <c r="AB277" s="102"/>
      <c r="AC277" s="102"/>
      <c r="AD277" s="102"/>
      <c r="AE277" s="109"/>
      <c r="AF277" s="109"/>
    </row>
    <row r="278" spans="1:102" ht="15.75" customHeight="1" x14ac:dyDescent="0.25">
      <c r="D278" s="102"/>
      <c r="E278" s="102"/>
      <c r="F278" s="103"/>
      <c r="U278" s="102"/>
      <c r="V278" s="109"/>
      <c r="W278" s="109"/>
      <c r="X278" s="102"/>
      <c r="Y278" s="102"/>
      <c r="Z278" s="102"/>
      <c r="AA278" s="137"/>
      <c r="AB278" s="102"/>
      <c r="AC278" s="102"/>
      <c r="AD278" s="102"/>
      <c r="AE278" s="109"/>
      <c r="AF278" s="109"/>
    </row>
    <row r="279" spans="1:102" ht="15.75" customHeight="1" x14ac:dyDescent="0.25">
      <c r="D279" s="102"/>
      <c r="E279" s="102"/>
      <c r="F279" s="103"/>
      <c r="AA279" s="138"/>
    </row>
    <row r="280" spans="1:102" ht="15.75" customHeight="1" x14ac:dyDescent="0.25">
      <c r="D280" s="102"/>
      <c r="E280" s="102"/>
      <c r="F280" s="103"/>
      <c r="AA280" s="138"/>
    </row>
    <row r="281" spans="1:102" s="106" customFormat="1" ht="15.75" customHeight="1" x14ac:dyDescent="0.25">
      <c r="A281" s="101"/>
      <c r="B281" s="101"/>
      <c r="C281" s="101"/>
      <c r="D281" s="102"/>
      <c r="E281" s="102"/>
      <c r="F281" s="103"/>
      <c r="G281" s="151"/>
      <c r="H281" s="128"/>
      <c r="I281" s="129"/>
      <c r="J281" s="130"/>
      <c r="K281" s="105"/>
      <c r="L281" s="131"/>
      <c r="M281" s="105"/>
      <c r="O281" s="108"/>
      <c r="P281" s="108"/>
      <c r="Q281" s="108"/>
      <c r="S281" s="108"/>
      <c r="T281" s="108"/>
      <c r="V281" s="108"/>
      <c r="W281" s="108"/>
      <c r="AA281" s="138"/>
      <c r="AE281" s="108"/>
      <c r="AF281" s="108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  <c r="CX281" s="111"/>
    </row>
    <row r="282" spans="1:102" s="106" customFormat="1" ht="15.75" customHeight="1" x14ac:dyDescent="0.25">
      <c r="A282" s="101"/>
      <c r="B282" s="101"/>
      <c r="C282" s="101"/>
      <c r="D282" s="102"/>
      <c r="E282" s="102"/>
      <c r="F282" s="103"/>
      <c r="G282" s="151"/>
      <c r="H282" s="128"/>
      <c r="I282" s="129"/>
      <c r="J282" s="130"/>
      <c r="K282" s="105"/>
      <c r="L282" s="131"/>
      <c r="M282" s="105"/>
      <c r="O282" s="108"/>
      <c r="P282" s="108"/>
      <c r="Q282" s="108"/>
      <c r="S282" s="108"/>
      <c r="T282" s="108"/>
      <c r="V282" s="108"/>
      <c r="W282" s="108"/>
      <c r="AA282" s="138"/>
      <c r="AE282" s="108"/>
      <c r="AF282" s="108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  <c r="CX282" s="111"/>
    </row>
    <row r="283" spans="1:102" s="106" customFormat="1" ht="15.75" customHeight="1" x14ac:dyDescent="0.25">
      <c r="A283" s="101"/>
      <c r="B283" s="101"/>
      <c r="C283" s="101"/>
      <c r="D283" s="102"/>
      <c r="E283" s="102"/>
      <c r="F283" s="103"/>
      <c r="G283" s="151"/>
      <c r="H283" s="128"/>
      <c r="I283" s="129"/>
      <c r="J283" s="130"/>
      <c r="K283" s="105"/>
      <c r="L283" s="131"/>
      <c r="M283" s="105"/>
      <c r="O283" s="108"/>
      <c r="P283" s="108"/>
      <c r="Q283" s="108"/>
      <c r="S283" s="108"/>
      <c r="T283" s="108"/>
      <c r="V283" s="108"/>
      <c r="W283" s="108"/>
      <c r="AA283" s="138"/>
      <c r="AE283" s="108"/>
      <c r="AF283" s="108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  <c r="CX283" s="111"/>
    </row>
    <row r="284" spans="1:102" s="106" customFormat="1" ht="15.75" customHeight="1" x14ac:dyDescent="0.25">
      <c r="A284" s="101"/>
      <c r="B284" s="101"/>
      <c r="C284" s="101"/>
      <c r="D284" s="102"/>
      <c r="E284" s="102"/>
      <c r="F284" s="103"/>
      <c r="G284" s="151"/>
      <c r="H284" s="128"/>
      <c r="I284" s="129"/>
      <c r="J284" s="130"/>
      <c r="K284" s="105"/>
      <c r="L284" s="131"/>
      <c r="M284" s="105"/>
      <c r="O284" s="108"/>
      <c r="P284" s="108"/>
      <c r="Q284" s="108"/>
      <c r="S284" s="108"/>
      <c r="T284" s="108"/>
      <c r="V284" s="108"/>
      <c r="W284" s="108"/>
      <c r="AA284" s="138"/>
      <c r="AE284" s="108"/>
      <c r="AF284" s="108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  <c r="CX284" s="111"/>
    </row>
    <row r="285" spans="1:102" s="106" customFormat="1" ht="15.75" customHeight="1" x14ac:dyDescent="0.25">
      <c r="A285" s="101"/>
      <c r="B285" s="101"/>
      <c r="C285" s="101"/>
      <c r="D285" s="102"/>
      <c r="E285" s="102"/>
      <c r="F285" s="103"/>
      <c r="G285" s="151"/>
      <c r="H285" s="128"/>
      <c r="I285" s="129"/>
      <c r="J285" s="130"/>
      <c r="K285" s="105"/>
      <c r="L285" s="131"/>
      <c r="M285" s="105"/>
      <c r="O285" s="108"/>
      <c r="P285" s="108"/>
      <c r="Q285" s="108"/>
      <c r="S285" s="108"/>
      <c r="T285" s="108"/>
      <c r="V285" s="108"/>
      <c r="W285" s="108"/>
      <c r="AA285" s="138"/>
      <c r="AE285" s="108"/>
      <c r="AF285" s="108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  <c r="CX285" s="111"/>
    </row>
    <row r="286" spans="1:102" s="106" customFormat="1" ht="15.75" customHeight="1" x14ac:dyDescent="0.25">
      <c r="A286" s="101"/>
      <c r="B286" s="101"/>
      <c r="C286" s="101"/>
      <c r="D286" s="102"/>
      <c r="E286" s="102"/>
      <c r="F286" s="103"/>
      <c r="G286" s="151"/>
      <c r="H286" s="128"/>
      <c r="I286" s="129"/>
      <c r="J286" s="130"/>
      <c r="K286" s="105"/>
      <c r="L286" s="131"/>
      <c r="M286" s="105"/>
      <c r="O286" s="108"/>
      <c r="P286" s="108"/>
      <c r="Q286" s="108"/>
      <c r="S286" s="108"/>
      <c r="T286" s="108"/>
      <c r="V286" s="108"/>
      <c r="W286" s="108"/>
      <c r="AA286" s="138"/>
      <c r="AE286" s="108"/>
      <c r="AF286" s="108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  <c r="CX286" s="111"/>
    </row>
    <row r="287" spans="1:102" s="106" customFormat="1" ht="15.75" customHeight="1" x14ac:dyDescent="0.25">
      <c r="A287" s="101"/>
      <c r="B287" s="101"/>
      <c r="C287" s="101"/>
      <c r="D287" s="102"/>
      <c r="E287" s="102"/>
      <c r="F287" s="103"/>
      <c r="G287" s="151"/>
      <c r="H287" s="128"/>
      <c r="I287" s="129"/>
      <c r="J287" s="130"/>
      <c r="K287" s="105"/>
      <c r="L287" s="131"/>
      <c r="M287" s="105"/>
      <c r="O287" s="108"/>
      <c r="P287" s="108"/>
      <c r="Q287" s="108"/>
      <c r="S287" s="108"/>
      <c r="T287" s="108"/>
      <c r="V287" s="108"/>
      <c r="W287" s="108"/>
      <c r="AA287" s="138"/>
      <c r="AE287" s="108"/>
      <c r="AF287" s="108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  <c r="CX287" s="111"/>
    </row>
    <row r="288" spans="1:102" s="106" customFormat="1" ht="15.75" customHeight="1" x14ac:dyDescent="0.25">
      <c r="A288" s="101"/>
      <c r="B288" s="101"/>
      <c r="C288" s="101"/>
      <c r="D288" s="102"/>
      <c r="E288" s="102"/>
      <c r="F288" s="103"/>
      <c r="G288" s="151"/>
      <c r="H288" s="128"/>
      <c r="I288" s="129"/>
      <c r="J288" s="130"/>
      <c r="K288" s="105"/>
      <c r="L288" s="131"/>
      <c r="M288" s="105"/>
      <c r="O288" s="108"/>
      <c r="P288" s="108"/>
      <c r="Q288" s="108"/>
      <c r="S288" s="108"/>
      <c r="T288" s="108"/>
      <c r="V288" s="108"/>
      <c r="W288" s="108"/>
      <c r="AA288" s="138"/>
      <c r="AE288" s="108"/>
      <c r="AF288" s="108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  <c r="CX288" s="111"/>
    </row>
    <row r="289" spans="1:102" s="106" customFormat="1" ht="15.75" customHeight="1" x14ac:dyDescent="0.25">
      <c r="A289" s="101"/>
      <c r="B289" s="101"/>
      <c r="C289" s="101"/>
      <c r="D289" s="102"/>
      <c r="E289" s="102"/>
      <c r="F289" s="103"/>
      <c r="G289" s="151"/>
      <c r="H289" s="128"/>
      <c r="I289" s="129"/>
      <c r="J289" s="130"/>
      <c r="K289" s="105"/>
      <c r="L289" s="131"/>
      <c r="M289" s="105"/>
      <c r="O289" s="108"/>
      <c r="P289" s="108"/>
      <c r="Q289" s="108"/>
      <c r="S289" s="108"/>
      <c r="T289" s="108"/>
      <c r="V289" s="108"/>
      <c r="W289" s="108"/>
      <c r="AA289" s="138"/>
      <c r="AE289" s="108"/>
      <c r="AF289" s="108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  <c r="CX289" s="111"/>
    </row>
    <row r="290" spans="1:102" s="106" customFormat="1" ht="15.75" customHeight="1" x14ac:dyDescent="0.25">
      <c r="A290" s="101"/>
      <c r="B290" s="101"/>
      <c r="C290" s="101"/>
      <c r="D290" s="102"/>
      <c r="E290" s="102"/>
      <c r="F290" s="103"/>
      <c r="G290" s="151"/>
      <c r="H290" s="128"/>
      <c r="I290" s="129"/>
      <c r="J290" s="130"/>
      <c r="K290" s="105"/>
      <c r="L290" s="131"/>
      <c r="M290" s="105"/>
      <c r="O290" s="108"/>
      <c r="P290" s="108"/>
      <c r="Q290" s="108"/>
      <c r="S290" s="108"/>
      <c r="T290" s="108"/>
      <c r="V290" s="108"/>
      <c r="W290" s="108"/>
      <c r="AA290" s="138"/>
      <c r="AE290" s="108"/>
      <c r="AF290" s="108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  <c r="CX290" s="111"/>
    </row>
    <row r="291" spans="1:102" s="106" customFormat="1" ht="15.75" customHeight="1" x14ac:dyDescent="0.25">
      <c r="A291" s="101"/>
      <c r="B291" s="101"/>
      <c r="C291" s="101"/>
      <c r="D291" s="102"/>
      <c r="E291" s="102"/>
      <c r="F291" s="103"/>
      <c r="G291" s="151"/>
      <c r="H291" s="128"/>
      <c r="I291" s="129"/>
      <c r="J291" s="130"/>
      <c r="K291" s="105"/>
      <c r="L291" s="131"/>
      <c r="M291" s="105"/>
      <c r="O291" s="108"/>
      <c r="P291" s="108"/>
      <c r="Q291" s="108"/>
      <c r="S291" s="108"/>
      <c r="T291" s="108"/>
      <c r="V291" s="108"/>
      <c r="W291" s="108"/>
      <c r="AA291" s="138"/>
      <c r="AE291" s="108"/>
      <c r="AF291" s="108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  <c r="CX291" s="111"/>
    </row>
    <row r="292" spans="1:102" s="106" customFormat="1" ht="15.75" customHeight="1" x14ac:dyDescent="0.25">
      <c r="A292" s="101"/>
      <c r="B292" s="101"/>
      <c r="C292" s="101"/>
      <c r="D292" s="102"/>
      <c r="E292" s="102"/>
      <c r="F292" s="103"/>
      <c r="G292" s="151"/>
      <c r="H292" s="128"/>
      <c r="I292" s="129"/>
      <c r="J292" s="130"/>
      <c r="K292" s="105"/>
      <c r="L292" s="131"/>
      <c r="M292" s="105"/>
      <c r="O292" s="108"/>
      <c r="P292" s="108"/>
      <c r="Q292" s="108"/>
      <c r="S292" s="108"/>
      <c r="T292" s="108"/>
      <c r="V292" s="108"/>
      <c r="W292" s="108"/>
      <c r="AA292" s="138"/>
      <c r="AE292" s="108"/>
      <c r="AF292" s="108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11"/>
      <c r="CD292" s="111"/>
      <c r="CE292" s="111"/>
      <c r="CF292" s="111"/>
      <c r="CG292" s="111"/>
      <c r="CH292" s="111"/>
      <c r="CI292" s="111"/>
      <c r="CJ292" s="111"/>
      <c r="CK292" s="111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  <c r="CX292" s="111"/>
    </row>
    <row r="293" spans="1:102" s="106" customFormat="1" ht="15.75" customHeight="1" x14ac:dyDescent="0.25">
      <c r="A293" s="101"/>
      <c r="B293" s="101"/>
      <c r="C293" s="101"/>
      <c r="D293" s="102"/>
      <c r="E293" s="102"/>
      <c r="F293" s="103"/>
      <c r="G293" s="151"/>
      <c r="H293" s="128"/>
      <c r="I293" s="129"/>
      <c r="J293" s="130"/>
      <c r="K293" s="105"/>
      <c r="L293" s="131"/>
      <c r="M293" s="105"/>
      <c r="O293" s="108"/>
      <c r="P293" s="108"/>
      <c r="Q293" s="108"/>
      <c r="S293" s="108"/>
      <c r="T293" s="108"/>
      <c r="V293" s="108"/>
      <c r="W293" s="108"/>
      <c r="AA293" s="138"/>
      <c r="AE293" s="108"/>
      <c r="AF293" s="108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11"/>
      <c r="CD293" s="111"/>
      <c r="CE293" s="111"/>
      <c r="CF293" s="111"/>
      <c r="CG293" s="111"/>
      <c r="CH293" s="111"/>
      <c r="CI293" s="111"/>
      <c r="CJ293" s="111"/>
      <c r="CK293" s="111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  <c r="CX293" s="111"/>
    </row>
    <row r="294" spans="1:102" s="106" customFormat="1" ht="15.75" customHeight="1" x14ac:dyDescent="0.25">
      <c r="A294" s="101"/>
      <c r="B294" s="101"/>
      <c r="C294" s="101"/>
      <c r="D294" s="102"/>
      <c r="E294" s="102"/>
      <c r="F294" s="103"/>
      <c r="G294" s="151"/>
      <c r="H294" s="128"/>
      <c r="I294" s="129"/>
      <c r="J294" s="130"/>
      <c r="K294" s="105"/>
      <c r="L294" s="131"/>
      <c r="M294" s="105"/>
      <c r="O294" s="108"/>
      <c r="P294" s="108"/>
      <c r="Q294" s="108"/>
      <c r="S294" s="108"/>
      <c r="T294" s="108"/>
      <c r="V294" s="108"/>
      <c r="W294" s="108"/>
      <c r="AA294" s="138"/>
      <c r="AE294" s="108"/>
      <c r="AF294" s="108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11"/>
      <c r="CD294" s="111"/>
      <c r="CE294" s="111"/>
      <c r="CF294" s="111"/>
      <c r="CG294" s="111"/>
      <c r="CH294" s="111"/>
      <c r="CI294" s="111"/>
      <c r="CJ294" s="111"/>
      <c r="CK294" s="111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  <c r="CX294" s="111"/>
    </row>
    <row r="295" spans="1:102" s="106" customFormat="1" ht="15.75" customHeight="1" x14ac:dyDescent="0.25">
      <c r="A295" s="101"/>
      <c r="B295" s="101"/>
      <c r="C295" s="101"/>
      <c r="D295" s="102"/>
      <c r="E295" s="102"/>
      <c r="F295" s="103"/>
      <c r="G295" s="151"/>
      <c r="H295" s="128"/>
      <c r="I295" s="129"/>
      <c r="J295" s="130"/>
      <c r="K295" s="105"/>
      <c r="L295" s="131"/>
      <c r="M295" s="105"/>
      <c r="O295" s="108"/>
      <c r="P295" s="108"/>
      <c r="Q295" s="108"/>
      <c r="S295" s="108"/>
      <c r="T295" s="108"/>
      <c r="V295" s="108"/>
      <c r="W295" s="108"/>
      <c r="AA295" s="138"/>
      <c r="AE295" s="108"/>
      <c r="AF295" s="108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1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  <c r="CX295" s="111"/>
    </row>
    <row r="296" spans="1:102" s="106" customFormat="1" ht="15.75" customHeight="1" x14ac:dyDescent="0.25">
      <c r="A296" s="101"/>
      <c r="B296" s="101"/>
      <c r="C296" s="101"/>
      <c r="D296" s="102"/>
      <c r="E296" s="102"/>
      <c r="F296" s="103"/>
      <c r="G296" s="151"/>
      <c r="H296" s="128"/>
      <c r="I296" s="129"/>
      <c r="J296" s="130"/>
      <c r="K296" s="105"/>
      <c r="L296" s="131"/>
      <c r="M296" s="105"/>
      <c r="O296" s="108"/>
      <c r="P296" s="108"/>
      <c r="Q296" s="108"/>
      <c r="S296" s="108"/>
      <c r="T296" s="108"/>
      <c r="V296" s="108"/>
      <c r="W296" s="108"/>
      <c r="AA296" s="138"/>
      <c r="AE296" s="108"/>
      <c r="AF296" s="108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11"/>
      <c r="CD296" s="111"/>
      <c r="CE296" s="111"/>
      <c r="CF296" s="111"/>
      <c r="CG296" s="111"/>
      <c r="CH296" s="111"/>
      <c r="CI296" s="111"/>
      <c r="CJ296" s="111"/>
      <c r="CK296" s="111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  <c r="CX296" s="111"/>
    </row>
    <row r="297" spans="1:102" s="106" customFormat="1" ht="15.75" customHeight="1" x14ac:dyDescent="0.25">
      <c r="A297" s="101"/>
      <c r="B297" s="101"/>
      <c r="C297" s="101"/>
      <c r="D297" s="102"/>
      <c r="E297" s="102"/>
      <c r="F297" s="103"/>
      <c r="G297" s="151"/>
      <c r="H297" s="128"/>
      <c r="I297" s="129"/>
      <c r="J297" s="130"/>
      <c r="K297" s="105"/>
      <c r="L297" s="131"/>
      <c r="M297" s="105"/>
      <c r="O297" s="108"/>
      <c r="P297" s="108"/>
      <c r="Q297" s="108"/>
      <c r="S297" s="108"/>
      <c r="T297" s="108"/>
      <c r="V297" s="108"/>
      <c r="W297" s="108"/>
      <c r="AA297" s="138"/>
      <c r="AE297" s="108"/>
      <c r="AF297" s="108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11"/>
      <c r="CD297" s="111"/>
      <c r="CE297" s="111"/>
      <c r="CF297" s="111"/>
      <c r="CG297" s="111"/>
      <c r="CH297" s="111"/>
      <c r="CI297" s="111"/>
      <c r="CJ297" s="111"/>
      <c r="CK297" s="111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  <c r="CX297" s="111"/>
    </row>
    <row r="298" spans="1:102" s="106" customFormat="1" ht="15.75" customHeight="1" x14ac:dyDescent="0.25">
      <c r="A298" s="101"/>
      <c r="B298" s="101"/>
      <c r="C298" s="101"/>
      <c r="D298" s="102"/>
      <c r="E298" s="102"/>
      <c r="F298" s="103"/>
      <c r="G298" s="151"/>
      <c r="H298" s="128"/>
      <c r="I298" s="129"/>
      <c r="J298" s="130"/>
      <c r="K298" s="105"/>
      <c r="L298" s="131"/>
      <c r="M298" s="105"/>
      <c r="O298" s="108"/>
      <c r="P298" s="108"/>
      <c r="Q298" s="108"/>
      <c r="S298" s="108"/>
      <c r="T298" s="108"/>
      <c r="V298" s="108"/>
      <c r="W298" s="108"/>
      <c r="AA298" s="138"/>
      <c r="AE298" s="108"/>
      <c r="AF298" s="108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11"/>
      <c r="CD298" s="111"/>
      <c r="CE298" s="111"/>
      <c r="CF298" s="111"/>
      <c r="CG298" s="111"/>
      <c r="CH298" s="111"/>
      <c r="CI298" s="111"/>
      <c r="CJ298" s="111"/>
      <c r="CK298" s="111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  <c r="CX298" s="111"/>
    </row>
    <row r="299" spans="1:102" s="106" customFormat="1" ht="15.75" customHeight="1" x14ac:dyDescent="0.25">
      <c r="A299" s="101"/>
      <c r="B299" s="101"/>
      <c r="C299" s="101"/>
      <c r="D299" s="102"/>
      <c r="E299" s="102"/>
      <c r="F299" s="103"/>
      <c r="G299" s="151"/>
      <c r="H299" s="128"/>
      <c r="I299" s="129"/>
      <c r="J299" s="130"/>
      <c r="K299" s="105"/>
      <c r="L299" s="131"/>
      <c r="M299" s="105"/>
      <c r="O299" s="108"/>
      <c r="P299" s="108"/>
      <c r="Q299" s="108"/>
      <c r="S299" s="108"/>
      <c r="T299" s="108"/>
      <c r="V299" s="108"/>
      <c r="W299" s="108"/>
      <c r="AA299" s="138"/>
      <c r="AE299" s="108"/>
      <c r="AF299" s="108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11"/>
      <c r="CD299" s="111"/>
      <c r="CE299" s="111"/>
      <c r="CF299" s="111"/>
      <c r="CG299" s="111"/>
      <c r="CH299" s="111"/>
      <c r="CI299" s="111"/>
      <c r="CJ299" s="111"/>
      <c r="CK299" s="111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  <c r="CX299" s="111"/>
    </row>
    <row r="300" spans="1:102" s="106" customFormat="1" ht="15.75" customHeight="1" x14ac:dyDescent="0.25">
      <c r="A300" s="101"/>
      <c r="B300" s="101"/>
      <c r="C300" s="101"/>
      <c r="D300" s="102"/>
      <c r="E300" s="102"/>
      <c r="F300" s="103"/>
      <c r="G300" s="151"/>
      <c r="H300" s="128"/>
      <c r="I300" s="129"/>
      <c r="J300" s="130"/>
      <c r="K300" s="105"/>
      <c r="L300" s="131"/>
      <c r="M300" s="105"/>
      <c r="O300" s="108"/>
      <c r="P300" s="108"/>
      <c r="Q300" s="108"/>
      <c r="S300" s="108"/>
      <c r="T300" s="108"/>
      <c r="V300" s="108"/>
      <c r="W300" s="108"/>
      <c r="AA300" s="138"/>
      <c r="AE300" s="108"/>
      <c r="AF300" s="108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11"/>
      <c r="CD300" s="111"/>
      <c r="CE300" s="111"/>
      <c r="CF300" s="111"/>
      <c r="CG300" s="111"/>
      <c r="CH300" s="111"/>
      <c r="CI300" s="111"/>
      <c r="CJ300" s="111"/>
      <c r="CK300" s="111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  <c r="CX300" s="111"/>
    </row>
    <row r="301" spans="1:102" s="106" customFormat="1" ht="15.75" customHeight="1" x14ac:dyDescent="0.25">
      <c r="A301" s="101"/>
      <c r="B301" s="101"/>
      <c r="C301" s="101"/>
      <c r="D301" s="102"/>
      <c r="E301" s="102"/>
      <c r="F301" s="103"/>
      <c r="G301" s="151"/>
      <c r="H301" s="128"/>
      <c r="I301" s="129"/>
      <c r="J301" s="130"/>
      <c r="K301" s="105"/>
      <c r="L301" s="131"/>
      <c r="M301" s="105"/>
      <c r="O301" s="108"/>
      <c r="P301" s="108"/>
      <c r="Q301" s="108"/>
      <c r="S301" s="108"/>
      <c r="T301" s="108"/>
      <c r="V301" s="108"/>
      <c r="W301" s="108"/>
      <c r="AA301" s="138"/>
      <c r="AE301" s="108"/>
      <c r="AF301" s="108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11"/>
      <c r="CD301" s="111"/>
      <c r="CE301" s="111"/>
      <c r="CF301" s="111"/>
      <c r="CG301" s="111"/>
      <c r="CH301" s="111"/>
      <c r="CI301" s="111"/>
      <c r="CJ301" s="111"/>
      <c r="CK301" s="111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  <c r="CX301" s="111"/>
    </row>
    <row r="302" spans="1:102" s="106" customFormat="1" ht="15.75" customHeight="1" x14ac:dyDescent="0.25">
      <c r="A302" s="101"/>
      <c r="B302" s="101"/>
      <c r="C302" s="101"/>
      <c r="D302" s="102"/>
      <c r="E302" s="102"/>
      <c r="F302" s="103"/>
      <c r="G302" s="151"/>
      <c r="H302" s="128"/>
      <c r="I302" s="129"/>
      <c r="J302" s="130"/>
      <c r="K302" s="105"/>
      <c r="L302" s="131"/>
      <c r="M302" s="105"/>
      <c r="O302" s="108"/>
      <c r="P302" s="108"/>
      <c r="Q302" s="108"/>
      <c r="S302" s="108"/>
      <c r="T302" s="108"/>
      <c r="V302" s="108"/>
      <c r="W302" s="108"/>
      <c r="AA302" s="138"/>
      <c r="AE302" s="108"/>
      <c r="AF302" s="108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11"/>
      <c r="CD302" s="111"/>
      <c r="CE302" s="111"/>
      <c r="CF302" s="111"/>
      <c r="CG302" s="111"/>
      <c r="CH302" s="111"/>
      <c r="CI302" s="111"/>
      <c r="CJ302" s="111"/>
      <c r="CK302" s="111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  <c r="CX302" s="111"/>
    </row>
    <row r="303" spans="1:102" s="106" customFormat="1" ht="15.75" customHeight="1" x14ac:dyDescent="0.25">
      <c r="A303" s="101"/>
      <c r="B303" s="101"/>
      <c r="C303" s="101"/>
      <c r="D303" s="102"/>
      <c r="E303" s="102"/>
      <c r="F303" s="103"/>
      <c r="G303" s="151"/>
      <c r="H303" s="128"/>
      <c r="I303" s="129"/>
      <c r="J303" s="130"/>
      <c r="K303" s="105"/>
      <c r="L303" s="131"/>
      <c r="M303" s="105"/>
      <c r="O303" s="108"/>
      <c r="P303" s="108"/>
      <c r="Q303" s="108"/>
      <c r="S303" s="108"/>
      <c r="T303" s="108"/>
      <c r="V303" s="108"/>
      <c r="W303" s="108"/>
      <c r="AA303" s="138"/>
      <c r="AE303" s="108"/>
      <c r="AF303" s="108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11"/>
      <c r="CD303" s="111"/>
      <c r="CE303" s="111"/>
      <c r="CF303" s="111"/>
      <c r="CG303" s="111"/>
      <c r="CH303" s="111"/>
      <c r="CI303" s="111"/>
      <c r="CJ303" s="111"/>
      <c r="CK303" s="111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  <c r="CX303" s="111"/>
    </row>
    <row r="304" spans="1:102" s="106" customFormat="1" ht="15.75" customHeight="1" x14ac:dyDescent="0.25">
      <c r="A304" s="101"/>
      <c r="B304" s="101"/>
      <c r="C304" s="101"/>
      <c r="D304" s="102"/>
      <c r="E304" s="102"/>
      <c r="F304" s="103"/>
      <c r="G304" s="151"/>
      <c r="H304" s="128"/>
      <c r="I304" s="129"/>
      <c r="J304" s="130"/>
      <c r="K304" s="105"/>
      <c r="L304" s="131"/>
      <c r="M304" s="105"/>
      <c r="O304" s="108"/>
      <c r="P304" s="108"/>
      <c r="Q304" s="108"/>
      <c r="S304" s="108"/>
      <c r="T304" s="108"/>
      <c r="V304" s="108"/>
      <c r="W304" s="108"/>
      <c r="AA304" s="138"/>
      <c r="AE304" s="108"/>
      <c r="AF304" s="108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  <c r="CF304" s="111"/>
      <c r="CG304" s="111"/>
      <c r="CH304" s="111"/>
      <c r="CI304" s="111"/>
      <c r="CJ304" s="111"/>
      <c r="CK304" s="111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  <c r="CX304" s="111"/>
    </row>
    <row r="305" spans="1:102" s="106" customFormat="1" ht="15.75" customHeight="1" x14ac:dyDescent="0.25">
      <c r="A305" s="101"/>
      <c r="B305" s="101"/>
      <c r="C305" s="101"/>
      <c r="D305" s="102"/>
      <c r="E305" s="102"/>
      <c r="F305" s="103"/>
      <c r="G305" s="151"/>
      <c r="H305" s="128"/>
      <c r="I305" s="129"/>
      <c r="J305" s="130"/>
      <c r="K305" s="105"/>
      <c r="L305" s="131"/>
      <c r="M305" s="105"/>
      <c r="O305" s="108"/>
      <c r="P305" s="108"/>
      <c r="Q305" s="108"/>
      <c r="S305" s="108"/>
      <c r="T305" s="108"/>
      <c r="V305" s="108"/>
      <c r="W305" s="108"/>
      <c r="AA305" s="138"/>
      <c r="AE305" s="108"/>
      <c r="AF305" s="108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11"/>
      <c r="CD305" s="111"/>
      <c r="CE305" s="111"/>
      <c r="CF305" s="111"/>
      <c r="CG305" s="111"/>
      <c r="CH305" s="111"/>
      <c r="CI305" s="111"/>
      <c r="CJ305" s="111"/>
      <c r="CK305" s="111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  <c r="CX305" s="111"/>
    </row>
    <row r="306" spans="1:102" s="106" customFormat="1" ht="15.75" customHeight="1" x14ac:dyDescent="0.25">
      <c r="A306" s="101"/>
      <c r="B306" s="101"/>
      <c r="C306" s="101"/>
      <c r="D306" s="102"/>
      <c r="E306" s="102"/>
      <c r="F306" s="103"/>
      <c r="G306" s="151"/>
      <c r="H306" s="128"/>
      <c r="I306" s="129"/>
      <c r="J306" s="130"/>
      <c r="K306" s="105"/>
      <c r="L306" s="131"/>
      <c r="M306" s="105"/>
      <c r="O306" s="108"/>
      <c r="P306" s="108"/>
      <c r="Q306" s="108"/>
      <c r="S306" s="108"/>
      <c r="T306" s="108"/>
      <c r="V306" s="108"/>
      <c r="W306" s="108"/>
      <c r="AA306" s="138"/>
      <c r="AE306" s="108"/>
      <c r="AF306" s="108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11"/>
      <c r="CD306" s="111"/>
      <c r="CE306" s="111"/>
      <c r="CF306" s="111"/>
      <c r="CG306" s="111"/>
      <c r="CH306" s="111"/>
      <c r="CI306" s="111"/>
      <c r="CJ306" s="111"/>
      <c r="CK306" s="111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  <c r="CX306" s="111"/>
    </row>
    <row r="307" spans="1:102" s="106" customFormat="1" ht="15.75" customHeight="1" x14ac:dyDescent="0.25">
      <c r="A307" s="101"/>
      <c r="B307" s="101"/>
      <c r="C307" s="101"/>
      <c r="D307" s="102"/>
      <c r="E307" s="102"/>
      <c r="F307" s="103"/>
      <c r="G307" s="151"/>
      <c r="H307" s="128"/>
      <c r="I307" s="129"/>
      <c r="J307" s="130"/>
      <c r="K307" s="105"/>
      <c r="L307" s="131"/>
      <c r="M307" s="105"/>
      <c r="O307" s="108"/>
      <c r="P307" s="108"/>
      <c r="Q307" s="108"/>
      <c r="S307" s="108"/>
      <c r="T307" s="108"/>
      <c r="V307" s="108"/>
      <c r="W307" s="108"/>
      <c r="AA307" s="138"/>
      <c r="AE307" s="108"/>
      <c r="AF307" s="108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11"/>
      <c r="CD307" s="111"/>
      <c r="CE307" s="111"/>
      <c r="CF307" s="111"/>
      <c r="CG307" s="111"/>
      <c r="CH307" s="111"/>
      <c r="CI307" s="111"/>
      <c r="CJ307" s="111"/>
      <c r="CK307" s="111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  <c r="CX307" s="111"/>
    </row>
    <row r="308" spans="1:102" s="106" customFormat="1" ht="15.75" customHeight="1" x14ac:dyDescent="0.25">
      <c r="A308" s="101"/>
      <c r="B308" s="101"/>
      <c r="C308" s="101"/>
      <c r="D308" s="102"/>
      <c r="E308" s="102"/>
      <c r="F308" s="103"/>
      <c r="G308" s="151"/>
      <c r="H308" s="128"/>
      <c r="I308" s="129"/>
      <c r="J308" s="130"/>
      <c r="K308" s="105"/>
      <c r="L308" s="131"/>
      <c r="M308" s="105"/>
      <c r="O308" s="108"/>
      <c r="P308" s="108"/>
      <c r="Q308" s="108"/>
      <c r="S308" s="108"/>
      <c r="T308" s="108"/>
      <c r="V308" s="108"/>
      <c r="W308" s="108"/>
      <c r="AA308" s="138"/>
      <c r="AE308" s="108"/>
      <c r="AF308" s="108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11"/>
      <c r="CD308" s="111"/>
      <c r="CE308" s="111"/>
      <c r="CF308" s="111"/>
      <c r="CG308" s="111"/>
      <c r="CH308" s="111"/>
      <c r="CI308" s="111"/>
      <c r="CJ308" s="111"/>
      <c r="CK308" s="111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  <c r="CX308" s="111"/>
    </row>
    <row r="309" spans="1:102" s="106" customFormat="1" ht="15.75" customHeight="1" x14ac:dyDescent="0.25">
      <c r="A309" s="101"/>
      <c r="B309" s="101"/>
      <c r="C309" s="101"/>
      <c r="D309" s="102"/>
      <c r="E309" s="102"/>
      <c r="F309" s="103"/>
      <c r="G309" s="151"/>
      <c r="H309" s="128"/>
      <c r="I309" s="129"/>
      <c r="J309" s="130"/>
      <c r="K309" s="105"/>
      <c r="L309" s="131"/>
      <c r="M309" s="105"/>
      <c r="O309" s="108"/>
      <c r="P309" s="108"/>
      <c r="Q309" s="108"/>
      <c r="S309" s="108"/>
      <c r="T309" s="108"/>
      <c r="V309" s="108"/>
      <c r="W309" s="108"/>
      <c r="AA309" s="138"/>
      <c r="AE309" s="108"/>
      <c r="AF309" s="108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11"/>
      <c r="CD309" s="111"/>
      <c r="CE309" s="111"/>
      <c r="CF309" s="111"/>
      <c r="CG309" s="111"/>
      <c r="CH309" s="111"/>
      <c r="CI309" s="111"/>
      <c r="CJ309" s="111"/>
      <c r="CK309" s="111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  <c r="CX309" s="111"/>
    </row>
    <row r="310" spans="1:102" s="106" customFormat="1" ht="15.75" customHeight="1" x14ac:dyDescent="0.25">
      <c r="A310" s="101"/>
      <c r="B310" s="101"/>
      <c r="C310" s="101"/>
      <c r="D310" s="102"/>
      <c r="E310" s="102"/>
      <c r="F310" s="103"/>
      <c r="G310" s="151"/>
      <c r="H310" s="128"/>
      <c r="I310" s="129"/>
      <c r="J310" s="130"/>
      <c r="K310" s="105"/>
      <c r="L310" s="131"/>
      <c r="M310" s="105"/>
      <c r="O310" s="108"/>
      <c r="P310" s="108"/>
      <c r="Q310" s="108"/>
      <c r="S310" s="108"/>
      <c r="T310" s="108"/>
      <c r="V310" s="108"/>
      <c r="W310" s="108"/>
      <c r="AA310" s="138"/>
      <c r="AE310" s="108"/>
      <c r="AF310" s="108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  <c r="CF310" s="111"/>
      <c r="CG310" s="111"/>
      <c r="CH310" s="111"/>
      <c r="CI310" s="111"/>
      <c r="CJ310" s="111"/>
      <c r="CK310" s="111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  <c r="CX310" s="111"/>
    </row>
    <row r="311" spans="1:102" s="106" customFormat="1" ht="15.75" customHeight="1" x14ac:dyDescent="0.25">
      <c r="A311" s="101"/>
      <c r="B311" s="101"/>
      <c r="C311" s="101"/>
      <c r="D311" s="102"/>
      <c r="E311" s="102"/>
      <c r="F311" s="103"/>
      <c r="G311" s="151"/>
      <c r="H311" s="128"/>
      <c r="I311" s="129"/>
      <c r="J311" s="130"/>
      <c r="K311" s="105"/>
      <c r="L311" s="131"/>
      <c r="M311" s="105"/>
      <c r="O311" s="108"/>
      <c r="P311" s="108"/>
      <c r="Q311" s="108"/>
      <c r="S311" s="108"/>
      <c r="T311" s="108"/>
      <c r="V311" s="108"/>
      <c r="W311" s="108"/>
      <c r="AA311" s="138"/>
      <c r="AE311" s="108"/>
      <c r="AF311" s="108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1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  <c r="CX311" s="111"/>
    </row>
    <row r="312" spans="1:102" s="106" customFormat="1" ht="15.75" customHeight="1" x14ac:dyDescent="0.25">
      <c r="A312" s="101"/>
      <c r="B312" s="101"/>
      <c r="C312" s="101"/>
      <c r="D312" s="102"/>
      <c r="E312" s="102"/>
      <c r="F312" s="103"/>
      <c r="G312" s="151"/>
      <c r="H312" s="128"/>
      <c r="I312" s="129"/>
      <c r="J312" s="130"/>
      <c r="K312" s="105"/>
      <c r="L312" s="131"/>
      <c r="M312" s="105"/>
      <c r="O312" s="108"/>
      <c r="P312" s="108"/>
      <c r="Q312" s="108"/>
      <c r="S312" s="108"/>
      <c r="T312" s="108"/>
      <c r="V312" s="108"/>
      <c r="W312" s="108"/>
      <c r="AA312" s="138"/>
      <c r="AE312" s="108"/>
      <c r="AF312" s="108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</row>
    <row r="313" spans="1:102" s="106" customFormat="1" ht="15.75" customHeight="1" x14ac:dyDescent="0.25">
      <c r="A313" s="101"/>
      <c r="B313" s="101"/>
      <c r="C313" s="101"/>
      <c r="D313" s="102"/>
      <c r="E313" s="102"/>
      <c r="F313" s="103"/>
      <c r="G313" s="151"/>
      <c r="H313" s="128"/>
      <c r="I313" s="129"/>
      <c r="J313" s="130"/>
      <c r="K313" s="105"/>
      <c r="L313" s="131"/>
      <c r="M313" s="105"/>
      <c r="O313" s="108"/>
      <c r="P313" s="108"/>
      <c r="Q313" s="108"/>
      <c r="S313" s="108"/>
      <c r="T313" s="108"/>
      <c r="V313" s="108"/>
      <c r="W313" s="108"/>
      <c r="AA313" s="138"/>
      <c r="AE313" s="108"/>
      <c r="AF313" s="108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11"/>
      <c r="CD313" s="111"/>
      <c r="CE313" s="111"/>
      <c r="CF313" s="111"/>
      <c r="CG313" s="111"/>
      <c r="CH313" s="111"/>
      <c r="CI313" s="111"/>
      <c r="CJ313" s="111"/>
      <c r="CK313" s="111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  <c r="CX313" s="111"/>
    </row>
    <row r="314" spans="1:102" s="106" customFormat="1" ht="15.75" customHeight="1" x14ac:dyDescent="0.25">
      <c r="A314" s="101"/>
      <c r="B314" s="101"/>
      <c r="C314" s="101"/>
      <c r="D314" s="102"/>
      <c r="E314" s="102"/>
      <c r="F314" s="103"/>
      <c r="G314" s="151"/>
      <c r="H314" s="128"/>
      <c r="I314" s="129"/>
      <c r="J314" s="130"/>
      <c r="K314" s="105"/>
      <c r="L314" s="131"/>
      <c r="M314" s="105"/>
      <c r="O314" s="108"/>
      <c r="P314" s="108"/>
      <c r="Q314" s="108"/>
      <c r="S314" s="108"/>
      <c r="T314" s="108"/>
      <c r="V314" s="108"/>
      <c r="W314" s="108"/>
      <c r="AA314" s="138"/>
      <c r="AE314" s="108"/>
      <c r="AF314" s="108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11"/>
      <c r="CD314" s="111"/>
      <c r="CE314" s="111"/>
      <c r="CF314" s="111"/>
      <c r="CG314" s="111"/>
      <c r="CH314" s="111"/>
      <c r="CI314" s="111"/>
      <c r="CJ314" s="111"/>
      <c r="CK314" s="111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  <c r="CX314" s="111"/>
    </row>
    <row r="315" spans="1:102" s="106" customFormat="1" ht="15.75" customHeight="1" x14ac:dyDescent="0.25">
      <c r="A315" s="101"/>
      <c r="B315" s="101"/>
      <c r="C315" s="101"/>
      <c r="D315" s="102"/>
      <c r="E315" s="102"/>
      <c r="F315" s="103"/>
      <c r="G315" s="151"/>
      <c r="H315" s="128"/>
      <c r="I315" s="129"/>
      <c r="J315" s="130"/>
      <c r="K315" s="105"/>
      <c r="L315" s="131"/>
      <c r="M315" s="105"/>
      <c r="O315" s="108"/>
      <c r="P315" s="108"/>
      <c r="Q315" s="108"/>
      <c r="S315" s="108"/>
      <c r="T315" s="108"/>
      <c r="V315" s="108"/>
      <c r="W315" s="108"/>
      <c r="AA315" s="138"/>
      <c r="AE315" s="108"/>
      <c r="AF315" s="108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1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  <c r="CX315" s="111"/>
    </row>
    <row r="316" spans="1:102" s="106" customFormat="1" ht="15.75" customHeight="1" x14ac:dyDescent="0.25">
      <c r="A316" s="101"/>
      <c r="B316" s="101"/>
      <c r="C316" s="101"/>
      <c r="D316" s="102"/>
      <c r="E316" s="102"/>
      <c r="F316" s="103"/>
      <c r="G316" s="151"/>
      <c r="H316" s="128"/>
      <c r="I316" s="129"/>
      <c r="J316" s="130"/>
      <c r="K316" s="105"/>
      <c r="L316" s="131"/>
      <c r="M316" s="105"/>
      <c r="O316" s="108"/>
      <c r="P316" s="108"/>
      <c r="Q316" s="108"/>
      <c r="S316" s="108"/>
      <c r="T316" s="108"/>
      <c r="V316" s="108"/>
      <c r="W316" s="108"/>
      <c r="AA316" s="138"/>
      <c r="AE316" s="108"/>
      <c r="AF316" s="108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  <c r="CF316" s="111"/>
      <c r="CG316" s="111"/>
      <c r="CH316" s="111"/>
      <c r="CI316" s="111"/>
      <c r="CJ316" s="111"/>
      <c r="CK316" s="111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  <c r="CX316" s="111"/>
    </row>
    <row r="317" spans="1:102" s="106" customFormat="1" ht="15.75" customHeight="1" x14ac:dyDescent="0.25">
      <c r="A317" s="101"/>
      <c r="B317" s="101"/>
      <c r="C317" s="101"/>
      <c r="D317" s="102"/>
      <c r="E317" s="102"/>
      <c r="F317" s="103"/>
      <c r="G317" s="151"/>
      <c r="H317" s="128"/>
      <c r="I317" s="129"/>
      <c r="J317" s="130"/>
      <c r="K317" s="105"/>
      <c r="L317" s="131"/>
      <c r="M317" s="105"/>
      <c r="O317" s="108"/>
      <c r="P317" s="108"/>
      <c r="Q317" s="108"/>
      <c r="S317" s="108"/>
      <c r="T317" s="108"/>
      <c r="V317" s="108"/>
      <c r="W317" s="108"/>
      <c r="AA317" s="138"/>
      <c r="AE317" s="108"/>
      <c r="AF317" s="108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11"/>
      <c r="CD317" s="111"/>
      <c r="CE317" s="111"/>
      <c r="CF317" s="111"/>
      <c r="CG317" s="111"/>
      <c r="CH317" s="111"/>
      <c r="CI317" s="111"/>
      <c r="CJ317" s="111"/>
      <c r="CK317" s="111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  <c r="CX317" s="111"/>
    </row>
    <row r="318" spans="1:102" s="106" customFormat="1" ht="15.75" customHeight="1" x14ac:dyDescent="0.25">
      <c r="A318" s="101"/>
      <c r="B318" s="101"/>
      <c r="C318" s="101"/>
      <c r="D318" s="102"/>
      <c r="E318" s="102"/>
      <c r="F318" s="103"/>
      <c r="G318" s="151"/>
      <c r="H318" s="128"/>
      <c r="I318" s="129"/>
      <c r="J318" s="130"/>
      <c r="K318" s="105"/>
      <c r="L318" s="131"/>
      <c r="M318" s="105"/>
      <c r="O318" s="108"/>
      <c r="P318" s="108"/>
      <c r="Q318" s="108"/>
      <c r="S318" s="108"/>
      <c r="T318" s="108"/>
      <c r="V318" s="108"/>
      <c r="W318" s="108"/>
      <c r="AA318" s="138"/>
      <c r="AE318" s="108"/>
      <c r="AF318" s="108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11"/>
      <c r="CD318" s="111"/>
      <c r="CE318" s="111"/>
      <c r="CF318" s="111"/>
      <c r="CG318" s="111"/>
      <c r="CH318" s="111"/>
      <c r="CI318" s="111"/>
      <c r="CJ318" s="111"/>
      <c r="CK318" s="111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  <c r="CX318" s="111"/>
    </row>
    <row r="319" spans="1:102" s="106" customFormat="1" ht="15.75" customHeight="1" x14ac:dyDescent="0.25">
      <c r="A319" s="101"/>
      <c r="B319" s="101"/>
      <c r="C319" s="101"/>
      <c r="D319" s="102"/>
      <c r="E319" s="102"/>
      <c r="F319" s="103"/>
      <c r="G319" s="151"/>
      <c r="H319" s="128"/>
      <c r="I319" s="129"/>
      <c r="J319" s="130"/>
      <c r="K319" s="105"/>
      <c r="L319" s="131"/>
      <c r="M319" s="105"/>
      <c r="O319" s="108"/>
      <c r="P319" s="108"/>
      <c r="Q319" s="108"/>
      <c r="S319" s="108"/>
      <c r="T319" s="108"/>
      <c r="V319" s="108"/>
      <c r="W319" s="108"/>
      <c r="AA319" s="138"/>
      <c r="AE319" s="108"/>
      <c r="AF319" s="108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11"/>
      <c r="CD319" s="111"/>
      <c r="CE319" s="111"/>
      <c r="CF319" s="111"/>
      <c r="CG319" s="111"/>
      <c r="CH319" s="111"/>
      <c r="CI319" s="111"/>
      <c r="CJ319" s="111"/>
      <c r="CK319" s="111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  <c r="CX319" s="111"/>
    </row>
    <row r="320" spans="1:102" s="106" customFormat="1" ht="15.75" customHeight="1" x14ac:dyDescent="0.25">
      <c r="A320" s="101"/>
      <c r="B320" s="101"/>
      <c r="C320" s="101"/>
      <c r="D320" s="102"/>
      <c r="E320" s="102"/>
      <c r="F320" s="103"/>
      <c r="G320" s="151"/>
      <c r="H320" s="128"/>
      <c r="I320" s="129"/>
      <c r="J320" s="130"/>
      <c r="K320" s="105"/>
      <c r="L320" s="131"/>
      <c r="M320" s="105"/>
      <c r="O320" s="108"/>
      <c r="P320" s="108"/>
      <c r="Q320" s="108"/>
      <c r="S320" s="108"/>
      <c r="T320" s="108"/>
      <c r="V320" s="108"/>
      <c r="W320" s="108"/>
      <c r="AA320" s="138"/>
      <c r="AE320" s="108"/>
      <c r="AF320" s="108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11"/>
      <c r="CD320" s="111"/>
      <c r="CE320" s="111"/>
      <c r="CF320" s="111"/>
      <c r="CG320" s="111"/>
      <c r="CH320" s="111"/>
      <c r="CI320" s="111"/>
      <c r="CJ320" s="111"/>
      <c r="CK320" s="111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  <c r="CX320" s="111"/>
    </row>
    <row r="321" spans="1:102" s="106" customFormat="1" ht="15.75" customHeight="1" x14ac:dyDescent="0.25">
      <c r="A321" s="101"/>
      <c r="B321" s="101"/>
      <c r="C321" s="101"/>
      <c r="D321" s="102"/>
      <c r="E321" s="102"/>
      <c r="F321" s="103"/>
      <c r="G321" s="151"/>
      <c r="H321" s="128"/>
      <c r="I321" s="129"/>
      <c r="J321" s="130"/>
      <c r="K321" s="105"/>
      <c r="L321" s="131"/>
      <c r="M321" s="105"/>
      <c r="O321" s="108"/>
      <c r="P321" s="108"/>
      <c r="Q321" s="108"/>
      <c r="S321" s="108"/>
      <c r="T321" s="108"/>
      <c r="V321" s="108"/>
      <c r="W321" s="108"/>
      <c r="AA321" s="138"/>
      <c r="AE321" s="108"/>
      <c r="AF321" s="108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11"/>
      <c r="CD321" s="111"/>
      <c r="CE321" s="111"/>
      <c r="CF321" s="111"/>
      <c r="CG321" s="111"/>
      <c r="CH321" s="111"/>
      <c r="CI321" s="111"/>
      <c r="CJ321" s="111"/>
      <c r="CK321" s="111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  <c r="CX321" s="111"/>
    </row>
    <row r="322" spans="1:102" s="106" customFormat="1" ht="15.75" customHeight="1" x14ac:dyDescent="0.25">
      <c r="A322" s="101"/>
      <c r="B322" s="101"/>
      <c r="C322" s="101"/>
      <c r="D322" s="102"/>
      <c r="E322" s="102"/>
      <c r="F322" s="103"/>
      <c r="G322" s="151"/>
      <c r="H322" s="128"/>
      <c r="I322" s="129"/>
      <c r="J322" s="130"/>
      <c r="K322" s="105"/>
      <c r="L322" s="131"/>
      <c r="M322" s="105"/>
      <c r="O322" s="108"/>
      <c r="P322" s="108"/>
      <c r="Q322" s="108"/>
      <c r="S322" s="108"/>
      <c r="T322" s="108"/>
      <c r="V322" s="108"/>
      <c r="W322" s="108"/>
      <c r="AA322" s="138"/>
      <c r="AE322" s="108"/>
      <c r="AF322" s="108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/>
      <c r="CD322" s="111"/>
      <c r="CE322" s="111"/>
      <c r="CF322" s="111"/>
      <c r="CG322" s="111"/>
      <c r="CH322" s="111"/>
      <c r="CI322" s="111"/>
      <c r="CJ322" s="111"/>
      <c r="CK322" s="111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  <c r="CX322" s="111"/>
    </row>
    <row r="323" spans="1:102" s="106" customFormat="1" ht="15.75" customHeight="1" x14ac:dyDescent="0.25">
      <c r="A323" s="101"/>
      <c r="B323" s="101"/>
      <c r="C323" s="101"/>
      <c r="D323" s="102"/>
      <c r="E323" s="102"/>
      <c r="F323" s="103"/>
      <c r="G323" s="151"/>
      <c r="H323" s="128"/>
      <c r="I323" s="129"/>
      <c r="J323" s="130"/>
      <c r="K323" s="105"/>
      <c r="L323" s="131"/>
      <c r="M323" s="105"/>
      <c r="O323" s="108"/>
      <c r="P323" s="108"/>
      <c r="Q323" s="108"/>
      <c r="S323" s="108"/>
      <c r="T323" s="108"/>
      <c r="V323" s="108"/>
      <c r="W323" s="108"/>
      <c r="AA323" s="138"/>
      <c r="AE323" s="108"/>
      <c r="AF323" s="108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/>
      <c r="CD323" s="111"/>
      <c r="CE323" s="111"/>
      <c r="CF323" s="111"/>
      <c r="CG323" s="111"/>
      <c r="CH323" s="111"/>
      <c r="CI323" s="111"/>
      <c r="CJ323" s="111"/>
      <c r="CK323" s="111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  <c r="CX323" s="111"/>
    </row>
    <row r="324" spans="1:102" s="106" customFormat="1" ht="15.75" customHeight="1" x14ac:dyDescent="0.25">
      <c r="A324" s="101"/>
      <c r="B324" s="101"/>
      <c r="C324" s="101"/>
      <c r="D324" s="102"/>
      <c r="E324" s="102"/>
      <c r="F324" s="103"/>
      <c r="G324" s="151"/>
      <c r="H324" s="128"/>
      <c r="I324" s="129"/>
      <c r="J324" s="130"/>
      <c r="K324" s="105"/>
      <c r="L324" s="131"/>
      <c r="M324" s="105"/>
      <c r="O324" s="108"/>
      <c r="P324" s="108"/>
      <c r="Q324" s="108"/>
      <c r="S324" s="108"/>
      <c r="T324" s="108"/>
      <c r="V324" s="108"/>
      <c r="W324" s="108"/>
      <c r="AA324" s="138"/>
      <c r="AE324" s="108"/>
      <c r="AF324" s="108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11"/>
      <c r="CD324" s="111"/>
      <c r="CE324" s="111"/>
      <c r="CF324" s="111"/>
      <c r="CG324" s="111"/>
      <c r="CH324" s="111"/>
      <c r="CI324" s="111"/>
      <c r="CJ324" s="111"/>
      <c r="CK324" s="111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  <c r="CX324" s="111"/>
    </row>
    <row r="325" spans="1:102" s="106" customFormat="1" ht="15.75" customHeight="1" x14ac:dyDescent="0.25">
      <c r="A325" s="101"/>
      <c r="B325" s="101"/>
      <c r="C325" s="101"/>
      <c r="D325" s="102"/>
      <c r="E325" s="102"/>
      <c r="F325" s="103"/>
      <c r="G325" s="151"/>
      <c r="H325" s="128"/>
      <c r="I325" s="129"/>
      <c r="J325" s="130"/>
      <c r="K325" s="105"/>
      <c r="L325" s="131"/>
      <c r="M325" s="105"/>
      <c r="O325" s="108"/>
      <c r="P325" s="108"/>
      <c r="Q325" s="108"/>
      <c r="S325" s="108"/>
      <c r="T325" s="108"/>
      <c r="V325" s="108"/>
      <c r="W325" s="108"/>
      <c r="AA325" s="138"/>
      <c r="AE325" s="108"/>
      <c r="AF325" s="108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11"/>
      <c r="CD325" s="111"/>
      <c r="CE325" s="111"/>
      <c r="CF325" s="111"/>
      <c r="CG325" s="111"/>
      <c r="CH325" s="111"/>
      <c r="CI325" s="111"/>
      <c r="CJ325" s="111"/>
      <c r="CK325" s="111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  <c r="CX325" s="111"/>
    </row>
    <row r="326" spans="1:102" s="106" customFormat="1" ht="15.75" customHeight="1" x14ac:dyDescent="0.25">
      <c r="A326" s="101"/>
      <c r="B326" s="101"/>
      <c r="C326" s="101"/>
      <c r="D326" s="102"/>
      <c r="E326" s="102"/>
      <c r="F326" s="103"/>
      <c r="G326" s="151"/>
      <c r="H326" s="128"/>
      <c r="I326" s="129"/>
      <c r="J326" s="130"/>
      <c r="K326" s="105"/>
      <c r="L326" s="131"/>
      <c r="M326" s="105"/>
      <c r="O326" s="108"/>
      <c r="P326" s="108"/>
      <c r="Q326" s="108"/>
      <c r="S326" s="108"/>
      <c r="T326" s="108"/>
      <c r="V326" s="108"/>
      <c r="W326" s="108"/>
      <c r="AA326" s="138"/>
      <c r="AE326" s="108"/>
      <c r="AF326" s="108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11"/>
      <c r="CD326" s="111"/>
      <c r="CE326" s="111"/>
      <c r="CF326" s="111"/>
      <c r="CG326" s="111"/>
      <c r="CH326" s="111"/>
      <c r="CI326" s="111"/>
      <c r="CJ326" s="111"/>
      <c r="CK326" s="111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  <c r="CX326" s="111"/>
    </row>
    <row r="327" spans="1:102" s="106" customFormat="1" ht="15.75" customHeight="1" x14ac:dyDescent="0.25">
      <c r="A327" s="101"/>
      <c r="B327" s="101"/>
      <c r="C327" s="101"/>
      <c r="D327" s="102"/>
      <c r="E327" s="102"/>
      <c r="F327" s="103"/>
      <c r="G327" s="151"/>
      <c r="H327" s="128"/>
      <c r="I327" s="129"/>
      <c r="J327" s="130"/>
      <c r="K327" s="105"/>
      <c r="L327" s="131"/>
      <c r="M327" s="105"/>
      <c r="O327" s="108"/>
      <c r="P327" s="108"/>
      <c r="Q327" s="108"/>
      <c r="S327" s="108"/>
      <c r="T327" s="108"/>
      <c r="V327" s="108"/>
      <c r="W327" s="108"/>
      <c r="AA327" s="138"/>
      <c r="AE327" s="108"/>
      <c r="AF327" s="108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11"/>
      <c r="CD327" s="111"/>
      <c r="CE327" s="111"/>
      <c r="CF327" s="111"/>
      <c r="CG327" s="111"/>
      <c r="CH327" s="111"/>
      <c r="CI327" s="111"/>
      <c r="CJ327" s="111"/>
      <c r="CK327" s="111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  <c r="CX327" s="111"/>
    </row>
    <row r="328" spans="1:102" s="106" customFormat="1" ht="15.75" customHeight="1" x14ac:dyDescent="0.25">
      <c r="A328" s="101"/>
      <c r="B328" s="101"/>
      <c r="C328" s="101"/>
      <c r="D328" s="102"/>
      <c r="E328" s="102"/>
      <c r="F328" s="103"/>
      <c r="G328" s="151"/>
      <c r="H328" s="128"/>
      <c r="I328" s="129"/>
      <c r="J328" s="130"/>
      <c r="K328" s="105"/>
      <c r="L328" s="131"/>
      <c r="M328" s="105"/>
      <c r="O328" s="108"/>
      <c r="P328" s="108"/>
      <c r="Q328" s="108"/>
      <c r="S328" s="108"/>
      <c r="T328" s="108"/>
      <c r="V328" s="108"/>
      <c r="W328" s="108"/>
      <c r="AA328" s="138"/>
      <c r="AE328" s="108"/>
      <c r="AF328" s="108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  <c r="CF328" s="111"/>
      <c r="CG328" s="111"/>
      <c r="CH328" s="111"/>
      <c r="CI328" s="111"/>
      <c r="CJ328" s="111"/>
      <c r="CK328" s="111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  <c r="CX328" s="111"/>
    </row>
    <row r="329" spans="1:102" s="106" customFormat="1" ht="15.75" customHeight="1" x14ac:dyDescent="0.25">
      <c r="A329" s="101"/>
      <c r="B329" s="101"/>
      <c r="C329" s="101"/>
      <c r="D329" s="102"/>
      <c r="E329" s="102"/>
      <c r="F329" s="103"/>
      <c r="G329" s="151"/>
      <c r="H329" s="128"/>
      <c r="I329" s="129"/>
      <c r="J329" s="130"/>
      <c r="K329" s="105"/>
      <c r="L329" s="131"/>
      <c r="M329" s="105"/>
      <c r="O329" s="108"/>
      <c r="P329" s="108"/>
      <c r="Q329" s="108"/>
      <c r="S329" s="108"/>
      <c r="T329" s="108"/>
      <c r="V329" s="108"/>
      <c r="W329" s="108"/>
      <c r="AA329" s="138"/>
      <c r="AE329" s="108"/>
      <c r="AF329" s="108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11"/>
      <c r="CD329" s="111"/>
      <c r="CE329" s="111"/>
      <c r="CF329" s="111"/>
      <c r="CG329" s="111"/>
      <c r="CH329" s="111"/>
      <c r="CI329" s="111"/>
      <c r="CJ329" s="111"/>
      <c r="CK329" s="111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  <c r="CX329" s="111"/>
    </row>
    <row r="330" spans="1:102" s="106" customFormat="1" ht="15.75" customHeight="1" x14ac:dyDescent="0.25">
      <c r="A330" s="101"/>
      <c r="B330" s="101"/>
      <c r="C330" s="101"/>
      <c r="D330" s="102"/>
      <c r="E330" s="102"/>
      <c r="F330" s="103"/>
      <c r="G330" s="151"/>
      <c r="H330" s="128"/>
      <c r="I330" s="129"/>
      <c r="J330" s="130"/>
      <c r="K330" s="105"/>
      <c r="L330" s="131"/>
      <c r="M330" s="105"/>
      <c r="O330" s="108"/>
      <c r="P330" s="108"/>
      <c r="Q330" s="108"/>
      <c r="S330" s="108"/>
      <c r="T330" s="108"/>
      <c r="V330" s="108"/>
      <c r="W330" s="108"/>
      <c r="AA330" s="138"/>
      <c r="AE330" s="108"/>
      <c r="AF330" s="108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11"/>
      <c r="CD330" s="111"/>
      <c r="CE330" s="111"/>
      <c r="CF330" s="111"/>
      <c r="CG330" s="111"/>
      <c r="CH330" s="111"/>
      <c r="CI330" s="111"/>
      <c r="CJ330" s="111"/>
      <c r="CK330" s="111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  <c r="CX330" s="111"/>
    </row>
    <row r="331" spans="1:102" s="106" customFormat="1" ht="15.75" customHeight="1" x14ac:dyDescent="0.25">
      <c r="A331" s="101"/>
      <c r="B331" s="101"/>
      <c r="C331" s="101"/>
      <c r="D331" s="102"/>
      <c r="E331" s="102"/>
      <c r="F331" s="103"/>
      <c r="G331" s="151"/>
      <c r="H331" s="128"/>
      <c r="I331" s="129"/>
      <c r="J331" s="130"/>
      <c r="K331" s="105"/>
      <c r="L331" s="131"/>
      <c r="M331" s="105"/>
      <c r="O331" s="108"/>
      <c r="P331" s="108"/>
      <c r="Q331" s="108"/>
      <c r="S331" s="108"/>
      <c r="T331" s="108"/>
      <c r="V331" s="108"/>
      <c r="W331" s="108"/>
      <c r="AA331" s="138"/>
      <c r="AE331" s="108"/>
      <c r="AF331" s="108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11"/>
      <c r="CD331" s="111"/>
      <c r="CE331" s="111"/>
      <c r="CF331" s="111"/>
      <c r="CG331" s="111"/>
      <c r="CH331" s="111"/>
      <c r="CI331" s="111"/>
      <c r="CJ331" s="111"/>
      <c r="CK331" s="111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  <c r="CX331" s="111"/>
    </row>
    <row r="332" spans="1:102" s="106" customFormat="1" ht="15.75" customHeight="1" x14ac:dyDescent="0.25">
      <c r="A332" s="101"/>
      <c r="B332" s="101"/>
      <c r="C332" s="101"/>
      <c r="D332" s="102"/>
      <c r="E332" s="102"/>
      <c r="F332" s="103"/>
      <c r="G332" s="151"/>
      <c r="H332" s="128"/>
      <c r="I332" s="129"/>
      <c r="J332" s="130"/>
      <c r="K332" s="105"/>
      <c r="L332" s="131"/>
      <c r="M332" s="105"/>
      <c r="O332" s="108"/>
      <c r="P332" s="108"/>
      <c r="Q332" s="108"/>
      <c r="S332" s="108"/>
      <c r="T332" s="108"/>
      <c r="V332" s="108"/>
      <c r="W332" s="108"/>
      <c r="AA332" s="138"/>
      <c r="AE332" s="108"/>
      <c r="AF332" s="108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11"/>
      <c r="CD332" s="111"/>
      <c r="CE332" s="111"/>
      <c r="CF332" s="111"/>
      <c r="CG332" s="111"/>
      <c r="CH332" s="111"/>
      <c r="CI332" s="111"/>
      <c r="CJ332" s="111"/>
      <c r="CK332" s="111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  <c r="CX332" s="111"/>
    </row>
    <row r="333" spans="1:102" s="106" customFormat="1" ht="15.75" customHeight="1" x14ac:dyDescent="0.25">
      <c r="A333" s="101"/>
      <c r="B333" s="101"/>
      <c r="C333" s="101"/>
      <c r="D333" s="102"/>
      <c r="E333" s="102"/>
      <c r="F333" s="103"/>
      <c r="G333" s="151"/>
      <c r="H333" s="128"/>
      <c r="I333" s="129"/>
      <c r="J333" s="130"/>
      <c r="K333" s="105"/>
      <c r="L333" s="131"/>
      <c r="M333" s="105"/>
      <c r="O333" s="108"/>
      <c r="P333" s="108"/>
      <c r="Q333" s="108"/>
      <c r="S333" s="108"/>
      <c r="T333" s="108"/>
      <c r="V333" s="108"/>
      <c r="W333" s="108"/>
      <c r="AA333" s="138"/>
      <c r="AE333" s="108"/>
      <c r="AF333" s="108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11"/>
      <c r="CD333" s="111"/>
      <c r="CE333" s="111"/>
      <c r="CF333" s="111"/>
      <c r="CG333" s="111"/>
      <c r="CH333" s="111"/>
      <c r="CI333" s="111"/>
      <c r="CJ333" s="111"/>
      <c r="CK333" s="111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  <c r="CX333" s="111"/>
    </row>
    <row r="334" spans="1:102" s="106" customFormat="1" ht="15.75" customHeight="1" x14ac:dyDescent="0.25">
      <c r="A334" s="101"/>
      <c r="B334" s="101"/>
      <c r="C334" s="101"/>
      <c r="D334" s="102"/>
      <c r="E334" s="102"/>
      <c r="F334" s="103"/>
      <c r="G334" s="151"/>
      <c r="H334" s="128"/>
      <c r="I334" s="129"/>
      <c r="J334" s="130"/>
      <c r="K334" s="105"/>
      <c r="L334" s="131"/>
      <c r="M334" s="105"/>
      <c r="O334" s="108"/>
      <c r="P334" s="108"/>
      <c r="Q334" s="108"/>
      <c r="S334" s="108"/>
      <c r="T334" s="108"/>
      <c r="V334" s="108"/>
      <c r="W334" s="108"/>
      <c r="AA334" s="138"/>
      <c r="AE334" s="108"/>
      <c r="AF334" s="108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  <c r="CF334" s="111"/>
      <c r="CG334" s="111"/>
      <c r="CH334" s="111"/>
      <c r="CI334" s="111"/>
      <c r="CJ334" s="111"/>
      <c r="CK334" s="111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  <c r="CX334" s="111"/>
    </row>
    <row r="335" spans="1:102" s="106" customFormat="1" ht="15.75" customHeight="1" x14ac:dyDescent="0.25">
      <c r="A335" s="101"/>
      <c r="B335" s="101"/>
      <c r="C335" s="101"/>
      <c r="D335" s="102"/>
      <c r="E335" s="102"/>
      <c r="F335" s="103"/>
      <c r="G335" s="151"/>
      <c r="H335" s="128"/>
      <c r="I335" s="129"/>
      <c r="J335" s="130"/>
      <c r="K335" s="105"/>
      <c r="L335" s="131"/>
      <c r="M335" s="105"/>
      <c r="O335" s="108"/>
      <c r="P335" s="108"/>
      <c r="Q335" s="108"/>
      <c r="S335" s="108"/>
      <c r="T335" s="108"/>
      <c r="V335" s="108"/>
      <c r="W335" s="108"/>
      <c r="AA335" s="138"/>
      <c r="AE335" s="108"/>
      <c r="AF335" s="108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11"/>
      <c r="CD335" s="111"/>
      <c r="CE335" s="111"/>
      <c r="CF335" s="111"/>
      <c r="CG335" s="111"/>
      <c r="CH335" s="111"/>
      <c r="CI335" s="111"/>
      <c r="CJ335" s="111"/>
      <c r="CK335" s="111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  <c r="CX335" s="111"/>
    </row>
    <row r="336" spans="1:102" s="106" customFormat="1" ht="15.75" customHeight="1" x14ac:dyDescent="0.25">
      <c r="A336" s="101"/>
      <c r="B336" s="101"/>
      <c r="C336" s="101"/>
      <c r="D336" s="102"/>
      <c r="E336" s="102"/>
      <c r="F336" s="103"/>
      <c r="G336" s="151"/>
      <c r="H336" s="128"/>
      <c r="I336" s="129"/>
      <c r="J336" s="130"/>
      <c r="K336" s="105"/>
      <c r="L336" s="131"/>
      <c r="M336" s="105"/>
      <c r="O336" s="108"/>
      <c r="P336" s="108"/>
      <c r="Q336" s="108"/>
      <c r="S336" s="108"/>
      <c r="T336" s="108"/>
      <c r="V336" s="108"/>
      <c r="W336" s="108"/>
      <c r="AA336" s="138"/>
      <c r="AE336" s="108"/>
      <c r="AF336" s="108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11"/>
      <c r="CD336" s="111"/>
      <c r="CE336" s="111"/>
      <c r="CF336" s="111"/>
      <c r="CG336" s="111"/>
      <c r="CH336" s="111"/>
      <c r="CI336" s="111"/>
      <c r="CJ336" s="111"/>
      <c r="CK336" s="111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  <c r="CX336" s="111"/>
    </row>
    <row r="337" spans="1:102" s="106" customFormat="1" ht="15.75" customHeight="1" x14ac:dyDescent="0.25">
      <c r="A337" s="101"/>
      <c r="B337" s="101"/>
      <c r="C337" s="101"/>
      <c r="D337" s="102"/>
      <c r="E337" s="102"/>
      <c r="F337" s="103"/>
      <c r="G337" s="151"/>
      <c r="H337" s="128"/>
      <c r="I337" s="129"/>
      <c r="J337" s="130"/>
      <c r="K337" s="105"/>
      <c r="L337" s="131"/>
      <c r="M337" s="105"/>
      <c r="O337" s="108"/>
      <c r="P337" s="108"/>
      <c r="Q337" s="108"/>
      <c r="S337" s="108"/>
      <c r="T337" s="108"/>
      <c r="V337" s="108"/>
      <c r="W337" s="108"/>
      <c r="AA337" s="138"/>
      <c r="AE337" s="108"/>
      <c r="AF337" s="108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11"/>
      <c r="CD337" s="111"/>
      <c r="CE337" s="111"/>
      <c r="CF337" s="111"/>
      <c r="CG337" s="111"/>
      <c r="CH337" s="111"/>
      <c r="CI337" s="111"/>
      <c r="CJ337" s="111"/>
      <c r="CK337" s="111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  <c r="CX337" s="111"/>
    </row>
    <row r="338" spans="1:102" s="106" customFormat="1" ht="15.75" customHeight="1" x14ac:dyDescent="0.25">
      <c r="A338" s="101"/>
      <c r="B338" s="101"/>
      <c r="C338" s="101"/>
      <c r="D338" s="102"/>
      <c r="E338" s="102"/>
      <c r="F338" s="103"/>
      <c r="G338" s="151"/>
      <c r="H338" s="128"/>
      <c r="I338" s="129"/>
      <c r="J338" s="130"/>
      <c r="K338" s="105"/>
      <c r="L338" s="131"/>
      <c r="M338" s="105"/>
      <c r="O338" s="108"/>
      <c r="P338" s="108"/>
      <c r="Q338" s="108"/>
      <c r="S338" s="108"/>
      <c r="T338" s="108"/>
      <c r="V338" s="108"/>
      <c r="W338" s="108"/>
      <c r="AA338" s="138"/>
      <c r="AE338" s="108"/>
      <c r="AF338" s="108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11"/>
      <c r="CD338" s="111"/>
      <c r="CE338" s="111"/>
      <c r="CF338" s="111"/>
      <c r="CG338" s="111"/>
      <c r="CH338" s="111"/>
      <c r="CI338" s="111"/>
      <c r="CJ338" s="111"/>
      <c r="CK338" s="111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  <c r="CX338" s="111"/>
    </row>
    <row r="339" spans="1:102" s="106" customFormat="1" ht="15.75" customHeight="1" x14ac:dyDescent="0.25">
      <c r="A339" s="101"/>
      <c r="B339" s="101"/>
      <c r="C339" s="101"/>
      <c r="D339" s="102"/>
      <c r="E339" s="102"/>
      <c r="F339" s="103"/>
      <c r="G339" s="151"/>
      <c r="H339" s="128"/>
      <c r="I339" s="129"/>
      <c r="J339" s="130"/>
      <c r="K339" s="105"/>
      <c r="L339" s="131"/>
      <c r="M339" s="105"/>
      <c r="O339" s="108"/>
      <c r="P339" s="108"/>
      <c r="Q339" s="108"/>
      <c r="S339" s="108"/>
      <c r="T339" s="108"/>
      <c r="V339" s="108"/>
      <c r="W339" s="108"/>
      <c r="AA339" s="138"/>
      <c r="AE339" s="108"/>
      <c r="AF339" s="108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11"/>
      <c r="CD339" s="111"/>
      <c r="CE339" s="111"/>
      <c r="CF339" s="111"/>
      <c r="CG339" s="111"/>
      <c r="CH339" s="111"/>
      <c r="CI339" s="111"/>
      <c r="CJ339" s="111"/>
      <c r="CK339" s="111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  <c r="CX339" s="111"/>
    </row>
    <row r="340" spans="1:102" s="106" customFormat="1" ht="15.75" customHeight="1" x14ac:dyDescent="0.25">
      <c r="A340" s="101"/>
      <c r="B340" s="101"/>
      <c r="C340" s="101"/>
      <c r="D340" s="102"/>
      <c r="E340" s="102"/>
      <c r="F340" s="103"/>
      <c r="G340" s="151"/>
      <c r="H340" s="128"/>
      <c r="I340" s="129"/>
      <c r="J340" s="130"/>
      <c r="K340" s="105"/>
      <c r="L340" s="131"/>
      <c r="M340" s="105"/>
      <c r="O340" s="108"/>
      <c r="P340" s="108"/>
      <c r="Q340" s="108"/>
      <c r="S340" s="108"/>
      <c r="T340" s="108"/>
      <c r="V340" s="108"/>
      <c r="W340" s="108"/>
      <c r="AA340" s="138"/>
      <c r="AE340" s="108"/>
      <c r="AF340" s="108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  <c r="CF340" s="111"/>
      <c r="CG340" s="111"/>
      <c r="CH340" s="111"/>
      <c r="CI340" s="111"/>
      <c r="CJ340" s="111"/>
      <c r="CK340" s="111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  <c r="CX340" s="111"/>
    </row>
    <row r="341" spans="1:102" s="106" customFormat="1" ht="15.75" customHeight="1" x14ac:dyDescent="0.25">
      <c r="A341" s="101"/>
      <c r="B341" s="101"/>
      <c r="C341" s="101"/>
      <c r="D341" s="102"/>
      <c r="E341" s="102"/>
      <c r="F341" s="103"/>
      <c r="G341" s="151"/>
      <c r="H341" s="128"/>
      <c r="I341" s="129"/>
      <c r="J341" s="130"/>
      <c r="K341" s="105"/>
      <c r="L341" s="131"/>
      <c r="M341" s="105"/>
      <c r="O341" s="108"/>
      <c r="P341" s="108"/>
      <c r="Q341" s="108"/>
      <c r="S341" s="108"/>
      <c r="T341" s="108"/>
      <c r="V341" s="108"/>
      <c r="W341" s="108"/>
      <c r="AA341" s="138"/>
      <c r="AE341" s="108"/>
      <c r="AF341" s="108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11"/>
      <c r="CD341" s="111"/>
      <c r="CE341" s="111"/>
      <c r="CF341" s="111"/>
      <c r="CG341" s="111"/>
      <c r="CH341" s="111"/>
      <c r="CI341" s="111"/>
      <c r="CJ341" s="111"/>
      <c r="CK341" s="111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  <c r="CX341" s="111"/>
    </row>
    <row r="342" spans="1:102" s="106" customFormat="1" ht="15.75" customHeight="1" x14ac:dyDescent="0.25">
      <c r="A342" s="101"/>
      <c r="B342" s="101"/>
      <c r="C342" s="101"/>
      <c r="D342" s="102"/>
      <c r="E342" s="102"/>
      <c r="F342" s="103"/>
      <c r="G342" s="151"/>
      <c r="H342" s="128"/>
      <c r="I342" s="129"/>
      <c r="J342" s="130"/>
      <c r="K342" s="105"/>
      <c r="L342" s="131"/>
      <c r="M342" s="105"/>
      <c r="O342" s="108"/>
      <c r="P342" s="108"/>
      <c r="Q342" s="108"/>
      <c r="S342" s="108"/>
      <c r="T342" s="108"/>
      <c r="V342" s="108"/>
      <c r="W342" s="108"/>
      <c r="AA342" s="138"/>
      <c r="AE342" s="108"/>
      <c r="AF342" s="108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11"/>
      <c r="CD342" s="111"/>
      <c r="CE342" s="111"/>
      <c r="CF342" s="111"/>
      <c r="CG342" s="111"/>
      <c r="CH342" s="111"/>
      <c r="CI342" s="111"/>
      <c r="CJ342" s="111"/>
      <c r="CK342" s="111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  <c r="CX342" s="111"/>
    </row>
    <row r="343" spans="1:102" s="106" customFormat="1" ht="15.75" customHeight="1" x14ac:dyDescent="0.25">
      <c r="A343" s="101"/>
      <c r="B343" s="101"/>
      <c r="C343" s="101"/>
      <c r="D343" s="102"/>
      <c r="E343" s="102"/>
      <c r="F343" s="103"/>
      <c r="G343" s="151"/>
      <c r="H343" s="128"/>
      <c r="I343" s="129"/>
      <c r="J343" s="130"/>
      <c r="K343" s="105"/>
      <c r="L343" s="131"/>
      <c r="M343" s="105"/>
      <c r="O343" s="108"/>
      <c r="P343" s="108"/>
      <c r="Q343" s="108"/>
      <c r="S343" s="108"/>
      <c r="T343" s="108"/>
      <c r="V343" s="108"/>
      <c r="W343" s="108"/>
      <c r="AA343" s="138"/>
      <c r="AE343" s="108"/>
      <c r="AF343" s="108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11"/>
      <c r="CD343" s="111"/>
      <c r="CE343" s="111"/>
      <c r="CF343" s="111"/>
      <c r="CG343" s="111"/>
      <c r="CH343" s="111"/>
      <c r="CI343" s="111"/>
      <c r="CJ343" s="111"/>
      <c r="CK343" s="111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  <c r="CX343" s="111"/>
    </row>
    <row r="344" spans="1:102" s="106" customFormat="1" ht="15.75" customHeight="1" x14ac:dyDescent="0.25">
      <c r="A344" s="101"/>
      <c r="B344" s="101"/>
      <c r="C344" s="101"/>
      <c r="D344" s="102"/>
      <c r="E344" s="102"/>
      <c r="F344" s="103"/>
      <c r="G344" s="151"/>
      <c r="H344" s="128"/>
      <c r="I344" s="129"/>
      <c r="J344" s="130"/>
      <c r="K344" s="105"/>
      <c r="L344" s="131"/>
      <c r="M344" s="105"/>
      <c r="O344" s="108"/>
      <c r="P344" s="108"/>
      <c r="Q344" s="108"/>
      <c r="S344" s="108"/>
      <c r="T344" s="108"/>
      <c r="V344" s="108"/>
      <c r="W344" s="108"/>
      <c r="AA344" s="138"/>
      <c r="AE344" s="108"/>
      <c r="AF344" s="108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11"/>
      <c r="CD344" s="111"/>
      <c r="CE344" s="111"/>
      <c r="CF344" s="111"/>
      <c r="CG344" s="111"/>
      <c r="CH344" s="111"/>
      <c r="CI344" s="111"/>
      <c r="CJ344" s="111"/>
      <c r="CK344" s="111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  <c r="CX344" s="111"/>
    </row>
    <row r="345" spans="1:102" s="106" customFormat="1" ht="15.75" customHeight="1" x14ac:dyDescent="0.25">
      <c r="A345" s="101"/>
      <c r="B345" s="101"/>
      <c r="C345" s="101"/>
      <c r="D345" s="102"/>
      <c r="E345" s="102"/>
      <c r="F345" s="103"/>
      <c r="G345" s="151"/>
      <c r="H345" s="128"/>
      <c r="I345" s="129"/>
      <c r="J345" s="130"/>
      <c r="K345" s="105"/>
      <c r="L345" s="131"/>
      <c r="M345" s="105"/>
      <c r="O345" s="108"/>
      <c r="P345" s="108"/>
      <c r="Q345" s="108"/>
      <c r="S345" s="108"/>
      <c r="T345" s="108"/>
      <c r="V345" s="108"/>
      <c r="W345" s="108"/>
      <c r="AA345" s="138"/>
      <c r="AE345" s="108"/>
      <c r="AF345" s="108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11"/>
      <c r="CD345" s="111"/>
      <c r="CE345" s="111"/>
      <c r="CF345" s="111"/>
      <c r="CG345" s="111"/>
      <c r="CH345" s="111"/>
      <c r="CI345" s="111"/>
      <c r="CJ345" s="111"/>
      <c r="CK345" s="111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  <c r="CX345" s="111"/>
    </row>
    <row r="346" spans="1:102" s="106" customFormat="1" ht="15.75" customHeight="1" x14ac:dyDescent="0.25">
      <c r="A346" s="101"/>
      <c r="B346" s="101"/>
      <c r="C346" s="101"/>
      <c r="D346" s="102"/>
      <c r="E346" s="102"/>
      <c r="F346" s="103"/>
      <c r="G346" s="151"/>
      <c r="H346" s="128"/>
      <c r="I346" s="129"/>
      <c r="J346" s="130"/>
      <c r="K346" s="105"/>
      <c r="L346" s="131"/>
      <c r="M346" s="105"/>
      <c r="O346" s="108"/>
      <c r="P346" s="108"/>
      <c r="Q346" s="108"/>
      <c r="S346" s="108"/>
      <c r="T346" s="108"/>
      <c r="V346" s="108"/>
      <c r="W346" s="108"/>
      <c r="AA346" s="138"/>
      <c r="AE346" s="108"/>
      <c r="AF346" s="108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  <c r="CF346" s="111"/>
      <c r="CG346" s="111"/>
      <c r="CH346" s="111"/>
      <c r="CI346" s="111"/>
      <c r="CJ346" s="111"/>
      <c r="CK346" s="111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  <c r="CX346" s="111"/>
    </row>
    <row r="347" spans="1:102" s="106" customFormat="1" ht="15.75" customHeight="1" x14ac:dyDescent="0.25">
      <c r="A347" s="101"/>
      <c r="B347" s="101"/>
      <c r="C347" s="101"/>
      <c r="D347" s="102"/>
      <c r="E347" s="102"/>
      <c r="F347" s="103"/>
      <c r="G347" s="151"/>
      <c r="H347" s="128"/>
      <c r="I347" s="129"/>
      <c r="J347" s="130"/>
      <c r="K347" s="105"/>
      <c r="L347" s="131"/>
      <c r="M347" s="105"/>
      <c r="O347" s="108"/>
      <c r="P347" s="108"/>
      <c r="Q347" s="108"/>
      <c r="S347" s="108"/>
      <c r="T347" s="108"/>
      <c r="V347" s="108"/>
      <c r="W347" s="108"/>
      <c r="AA347" s="138"/>
      <c r="AE347" s="108"/>
      <c r="AF347" s="108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11"/>
      <c r="CD347" s="111"/>
      <c r="CE347" s="111"/>
      <c r="CF347" s="111"/>
      <c r="CG347" s="111"/>
      <c r="CH347" s="111"/>
      <c r="CI347" s="111"/>
      <c r="CJ347" s="111"/>
      <c r="CK347" s="111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  <c r="CX347" s="111"/>
    </row>
    <row r="348" spans="1:102" s="106" customFormat="1" ht="15.75" customHeight="1" x14ac:dyDescent="0.25">
      <c r="A348" s="101"/>
      <c r="B348" s="101"/>
      <c r="C348" s="101"/>
      <c r="D348" s="102"/>
      <c r="E348" s="102"/>
      <c r="F348" s="103"/>
      <c r="G348" s="151"/>
      <c r="H348" s="128"/>
      <c r="I348" s="129"/>
      <c r="J348" s="130"/>
      <c r="K348" s="105"/>
      <c r="L348" s="131"/>
      <c r="M348" s="105"/>
      <c r="O348" s="108"/>
      <c r="P348" s="108"/>
      <c r="Q348" s="108"/>
      <c r="S348" s="108"/>
      <c r="T348" s="108"/>
      <c r="V348" s="108"/>
      <c r="W348" s="108"/>
      <c r="AA348" s="138"/>
      <c r="AE348" s="108"/>
      <c r="AF348" s="108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11"/>
      <c r="CD348" s="111"/>
      <c r="CE348" s="111"/>
      <c r="CF348" s="111"/>
      <c r="CG348" s="111"/>
      <c r="CH348" s="111"/>
      <c r="CI348" s="111"/>
      <c r="CJ348" s="111"/>
      <c r="CK348" s="111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  <c r="CX348" s="111"/>
    </row>
    <row r="349" spans="1:102" s="106" customFormat="1" ht="15.75" customHeight="1" x14ac:dyDescent="0.25">
      <c r="A349" s="101"/>
      <c r="B349" s="101"/>
      <c r="C349" s="101"/>
      <c r="D349" s="102"/>
      <c r="E349" s="102"/>
      <c r="F349" s="103"/>
      <c r="G349" s="151"/>
      <c r="H349" s="128"/>
      <c r="I349" s="129"/>
      <c r="J349" s="130"/>
      <c r="K349" s="105"/>
      <c r="L349" s="131"/>
      <c r="M349" s="105"/>
      <c r="O349" s="108"/>
      <c r="P349" s="108"/>
      <c r="Q349" s="108"/>
      <c r="S349" s="108"/>
      <c r="T349" s="108"/>
      <c r="V349" s="108"/>
      <c r="W349" s="108"/>
      <c r="AA349" s="138"/>
      <c r="AE349" s="108"/>
      <c r="AF349" s="108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11"/>
      <c r="CD349" s="111"/>
      <c r="CE349" s="111"/>
      <c r="CF349" s="111"/>
      <c r="CG349" s="111"/>
      <c r="CH349" s="111"/>
      <c r="CI349" s="111"/>
      <c r="CJ349" s="111"/>
      <c r="CK349" s="111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  <c r="CX349" s="111"/>
    </row>
    <row r="350" spans="1:102" s="106" customFormat="1" ht="15.75" customHeight="1" x14ac:dyDescent="0.25">
      <c r="A350" s="101"/>
      <c r="B350" s="101"/>
      <c r="C350" s="101"/>
      <c r="D350" s="102"/>
      <c r="E350" s="102"/>
      <c r="F350" s="103"/>
      <c r="G350" s="151"/>
      <c r="H350" s="128"/>
      <c r="I350" s="129"/>
      <c r="J350" s="130"/>
      <c r="K350" s="105"/>
      <c r="L350" s="131"/>
      <c r="M350" s="105"/>
      <c r="O350" s="108"/>
      <c r="P350" s="108"/>
      <c r="Q350" s="108"/>
      <c r="S350" s="108"/>
      <c r="T350" s="108"/>
      <c r="V350" s="108"/>
      <c r="W350" s="108"/>
      <c r="AA350" s="138"/>
      <c r="AE350" s="108"/>
      <c r="AF350" s="108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11"/>
      <c r="CD350" s="111"/>
      <c r="CE350" s="111"/>
      <c r="CF350" s="111"/>
      <c r="CG350" s="111"/>
      <c r="CH350" s="111"/>
      <c r="CI350" s="111"/>
      <c r="CJ350" s="111"/>
      <c r="CK350" s="111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  <c r="CX350" s="111"/>
    </row>
    <row r="351" spans="1:102" s="106" customFormat="1" ht="15.75" customHeight="1" x14ac:dyDescent="0.25">
      <c r="A351" s="101"/>
      <c r="B351" s="101"/>
      <c r="C351" s="101"/>
      <c r="D351" s="102"/>
      <c r="E351" s="102"/>
      <c r="F351" s="103"/>
      <c r="G351" s="151"/>
      <c r="H351" s="128"/>
      <c r="I351" s="129"/>
      <c r="J351" s="130"/>
      <c r="K351" s="105"/>
      <c r="L351" s="131"/>
      <c r="M351" s="105"/>
      <c r="O351" s="108"/>
      <c r="P351" s="108"/>
      <c r="Q351" s="108"/>
      <c r="S351" s="108"/>
      <c r="T351" s="108"/>
      <c r="V351" s="108"/>
      <c r="W351" s="108"/>
      <c r="AA351" s="138"/>
      <c r="AE351" s="108"/>
      <c r="AF351" s="108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11"/>
      <c r="CD351" s="111"/>
      <c r="CE351" s="111"/>
      <c r="CF351" s="111"/>
      <c r="CG351" s="111"/>
      <c r="CH351" s="111"/>
      <c r="CI351" s="111"/>
      <c r="CJ351" s="111"/>
      <c r="CK351" s="111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  <c r="CX351" s="111"/>
    </row>
    <row r="352" spans="1:102" s="106" customFormat="1" ht="15.75" customHeight="1" x14ac:dyDescent="0.25">
      <c r="A352" s="101"/>
      <c r="B352" s="101"/>
      <c r="C352" s="101"/>
      <c r="D352" s="102"/>
      <c r="E352" s="102"/>
      <c r="F352" s="103"/>
      <c r="G352" s="151"/>
      <c r="H352" s="128"/>
      <c r="I352" s="129"/>
      <c r="J352" s="130"/>
      <c r="K352" s="105"/>
      <c r="L352" s="131"/>
      <c r="M352" s="105"/>
      <c r="O352" s="108"/>
      <c r="P352" s="108"/>
      <c r="Q352" s="108"/>
      <c r="S352" s="108"/>
      <c r="T352" s="108"/>
      <c r="V352" s="108"/>
      <c r="W352" s="108"/>
      <c r="AA352" s="138"/>
      <c r="AE352" s="108"/>
      <c r="AF352" s="108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  <c r="CF352" s="111"/>
      <c r="CG352" s="111"/>
      <c r="CH352" s="111"/>
      <c r="CI352" s="111"/>
      <c r="CJ352" s="111"/>
      <c r="CK352" s="111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  <c r="CX352" s="111"/>
    </row>
    <row r="353" spans="1:102" s="106" customFormat="1" ht="15.75" customHeight="1" x14ac:dyDescent="0.25">
      <c r="A353" s="101"/>
      <c r="B353" s="101"/>
      <c r="C353" s="101"/>
      <c r="D353" s="102"/>
      <c r="E353" s="102"/>
      <c r="F353" s="103"/>
      <c r="G353" s="151"/>
      <c r="H353" s="128"/>
      <c r="I353" s="129"/>
      <c r="J353" s="130"/>
      <c r="K353" s="105"/>
      <c r="L353" s="131"/>
      <c r="M353" s="105"/>
      <c r="O353" s="108"/>
      <c r="P353" s="108"/>
      <c r="Q353" s="108"/>
      <c r="S353" s="108"/>
      <c r="T353" s="108"/>
      <c r="V353" s="108"/>
      <c r="W353" s="108"/>
      <c r="AA353" s="138"/>
      <c r="AE353" s="108"/>
      <c r="AF353" s="108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11"/>
      <c r="CD353" s="111"/>
      <c r="CE353" s="111"/>
      <c r="CF353" s="111"/>
      <c r="CG353" s="111"/>
      <c r="CH353" s="111"/>
      <c r="CI353" s="111"/>
      <c r="CJ353" s="111"/>
      <c r="CK353" s="111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  <c r="CX353" s="111"/>
    </row>
    <row r="354" spans="1:102" s="106" customFormat="1" ht="15.75" customHeight="1" x14ac:dyDescent="0.25">
      <c r="A354" s="101"/>
      <c r="B354" s="101"/>
      <c r="C354" s="101"/>
      <c r="D354" s="102"/>
      <c r="E354" s="102"/>
      <c r="F354" s="103"/>
      <c r="G354" s="151"/>
      <c r="H354" s="128"/>
      <c r="I354" s="129"/>
      <c r="J354" s="130"/>
      <c r="K354" s="105"/>
      <c r="L354" s="131"/>
      <c r="M354" s="105"/>
      <c r="O354" s="108"/>
      <c r="P354" s="108"/>
      <c r="Q354" s="108"/>
      <c r="S354" s="108"/>
      <c r="T354" s="108"/>
      <c r="V354" s="108"/>
      <c r="W354" s="108"/>
      <c r="AA354" s="138"/>
      <c r="AE354" s="108"/>
      <c r="AF354" s="108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11"/>
      <c r="CD354" s="111"/>
      <c r="CE354" s="111"/>
      <c r="CF354" s="111"/>
      <c r="CG354" s="111"/>
      <c r="CH354" s="111"/>
      <c r="CI354" s="111"/>
      <c r="CJ354" s="111"/>
      <c r="CK354" s="111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  <c r="CX354" s="111"/>
    </row>
    <row r="355" spans="1:102" s="106" customFormat="1" ht="15.75" customHeight="1" x14ac:dyDescent="0.25">
      <c r="A355" s="101"/>
      <c r="B355" s="101"/>
      <c r="C355" s="101"/>
      <c r="D355" s="102"/>
      <c r="E355" s="102"/>
      <c r="F355" s="103"/>
      <c r="G355" s="151"/>
      <c r="H355" s="128"/>
      <c r="I355" s="129"/>
      <c r="J355" s="130"/>
      <c r="K355" s="105"/>
      <c r="L355" s="131"/>
      <c r="M355" s="105"/>
      <c r="O355" s="108"/>
      <c r="P355" s="108"/>
      <c r="Q355" s="108"/>
      <c r="S355" s="108"/>
      <c r="T355" s="108"/>
      <c r="V355" s="108"/>
      <c r="W355" s="108"/>
      <c r="AA355" s="138"/>
      <c r="AE355" s="108"/>
      <c r="AF355" s="108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11"/>
      <c r="CD355" s="111"/>
      <c r="CE355" s="111"/>
      <c r="CF355" s="111"/>
      <c r="CG355" s="111"/>
      <c r="CH355" s="111"/>
      <c r="CI355" s="111"/>
      <c r="CJ355" s="111"/>
      <c r="CK355" s="111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  <c r="CX355" s="111"/>
    </row>
    <row r="356" spans="1:102" s="106" customFormat="1" ht="15.75" customHeight="1" x14ac:dyDescent="0.25">
      <c r="A356" s="101"/>
      <c r="B356" s="101"/>
      <c r="C356" s="101"/>
      <c r="D356" s="102"/>
      <c r="E356" s="102"/>
      <c r="F356" s="103"/>
      <c r="G356" s="151"/>
      <c r="H356" s="128"/>
      <c r="I356" s="129"/>
      <c r="J356" s="130"/>
      <c r="K356" s="105"/>
      <c r="L356" s="131"/>
      <c r="M356" s="105"/>
      <c r="O356" s="108"/>
      <c r="P356" s="108"/>
      <c r="Q356" s="108"/>
      <c r="S356" s="108"/>
      <c r="T356" s="108"/>
      <c r="V356" s="108"/>
      <c r="W356" s="108"/>
      <c r="AA356" s="138"/>
      <c r="AE356" s="108"/>
      <c r="AF356" s="108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/>
      <c r="CB356" s="111"/>
      <c r="CC356" s="111"/>
      <c r="CD356" s="111"/>
      <c r="CE356" s="111"/>
      <c r="CF356" s="111"/>
      <c r="CG356" s="111"/>
      <c r="CH356" s="111"/>
      <c r="CI356" s="111"/>
      <c r="CJ356" s="111"/>
      <c r="CK356" s="111"/>
      <c r="CL356" s="111"/>
      <c r="CM356" s="111"/>
      <c r="CN356" s="111"/>
      <c r="CO356" s="111"/>
      <c r="CP356" s="111"/>
      <c r="CQ356" s="111"/>
      <c r="CR356" s="111"/>
      <c r="CS356" s="111"/>
      <c r="CT356" s="111"/>
      <c r="CU356" s="111"/>
      <c r="CV356" s="111"/>
      <c r="CW356" s="111"/>
      <c r="CX356" s="111"/>
    </row>
    <row r="357" spans="1:102" s="106" customFormat="1" ht="15.75" customHeight="1" x14ac:dyDescent="0.25">
      <c r="A357" s="101"/>
      <c r="B357" s="101"/>
      <c r="C357" s="101"/>
      <c r="D357" s="102"/>
      <c r="E357" s="102"/>
      <c r="F357" s="103"/>
      <c r="G357" s="151"/>
      <c r="H357" s="128"/>
      <c r="I357" s="129"/>
      <c r="J357" s="130"/>
      <c r="K357" s="105"/>
      <c r="L357" s="131"/>
      <c r="M357" s="105"/>
      <c r="O357" s="108"/>
      <c r="P357" s="108"/>
      <c r="Q357" s="108"/>
      <c r="S357" s="108"/>
      <c r="T357" s="108"/>
      <c r="V357" s="108"/>
      <c r="W357" s="108"/>
      <c r="AA357" s="138"/>
      <c r="AE357" s="108"/>
      <c r="AF357" s="108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11"/>
      <c r="CD357" s="111"/>
      <c r="CE357" s="111"/>
      <c r="CF357" s="111"/>
      <c r="CG357" s="111"/>
      <c r="CH357" s="111"/>
      <c r="CI357" s="111"/>
      <c r="CJ357" s="111"/>
      <c r="CK357" s="111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  <c r="CX357" s="111"/>
    </row>
    <row r="358" spans="1:102" s="106" customFormat="1" ht="15.75" customHeight="1" x14ac:dyDescent="0.25">
      <c r="A358" s="101"/>
      <c r="B358" s="101"/>
      <c r="C358" s="101"/>
      <c r="D358" s="102"/>
      <c r="E358" s="102"/>
      <c r="F358" s="103"/>
      <c r="G358" s="151"/>
      <c r="H358" s="128"/>
      <c r="I358" s="129"/>
      <c r="J358" s="130"/>
      <c r="K358" s="105"/>
      <c r="L358" s="131"/>
      <c r="M358" s="105"/>
      <c r="O358" s="108"/>
      <c r="P358" s="108"/>
      <c r="Q358" s="108"/>
      <c r="S358" s="108"/>
      <c r="T358" s="108"/>
      <c r="V358" s="108"/>
      <c r="W358" s="108"/>
      <c r="AA358" s="138"/>
      <c r="AE358" s="108"/>
      <c r="AF358" s="108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  <c r="CF358" s="111"/>
      <c r="CG358" s="111"/>
      <c r="CH358" s="111"/>
      <c r="CI358" s="111"/>
      <c r="CJ358" s="111"/>
      <c r="CK358" s="111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  <c r="CX358" s="111"/>
    </row>
    <row r="359" spans="1:102" s="106" customFormat="1" ht="15.75" customHeight="1" x14ac:dyDescent="0.25">
      <c r="A359" s="101"/>
      <c r="B359" s="101"/>
      <c r="C359" s="101"/>
      <c r="D359" s="102"/>
      <c r="E359" s="102"/>
      <c r="F359" s="103"/>
      <c r="G359" s="151"/>
      <c r="H359" s="128"/>
      <c r="I359" s="129"/>
      <c r="J359" s="130"/>
      <c r="K359" s="105"/>
      <c r="L359" s="131"/>
      <c r="M359" s="105"/>
      <c r="O359" s="108"/>
      <c r="P359" s="108"/>
      <c r="Q359" s="108"/>
      <c r="S359" s="108"/>
      <c r="T359" s="108"/>
      <c r="V359" s="108"/>
      <c r="W359" s="108"/>
      <c r="AA359" s="138"/>
      <c r="AE359" s="108"/>
      <c r="AF359" s="108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11"/>
      <c r="CD359" s="111"/>
      <c r="CE359" s="111"/>
      <c r="CF359" s="111"/>
      <c r="CG359" s="111"/>
      <c r="CH359" s="111"/>
      <c r="CI359" s="111"/>
      <c r="CJ359" s="111"/>
      <c r="CK359" s="111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  <c r="CX359" s="111"/>
    </row>
    <row r="360" spans="1:102" s="106" customFormat="1" ht="15.75" customHeight="1" x14ac:dyDescent="0.25">
      <c r="A360" s="101"/>
      <c r="B360" s="101"/>
      <c r="C360" s="101"/>
      <c r="D360" s="102"/>
      <c r="E360" s="102"/>
      <c r="F360" s="103"/>
      <c r="G360" s="151"/>
      <c r="H360" s="128"/>
      <c r="I360" s="129"/>
      <c r="J360" s="130"/>
      <c r="K360" s="105"/>
      <c r="L360" s="131"/>
      <c r="M360" s="105"/>
      <c r="O360" s="108"/>
      <c r="P360" s="108"/>
      <c r="Q360" s="108"/>
      <c r="S360" s="108"/>
      <c r="T360" s="108"/>
      <c r="V360" s="108"/>
      <c r="W360" s="108"/>
      <c r="AA360" s="138"/>
      <c r="AE360" s="108"/>
      <c r="AF360" s="108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11"/>
      <c r="CD360" s="111"/>
      <c r="CE360" s="111"/>
      <c r="CF360" s="111"/>
      <c r="CG360" s="111"/>
      <c r="CH360" s="111"/>
      <c r="CI360" s="111"/>
      <c r="CJ360" s="111"/>
      <c r="CK360" s="111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  <c r="CX360" s="111"/>
    </row>
    <row r="361" spans="1:102" s="106" customFormat="1" ht="15.75" customHeight="1" x14ac:dyDescent="0.25">
      <c r="A361" s="101"/>
      <c r="B361" s="101"/>
      <c r="C361" s="101"/>
      <c r="D361" s="102"/>
      <c r="E361" s="102"/>
      <c r="F361" s="103"/>
      <c r="G361" s="151"/>
      <c r="H361" s="128"/>
      <c r="I361" s="129"/>
      <c r="J361" s="130"/>
      <c r="K361" s="105"/>
      <c r="L361" s="131"/>
      <c r="M361" s="105"/>
      <c r="O361" s="108"/>
      <c r="P361" s="108"/>
      <c r="Q361" s="108"/>
      <c r="S361" s="108"/>
      <c r="T361" s="108"/>
      <c r="V361" s="108"/>
      <c r="W361" s="108"/>
      <c r="AA361" s="138"/>
      <c r="AE361" s="108"/>
      <c r="AF361" s="108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/>
      <c r="CB361" s="111"/>
      <c r="CC361" s="111"/>
      <c r="CD361" s="111"/>
      <c r="CE361" s="111"/>
      <c r="CF361" s="111"/>
      <c r="CG361" s="111"/>
      <c r="CH361" s="111"/>
      <c r="CI361" s="111"/>
      <c r="CJ361" s="111"/>
      <c r="CK361" s="111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  <c r="CX361" s="111"/>
    </row>
    <row r="362" spans="1:102" s="106" customFormat="1" ht="15.75" customHeight="1" x14ac:dyDescent="0.25">
      <c r="A362" s="101"/>
      <c r="B362" s="101"/>
      <c r="C362" s="101"/>
      <c r="D362" s="102"/>
      <c r="E362" s="102"/>
      <c r="F362" s="103"/>
      <c r="G362" s="151"/>
      <c r="H362" s="128"/>
      <c r="I362" s="129"/>
      <c r="J362" s="130"/>
      <c r="K362" s="105"/>
      <c r="L362" s="131"/>
      <c r="M362" s="105"/>
      <c r="O362" s="108"/>
      <c r="P362" s="108"/>
      <c r="Q362" s="108"/>
      <c r="S362" s="108"/>
      <c r="T362" s="108"/>
      <c r="V362" s="108"/>
      <c r="W362" s="108"/>
      <c r="AA362" s="138"/>
      <c r="AE362" s="108"/>
      <c r="AF362" s="108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11"/>
      <c r="CD362" s="111"/>
      <c r="CE362" s="111"/>
      <c r="CF362" s="111"/>
      <c r="CG362" s="111"/>
      <c r="CH362" s="111"/>
      <c r="CI362" s="111"/>
      <c r="CJ362" s="111"/>
      <c r="CK362" s="111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  <c r="CX362" s="111"/>
    </row>
    <row r="363" spans="1:102" s="106" customFormat="1" ht="15.75" customHeight="1" x14ac:dyDescent="0.25">
      <c r="A363" s="101"/>
      <c r="B363" s="101"/>
      <c r="C363" s="101"/>
      <c r="D363" s="102"/>
      <c r="E363" s="102"/>
      <c r="F363" s="103"/>
      <c r="G363" s="151"/>
      <c r="H363" s="128"/>
      <c r="I363" s="129"/>
      <c r="J363" s="130"/>
      <c r="K363" s="105"/>
      <c r="L363" s="131"/>
      <c r="M363" s="105"/>
      <c r="O363" s="108"/>
      <c r="P363" s="108"/>
      <c r="Q363" s="108"/>
      <c r="S363" s="108"/>
      <c r="T363" s="108"/>
      <c r="V363" s="108"/>
      <c r="W363" s="108"/>
      <c r="AA363" s="138"/>
      <c r="AE363" s="108"/>
      <c r="AF363" s="108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11"/>
      <c r="CD363" s="111"/>
      <c r="CE363" s="111"/>
      <c r="CF363" s="111"/>
      <c r="CG363" s="111"/>
      <c r="CH363" s="111"/>
      <c r="CI363" s="111"/>
      <c r="CJ363" s="111"/>
      <c r="CK363" s="111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  <c r="CX363" s="111"/>
    </row>
    <row r="364" spans="1:102" s="106" customFormat="1" ht="15.75" customHeight="1" x14ac:dyDescent="0.25">
      <c r="A364" s="101"/>
      <c r="B364" s="101"/>
      <c r="C364" s="101"/>
      <c r="D364" s="102"/>
      <c r="E364" s="102"/>
      <c r="F364" s="103"/>
      <c r="G364" s="151"/>
      <c r="H364" s="128"/>
      <c r="I364" s="129"/>
      <c r="J364" s="130"/>
      <c r="K364" s="105"/>
      <c r="L364" s="131"/>
      <c r="M364" s="105"/>
      <c r="O364" s="108"/>
      <c r="P364" s="108"/>
      <c r="Q364" s="108"/>
      <c r="S364" s="108"/>
      <c r="T364" s="108"/>
      <c r="V364" s="108"/>
      <c r="W364" s="108"/>
      <c r="AA364" s="138"/>
      <c r="AE364" s="108"/>
      <c r="AF364" s="108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  <c r="CF364" s="111"/>
      <c r="CG364" s="111"/>
      <c r="CH364" s="111"/>
      <c r="CI364" s="111"/>
      <c r="CJ364" s="111"/>
      <c r="CK364" s="111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  <c r="CX364" s="111"/>
    </row>
    <row r="365" spans="1:102" s="106" customFormat="1" ht="15.75" customHeight="1" x14ac:dyDescent="0.25">
      <c r="A365" s="101"/>
      <c r="B365" s="101"/>
      <c r="C365" s="101"/>
      <c r="D365" s="102"/>
      <c r="E365" s="102"/>
      <c r="F365" s="103"/>
      <c r="G365" s="151"/>
      <c r="H365" s="128"/>
      <c r="I365" s="129"/>
      <c r="J365" s="130"/>
      <c r="K365" s="105"/>
      <c r="L365" s="131"/>
      <c r="M365" s="105"/>
      <c r="O365" s="108"/>
      <c r="P365" s="108"/>
      <c r="Q365" s="108"/>
      <c r="S365" s="108"/>
      <c r="T365" s="108"/>
      <c r="V365" s="108"/>
      <c r="W365" s="108"/>
      <c r="AA365" s="138"/>
      <c r="AE365" s="108"/>
      <c r="AF365" s="108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11"/>
      <c r="CD365" s="111"/>
      <c r="CE365" s="111"/>
      <c r="CF365" s="111"/>
      <c r="CG365" s="111"/>
      <c r="CH365" s="111"/>
      <c r="CI365" s="111"/>
      <c r="CJ365" s="111"/>
      <c r="CK365" s="111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  <c r="CX365" s="111"/>
    </row>
    <row r="366" spans="1:102" s="106" customFormat="1" ht="15.75" customHeight="1" x14ac:dyDescent="0.25">
      <c r="A366" s="101"/>
      <c r="B366" s="101"/>
      <c r="C366" s="101"/>
      <c r="D366" s="102"/>
      <c r="E366" s="102"/>
      <c r="F366" s="103"/>
      <c r="G366" s="151"/>
      <c r="H366" s="128"/>
      <c r="I366" s="129"/>
      <c r="J366" s="130"/>
      <c r="K366" s="105"/>
      <c r="L366" s="131"/>
      <c r="M366" s="105"/>
      <c r="O366" s="108"/>
      <c r="P366" s="108"/>
      <c r="Q366" s="108"/>
      <c r="S366" s="108"/>
      <c r="T366" s="108"/>
      <c r="V366" s="108"/>
      <c r="W366" s="108"/>
      <c r="AA366" s="138"/>
      <c r="AE366" s="108"/>
      <c r="AF366" s="108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11"/>
      <c r="CD366" s="111"/>
      <c r="CE366" s="111"/>
      <c r="CF366" s="111"/>
      <c r="CG366" s="111"/>
      <c r="CH366" s="111"/>
      <c r="CI366" s="111"/>
      <c r="CJ366" s="111"/>
      <c r="CK366" s="111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  <c r="CX366" s="111"/>
    </row>
    <row r="367" spans="1:102" s="106" customFormat="1" ht="15.75" customHeight="1" x14ac:dyDescent="0.25">
      <c r="A367" s="101"/>
      <c r="B367" s="101"/>
      <c r="C367" s="101"/>
      <c r="D367" s="102"/>
      <c r="E367" s="102"/>
      <c r="F367" s="103"/>
      <c r="G367" s="151"/>
      <c r="H367" s="128"/>
      <c r="I367" s="129"/>
      <c r="J367" s="130"/>
      <c r="K367" s="105"/>
      <c r="L367" s="131"/>
      <c r="M367" s="105"/>
      <c r="O367" s="108"/>
      <c r="P367" s="108"/>
      <c r="Q367" s="108"/>
      <c r="S367" s="108"/>
      <c r="T367" s="108"/>
      <c r="V367" s="108"/>
      <c r="W367" s="108"/>
      <c r="AA367" s="138"/>
      <c r="AE367" s="108"/>
      <c r="AF367" s="108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  <c r="CX367" s="111"/>
    </row>
    <row r="368" spans="1:102" s="106" customFormat="1" ht="15.75" customHeight="1" x14ac:dyDescent="0.25">
      <c r="A368" s="101"/>
      <c r="B368" s="101"/>
      <c r="C368" s="101"/>
      <c r="D368" s="102"/>
      <c r="E368" s="102"/>
      <c r="F368" s="103"/>
      <c r="G368" s="151"/>
      <c r="H368" s="128"/>
      <c r="I368" s="129"/>
      <c r="J368" s="130"/>
      <c r="K368" s="105"/>
      <c r="L368" s="131"/>
      <c r="M368" s="105"/>
      <c r="O368" s="108"/>
      <c r="P368" s="108"/>
      <c r="Q368" s="108"/>
      <c r="S368" s="108"/>
      <c r="T368" s="108"/>
      <c r="V368" s="108"/>
      <c r="W368" s="108"/>
      <c r="AA368" s="138"/>
      <c r="AE368" s="108"/>
      <c r="AF368" s="108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11"/>
      <c r="CD368" s="111"/>
      <c r="CE368" s="111"/>
      <c r="CF368" s="111"/>
      <c r="CG368" s="111"/>
      <c r="CH368" s="111"/>
      <c r="CI368" s="111"/>
      <c r="CJ368" s="111"/>
      <c r="CK368" s="111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  <c r="CX368" s="111"/>
    </row>
    <row r="369" spans="1:102" s="106" customFormat="1" ht="15.75" customHeight="1" x14ac:dyDescent="0.25">
      <c r="A369" s="101"/>
      <c r="B369" s="101"/>
      <c r="C369" s="101"/>
      <c r="D369" s="102"/>
      <c r="E369" s="102"/>
      <c r="F369" s="103"/>
      <c r="G369" s="151"/>
      <c r="H369" s="128"/>
      <c r="I369" s="129"/>
      <c r="J369" s="130"/>
      <c r="K369" s="105"/>
      <c r="L369" s="131"/>
      <c r="M369" s="105"/>
      <c r="O369" s="108"/>
      <c r="P369" s="108"/>
      <c r="Q369" s="108"/>
      <c r="S369" s="108"/>
      <c r="T369" s="108"/>
      <c r="V369" s="108"/>
      <c r="W369" s="108"/>
      <c r="AA369" s="138"/>
      <c r="AE369" s="108"/>
      <c r="AF369" s="108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11"/>
      <c r="CD369" s="111"/>
      <c r="CE369" s="111"/>
      <c r="CF369" s="111"/>
      <c r="CG369" s="111"/>
      <c r="CH369" s="111"/>
      <c r="CI369" s="111"/>
      <c r="CJ369" s="111"/>
      <c r="CK369" s="111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  <c r="CX369" s="111"/>
    </row>
    <row r="370" spans="1:102" s="106" customFormat="1" ht="15.75" customHeight="1" x14ac:dyDescent="0.25">
      <c r="A370" s="101"/>
      <c r="B370" s="101"/>
      <c r="C370" s="101"/>
      <c r="D370" s="102"/>
      <c r="E370" s="102"/>
      <c r="F370" s="103"/>
      <c r="G370" s="151"/>
      <c r="H370" s="128"/>
      <c r="I370" s="129"/>
      <c r="J370" s="130"/>
      <c r="K370" s="105"/>
      <c r="L370" s="131"/>
      <c r="M370" s="105"/>
      <c r="O370" s="108"/>
      <c r="P370" s="108"/>
      <c r="Q370" s="108"/>
      <c r="S370" s="108"/>
      <c r="T370" s="108"/>
      <c r="V370" s="108"/>
      <c r="W370" s="108"/>
      <c r="AA370" s="138"/>
      <c r="AE370" s="108"/>
      <c r="AF370" s="108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  <c r="CF370" s="111"/>
      <c r="CG370" s="111"/>
      <c r="CH370" s="111"/>
      <c r="CI370" s="111"/>
      <c r="CJ370" s="111"/>
      <c r="CK370" s="111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  <c r="CX370" s="111"/>
    </row>
    <row r="371" spans="1:102" s="106" customFormat="1" ht="15.75" customHeight="1" x14ac:dyDescent="0.25">
      <c r="A371" s="101"/>
      <c r="B371" s="101"/>
      <c r="C371" s="101"/>
      <c r="D371" s="102"/>
      <c r="E371" s="102"/>
      <c r="F371" s="103"/>
      <c r="G371" s="151"/>
      <c r="H371" s="128"/>
      <c r="I371" s="129"/>
      <c r="J371" s="130"/>
      <c r="K371" s="105"/>
      <c r="L371" s="131"/>
      <c r="M371" s="105"/>
      <c r="O371" s="108"/>
      <c r="P371" s="108"/>
      <c r="Q371" s="108"/>
      <c r="S371" s="108"/>
      <c r="T371" s="108"/>
      <c r="V371" s="108"/>
      <c r="W371" s="108"/>
      <c r="AA371" s="138"/>
      <c r="AE371" s="108"/>
      <c r="AF371" s="108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11"/>
      <c r="CD371" s="111"/>
      <c r="CE371" s="111"/>
      <c r="CF371" s="111"/>
      <c r="CG371" s="111"/>
      <c r="CH371" s="111"/>
      <c r="CI371" s="111"/>
      <c r="CJ371" s="111"/>
      <c r="CK371" s="111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  <c r="CX371" s="111"/>
    </row>
    <row r="372" spans="1:102" s="106" customFormat="1" ht="15.75" customHeight="1" x14ac:dyDescent="0.25">
      <c r="A372" s="101"/>
      <c r="B372" s="101"/>
      <c r="C372" s="101"/>
      <c r="D372" s="102"/>
      <c r="E372" s="102"/>
      <c r="F372" s="103"/>
      <c r="G372" s="151"/>
      <c r="H372" s="128"/>
      <c r="I372" s="129"/>
      <c r="J372" s="130"/>
      <c r="K372" s="105"/>
      <c r="L372" s="131"/>
      <c r="M372" s="105"/>
      <c r="O372" s="108"/>
      <c r="P372" s="108"/>
      <c r="Q372" s="108"/>
      <c r="S372" s="108"/>
      <c r="T372" s="108"/>
      <c r="V372" s="108"/>
      <c r="W372" s="108"/>
      <c r="AA372" s="138"/>
      <c r="AE372" s="108"/>
      <c r="AF372" s="108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11"/>
      <c r="CD372" s="111"/>
      <c r="CE372" s="111"/>
      <c r="CF372" s="111"/>
      <c r="CG372" s="111"/>
      <c r="CH372" s="111"/>
      <c r="CI372" s="111"/>
      <c r="CJ372" s="111"/>
      <c r="CK372" s="111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  <c r="CX372" s="111"/>
    </row>
    <row r="373" spans="1:102" s="106" customFormat="1" ht="15.75" customHeight="1" x14ac:dyDescent="0.25">
      <c r="A373" s="101"/>
      <c r="B373" s="101"/>
      <c r="C373" s="101"/>
      <c r="D373" s="102"/>
      <c r="E373" s="102"/>
      <c r="F373" s="103"/>
      <c r="G373" s="151"/>
      <c r="H373" s="128"/>
      <c r="I373" s="129"/>
      <c r="J373" s="130"/>
      <c r="K373" s="105"/>
      <c r="L373" s="131"/>
      <c r="M373" s="105"/>
      <c r="O373" s="108"/>
      <c r="P373" s="108"/>
      <c r="Q373" s="108"/>
      <c r="S373" s="108"/>
      <c r="T373" s="108"/>
      <c r="V373" s="108"/>
      <c r="W373" s="108"/>
      <c r="AA373" s="138"/>
      <c r="AE373" s="108"/>
      <c r="AF373" s="108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/>
      <c r="CB373" s="111"/>
      <c r="CC373" s="111"/>
      <c r="CD373" s="111"/>
      <c r="CE373" s="111"/>
      <c r="CF373" s="111"/>
      <c r="CG373" s="111"/>
      <c r="CH373" s="111"/>
      <c r="CI373" s="111"/>
      <c r="CJ373" s="111"/>
      <c r="CK373" s="111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  <c r="CX373" s="111"/>
    </row>
    <row r="374" spans="1:102" s="106" customFormat="1" ht="15.75" customHeight="1" x14ac:dyDescent="0.25">
      <c r="A374" s="101"/>
      <c r="B374" s="101"/>
      <c r="C374" s="101"/>
      <c r="D374" s="102"/>
      <c r="E374" s="102"/>
      <c r="F374" s="103"/>
      <c r="G374" s="151"/>
      <c r="H374" s="128"/>
      <c r="I374" s="129"/>
      <c r="J374" s="130"/>
      <c r="K374" s="105"/>
      <c r="L374" s="131"/>
      <c r="M374" s="105"/>
      <c r="O374" s="108"/>
      <c r="P374" s="108"/>
      <c r="Q374" s="108"/>
      <c r="S374" s="108"/>
      <c r="T374" s="108"/>
      <c r="V374" s="108"/>
      <c r="W374" s="108"/>
      <c r="AA374" s="138"/>
      <c r="AE374" s="108"/>
      <c r="AF374" s="108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11"/>
      <c r="CD374" s="111"/>
      <c r="CE374" s="111"/>
      <c r="CF374" s="111"/>
      <c r="CG374" s="111"/>
      <c r="CH374" s="111"/>
      <c r="CI374" s="111"/>
      <c r="CJ374" s="111"/>
      <c r="CK374" s="111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  <c r="CX374" s="111"/>
    </row>
    <row r="375" spans="1:102" s="106" customFormat="1" ht="15.75" customHeight="1" x14ac:dyDescent="0.25">
      <c r="A375" s="101"/>
      <c r="B375" s="101"/>
      <c r="C375" s="101"/>
      <c r="D375" s="102"/>
      <c r="E375" s="102"/>
      <c r="F375" s="103"/>
      <c r="G375" s="151"/>
      <c r="H375" s="128"/>
      <c r="I375" s="129"/>
      <c r="J375" s="130"/>
      <c r="K375" s="105"/>
      <c r="L375" s="131"/>
      <c r="M375" s="105"/>
      <c r="O375" s="108"/>
      <c r="P375" s="108"/>
      <c r="Q375" s="108"/>
      <c r="S375" s="108"/>
      <c r="T375" s="108"/>
      <c r="V375" s="108"/>
      <c r="W375" s="108"/>
      <c r="AA375" s="138"/>
      <c r="AE375" s="108"/>
      <c r="AF375" s="108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11"/>
      <c r="CD375" s="111"/>
      <c r="CE375" s="111"/>
      <c r="CF375" s="111"/>
      <c r="CG375" s="111"/>
      <c r="CH375" s="111"/>
      <c r="CI375" s="111"/>
      <c r="CJ375" s="111"/>
      <c r="CK375" s="111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  <c r="CX375" s="111"/>
    </row>
    <row r="376" spans="1:102" s="106" customFormat="1" ht="15.75" customHeight="1" x14ac:dyDescent="0.25">
      <c r="A376" s="101"/>
      <c r="B376" s="101"/>
      <c r="C376" s="101"/>
      <c r="D376" s="102"/>
      <c r="E376" s="102"/>
      <c r="F376" s="103"/>
      <c r="G376" s="151"/>
      <c r="H376" s="128"/>
      <c r="I376" s="129"/>
      <c r="J376" s="130"/>
      <c r="K376" s="105"/>
      <c r="L376" s="131"/>
      <c r="M376" s="105"/>
      <c r="O376" s="108"/>
      <c r="P376" s="108"/>
      <c r="Q376" s="108"/>
      <c r="S376" s="108"/>
      <c r="T376" s="108"/>
      <c r="V376" s="108"/>
      <c r="W376" s="108"/>
      <c r="AA376" s="138"/>
      <c r="AE376" s="108"/>
      <c r="AF376" s="108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  <c r="CF376" s="111"/>
      <c r="CG376" s="111"/>
      <c r="CH376" s="111"/>
      <c r="CI376" s="111"/>
      <c r="CJ376" s="111"/>
      <c r="CK376" s="111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  <c r="CX376" s="111"/>
    </row>
    <row r="377" spans="1:102" s="106" customFormat="1" ht="15.75" customHeight="1" x14ac:dyDescent="0.25">
      <c r="A377" s="101"/>
      <c r="B377" s="101"/>
      <c r="C377" s="101"/>
      <c r="D377" s="102"/>
      <c r="E377" s="102"/>
      <c r="F377" s="103"/>
      <c r="G377" s="151"/>
      <c r="H377" s="128"/>
      <c r="I377" s="129"/>
      <c r="J377" s="130"/>
      <c r="K377" s="105"/>
      <c r="L377" s="131"/>
      <c r="M377" s="105"/>
      <c r="O377" s="108"/>
      <c r="P377" s="108"/>
      <c r="Q377" s="108"/>
      <c r="S377" s="108"/>
      <c r="T377" s="108"/>
      <c r="V377" s="108"/>
      <c r="W377" s="108"/>
      <c r="AA377" s="138"/>
      <c r="AE377" s="108"/>
      <c r="AF377" s="108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/>
      <c r="CB377" s="111"/>
      <c r="CC377" s="111"/>
      <c r="CD377" s="111"/>
      <c r="CE377" s="111"/>
      <c r="CF377" s="111"/>
      <c r="CG377" s="111"/>
      <c r="CH377" s="111"/>
      <c r="CI377" s="111"/>
      <c r="CJ377" s="111"/>
      <c r="CK377" s="111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  <c r="CX377" s="111"/>
    </row>
    <row r="378" spans="1:102" s="106" customFormat="1" ht="15.75" customHeight="1" x14ac:dyDescent="0.25">
      <c r="A378" s="101"/>
      <c r="B378" s="101"/>
      <c r="C378" s="101"/>
      <c r="D378" s="102"/>
      <c r="E378" s="102"/>
      <c r="F378" s="103"/>
      <c r="G378" s="151"/>
      <c r="H378" s="128"/>
      <c r="I378" s="129"/>
      <c r="J378" s="130"/>
      <c r="K378" s="105"/>
      <c r="L378" s="131"/>
      <c r="M378" s="105"/>
      <c r="O378" s="108"/>
      <c r="P378" s="108"/>
      <c r="Q378" s="108"/>
      <c r="S378" s="108"/>
      <c r="T378" s="108"/>
      <c r="V378" s="108"/>
      <c r="W378" s="108"/>
      <c r="AA378" s="138"/>
      <c r="AE378" s="108"/>
      <c r="AF378" s="108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/>
      <c r="CB378" s="111"/>
      <c r="CC378" s="111"/>
      <c r="CD378" s="111"/>
      <c r="CE378" s="111"/>
      <c r="CF378" s="111"/>
      <c r="CG378" s="111"/>
      <c r="CH378" s="111"/>
      <c r="CI378" s="111"/>
      <c r="CJ378" s="111"/>
      <c r="CK378" s="111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  <c r="CX378" s="111"/>
    </row>
    <row r="379" spans="1:102" s="106" customFormat="1" ht="15.75" customHeight="1" x14ac:dyDescent="0.25">
      <c r="A379" s="101"/>
      <c r="B379" s="101"/>
      <c r="C379" s="101"/>
      <c r="D379" s="102"/>
      <c r="E379" s="102"/>
      <c r="F379" s="103"/>
      <c r="G379" s="151"/>
      <c r="H379" s="128"/>
      <c r="I379" s="129"/>
      <c r="J379" s="130"/>
      <c r="K379" s="105"/>
      <c r="L379" s="131"/>
      <c r="M379" s="105"/>
      <c r="O379" s="108"/>
      <c r="P379" s="108"/>
      <c r="Q379" s="108"/>
      <c r="S379" s="108"/>
      <c r="T379" s="108"/>
      <c r="V379" s="108"/>
      <c r="W379" s="108"/>
      <c r="AA379" s="138"/>
      <c r="AE379" s="108"/>
      <c r="AF379" s="108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  <c r="CX379" s="111"/>
    </row>
    <row r="380" spans="1:102" s="106" customFormat="1" ht="15.75" customHeight="1" x14ac:dyDescent="0.25">
      <c r="A380" s="101"/>
      <c r="B380" s="101"/>
      <c r="C380" s="101"/>
      <c r="D380" s="102"/>
      <c r="E380" s="102"/>
      <c r="F380" s="103"/>
      <c r="G380" s="151"/>
      <c r="H380" s="128"/>
      <c r="I380" s="129"/>
      <c r="J380" s="130"/>
      <c r="K380" s="105"/>
      <c r="L380" s="131"/>
      <c r="M380" s="105"/>
      <c r="O380" s="108"/>
      <c r="P380" s="108"/>
      <c r="Q380" s="108"/>
      <c r="S380" s="108"/>
      <c r="T380" s="108"/>
      <c r="V380" s="108"/>
      <c r="W380" s="108"/>
      <c r="AA380" s="138"/>
      <c r="AE380" s="108"/>
      <c r="AF380" s="108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  <c r="CX380" s="111"/>
    </row>
    <row r="381" spans="1:102" s="106" customFormat="1" ht="15.75" customHeight="1" x14ac:dyDescent="0.25">
      <c r="A381" s="101"/>
      <c r="B381" s="101"/>
      <c r="C381" s="101"/>
      <c r="D381" s="102"/>
      <c r="E381" s="102"/>
      <c r="F381" s="103"/>
      <c r="G381" s="151"/>
      <c r="H381" s="128"/>
      <c r="I381" s="129"/>
      <c r="J381" s="130"/>
      <c r="K381" s="105"/>
      <c r="L381" s="131"/>
      <c r="M381" s="105"/>
      <c r="O381" s="108"/>
      <c r="P381" s="108"/>
      <c r="Q381" s="108"/>
      <c r="S381" s="108"/>
      <c r="T381" s="108"/>
      <c r="V381" s="108"/>
      <c r="W381" s="108"/>
      <c r="AA381" s="138"/>
      <c r="AE381" s="108"/>
      <c r="AF381" s="108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  <c r="CX381" s="111"/>
    </row>
    <row r="382" spans="1:102" s="106" customFormat="1" ht="15.75" customHeight="1" x14ac:dyDescent="0.25">
      <c r="A382" s="101"/>
      <c r="B382" s="101"/>
      <c r="C382" s="101"/>
      <c r="D382" s="102"/>
      <c r="E382" s="102"/>
      <c r="F382" s="103"/>
      <c r="G382" s="151"/>
      <c r="H382" s="128"/>
      <c r="I382" s="129"/>
      <c r="J382" s="130"/>
      <c r="K382" s="105"/>
      <c r="L382" s="131"/>
      <c r="M382" s="105"/>
      <c r="O382" s="108"/>
      <c r="P382" s="108"/>
      <c r="Q382" s="108"/>
      <c r="S382" s="108"/>
      <c r="T382" s="108"/>
      <c r="V382" s="108"/>
      <c r="W382" s="108"/>
      <c r="AA382" s="138"/>
      <c r="AE382" s="108"/>
      <c r="AF382" s="108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  <c r="CX382" s="111"/>
    </row>
    <row r="383" spans="1:102" s="106" customFormat="1" ht="15.75" customHeight="1" x14ac:dyDescent="0.25">
      <c r="A383" s="101"/>
      <c r="B383" s="101"/>
      <c r="C383" s="101"/>
      <c r="D383" s="102"/>
      <c r="E383" s="102"/>
      <c r="F383" s="103"/>
      <c r="G383" s="151"/>
      <c r="H383" s="128"/>
      <c r="I383" s="129"/>
      <c r="J383" s="130"/>
      <c r="K383" s="105"/>
      <c r="L383" s="131"/>
      <c r="M383" s="105"/>
      <c r="O383" s="108"/>
      <c r="P383" s="108"/>
      <c r="Q383" s="108"/>
      <c r="S383" s="108"/>
      <c r="T383" s="108"/>
      <c r="V383" s="108"/>
      <c r="W383" s="108"/>
      <c r="AA383" s="138"/>
      <c r="AE383" s="108"/>
      <c r="AF383" s="108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  <c r="CX383" s="111"/>
    </row>
    <row r="384" spans="1:102" s="106" customFormat="1" ht="15.75" customHeight="1" x14ac:dyDescent="0.25">
      <c r="A384" s="101"/>
      <c r="B384" s="101"/>
      <c r="C384" s="101"/>
      <c r="D384" s="102"/>
      <c r="E384" s="102"/>
      <c r="F384" s="103"/>
      <c r="G384" s="151"/>
      <c r="H384" s="128"/>
      <c r="I384" s="129"/>
      <c r="J384" s="130"/>
      <c r="K384" s="105"/>
      <c r="L384" s="131"/>
      <c r="M384" s="105"/>
      <c r="O384" s="108"/>
      <c r="P384" s="108"/>
      <c r="Q384" s="108"/>
      <c r="S384" s="108"/>
      <c r="T384" s="108"/>
      <c r="V384" s="108"/>
      <c r="W384" s="108"/>
      <c r="AA384" s="138"/>
      <c r="AE384" s="108"/>
      <c r="AF384" s="108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  <c r="CX384" s="111"/>
    </row>
    <row r="385" spans="1:102" s="106" customFormat="1" ht="15.75" customHeight="1" x14ac:dyDescent="0.25">
      <c r="A385" s="101"/>
      <c r="B385" s="101"/>
      <c r="C385" s="101"/>
      <c r="D385" s="102"/>
      <c r="E385" s="102"/>
      <c r="F385" s="103"/>
      <c r="G385" s="151"/>
      <c r="H385" s="128"/>
      <c r="I385" s="129"/>
      <c r="J385" s="130"/>
      <c r="K385" s="105"/>
      <c r="L385" s="131"/>
      <c r="M385" s="105"/>
      <c r="O385" s="108"/>
      <c r="P385" s="108"/>
      <c r="Q385" s="108"/>
      <c r="S385" s="108"/>
      <c r="T385" s="108"/>
      <c r="V385" s="108"/>
      <c r="W385" s="108"/>
      <c r="AA385" s="138"/>
      <c r="AE385" s="108"/>
      <c r="AF385" s="108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  <c r="CX385" s="111"/>
    </row>
    <row r="386" spans="1:102" s="106" customFormat="1" ht="15.75" customHeight="1" x14ac:dyDescent="0.25">
      <c r="A386" s="101"/>
      <c r="B386" s="101"/>
      <c r="C386" s="101"/>
      <c r="D386" s="102"/>
      <c r="E386" s="102"/>
      <c r="F386" s="103"/>
      <c r="G386" s="151"/>
      <c r="H386" s="128"/>
      <c r="I386" s="129"/>
      <c r="J386" s="130"/>
      <c r="K386" s="105"/>
      <c r="L386" s="131"/>
      <c r="M386" s="105"/>
      <c r="O386" s="108"/>
      <c r="P386" s="108"/>
      <c r="Q386" s="108"/>
      <c r="S386" s="108"/>
      <c r="T386" s="108"/>
      <c r="V386" s="108"/>
      <c r="W386" s="108"/>
      <c r="AA386" s="138"/>
      <c r="AE386" s="108"/>
      <c r="AF386" s="108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  <c r="CX386" s="111"/>
    </row>
    <row r="387" spans="1:102" s="106" customFormat="1" ht="15.75" customHeight="1" x14ac:dyDescent="0.25">
      <c r="A387" s="101"/>
      <c r="B387" s="101"/>
      <c r="C387" s="101"/>
      <c r="D387" s="102"/>
      <c r="E387" s="102"/>
      <c r="F387" s="103"/>
      <c r="G387" s="151"/>
      <c r="H387" s="128"/>
      <c r="I387" s="129"/>
      <c r="J387" s="130"/>
      <c r="K387" s="105"/>
      <c r="L387" s="131"/>
      <c r="M387" s="105"/>
      <c r="O387" s="108"/>
      <c r="P387" s="108"/>
      <c r="Q387" s="108"/>
      <c r="S387" s="108"/>
      <c r="T387" s="108"/>
      <c r="V387" s="108"/>
      <c r="W387" s="108"/>
      <c r="AA387" s="138"/>
      <c r="AE387" s="108"/>
      <c r="AF387" s="108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  <c r="CX387" s="111"/>
    </row>
    <row r="388" spans="1:102" s="106" customFormat="1" ht="15.75" customHeight="1" x14ac:dyDescent="0.25">
      <c r="A388" s="101"/>
      <c r="B388" s="101"/>
      <c r="C388" s="101"/>
      <c r="D388" s="102"/>
      <c r="E388" s="102"/>
      <c r="F388" s="103"/>
      <c r="G388" s="151"/>
      <c r="H388" s="128"/>
      <c r="I388" s="129"/>
      <c r="J388" s="130"/>
      <c r="K388" s="105"/>
      <c r="L388" s="131"/>
      <c r="M388" s="105"/>
      <c r="O388" s="108"/>
      <c r="P388" s="108"/>
      <c r="Q388" s="108"/>
      <c r="S388" s="108"/>
      <c r="T388" s="108"/>
      <c r="V388" s="108"/>
      <c r="W388" s="108"/>
      <c r="AA388" s="138"/>
      <c r="AE388" s="108"/>
      <c r="AF388" s="108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  <c r="CX388" s="111"/>
    </row>
    <row r="389" spans="1:102" s="106" customFormat="1" ht="15.75" customHeight="1" x14ac:dyDescent="0.25">
      <c r="A389" s="101"/>
      <c r="B389" s="101"/>
      <c r="C389" s="101"/>
      <c r="D389" s="102"/>
      <c r="E389" s="102"/>
      <c r="F389" s="103"/>
      <c r="G389" s="151"/>
      <c r="H389" s="128"/>
      <c r="I389" s="129"/>
      <c r="J389" s="130"/>
      <c r="K389" s="105"/>
      <c r="L389" s="131"/>
      <c r="M389" s="105"/>
      <c r="O389" s="108"/>
      <c r="P389" s="108"/>
      <c r="Q389" s="108"/>
      <c r="S389" s="108"/>
      <c r="T389" s="108"/>
      <c r="V389" s="108"/>
      <c r="W389" s="108"/>
      <c r="AA389" s="138"/>
      <c r="AE389" s="108"/>
      <c r="AF389" s="108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  <c r="CX389" s="111"/>
    </row>
    <row r="390" spans="1:102" s="106" customFormat="1" ht="15.75" customHeight="1" x14ac:dyDescent="0.25">
      <c r="A390" s="101"/>
      <c r="B390" s="101"/>
      <c r="C390" s="101"/>
      <c r="D390" s="102"/>
      <c r="E390" s="102"/>
      <c r="F390" s="103"/>
      <c r="G390" s="151"/>
      <c r="H390" s="128"/>
      <c r="I390" s="129"/>
      <c r="J390" s="130"/>
      <c r="K390" s="105"/>
      <c r="L390" s="131"/>
      <c r="M390" s="105"/>
      <c r="O390" s="108"/>
      <c r="P390" s="108"/>
      <c r="Q390" s="108"/>
      <c r="S390" s="108"/>
      <c r="T390" s="108"/>
      <c r="V390" s="108"/>
      <c r="W390" s="108"/>
      <c r="AA390" s="138"/>
      <c r="AE390" s="108"/>
      <c r="AF390" s="108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  <c r="CX390" s="111"/>
    </row>
    <row r="391" spans="1:102" s="106" customFormat="1" ht="15.75" customHeight="1" x14ac:dyDescent="0.25">
      <c r="A391" s="101"/>
      <c r="B391" s="101"/>
      <c r="C391" s="101"/>
      <c r="D391" s="102"/>
      <c r="E391" s="102"/>
      <c r="F391" s="103"/>
      <c r="G391" s="151"/>
      <c r="H391" s="128"/>
      <c r="I391" s="129"/>
      <c r="J391" s="130"/>
      <c r="K391" s="105"/>
      <c r="L391" s="131"/>
      <c r="M391" s="105"/>
      <c r="O391" s="108"/>
      <c r="P391" s="108"/>
      <c r="Q391" s="108"/>
      <c r="S391" s="108"/>
      <c r="T391" s="108"/>
      <c r="V391" s="108"/>
      <c r="W391" s="108"/>
      <c r="AA391" s="138"/>
      <c r="AE391" s="108"/>
      <c r="AF391" s="108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</row>
    <row r="392" spans="1:102" s="106" customFormat="1" ht="15.75" customHeight="1" x14ac:dyDescent="0.25">
      <c r="A392" s="101"/>
      <c r="B392" s="101"/>
      <c r="C392" s="101"/>
      <c r="D392" s="102"/>
      <c r="E392" s="102"/>
      <c r="F392" s="103"/>
      <c r="G392" s="151"/>
      <c r="H392" s="128"/>
      <c r="I392" s="129"/>
      <c r="J392" s="130"/>
      <c r="K392" s="105"/>
      <c r="L392" s="131"/>
      <c r="M392" s="105"/>
      <c r="O392" s="108"/>
      <c r="P392" s="108"/>
      <c r="Q392" s="108"/>
      <c r="S392" s="108"/>
      <c r="T392" s="108"/>
      <c r="V392" s="108"/>
      <c r="W392" s="108"/>
      <c r="AA392" s="138"/>
      <c r="AE392" s="108"/>
      <c r="AF392" s="108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</row>
    <row r="393" spans="1:102" s="106" customFormat="1" ht="15.75" customHeight="1" x14ac:dyDescent="0.25">
      <c r="A393" s="101"/>
      <c r="B393" s="101"/>
      <c r="C393" s="101"/>
      <c r="D393" s="102"/>
      <c r="E393" s="102"/>
      <c r="F393" s="103"/>
      <c r="G393" s="151"/>
      <c r="H393" s="128"/>
      <c r="I393" s="129"/>
      <c r="J393" s="130"/>
      <c r="K393" s="105"/>
      <c r="L393" s="131"/>
      <c r="M393" s="105"/>
      <c r="O393" s="108"/>
      <c r="P393" s="108"/>
      <c r="Q393" s="108"/>
      <c r="S393" s="108"/>
      <c r="T393" s="108"/>
      <c r="V393" s="108"/>
      <c r="W393" s="108"/>
      <c r="AA393" s="138"/>
      <c r="AE393" s="108"/>
      <c r="AF393" s="108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</row>
    <row r="394" spans="1:102" s="106" customFormat="1" ht="15.75" customHeight="1" x14ac:dyDescent="0.25">
      <c r="A394" s="101"/>
      <c r="B394" s="101"/>
      <c r="C394" s="101"/>
      <c r="D394" s="102"/>
      <c r="E394" s="102"/>
      <c r="F394" s="103"/>
      <c r="G394" s="151"/>
      <c r="H394" s="128"/>
      <c r="I394" s="129"/>
      <c r="J394" s="130"/>
      <c r="K394" s="105"/>
      <c r="L394" s="131"/>
      <c r="M394" s="105"/>
      <c r="O394" s="108"/>
      <c r="P394" s="108"/>
      <c r="Q394" s="108"/>
      <c r="S394" s="108"/>
      <c r="T394" s="108"/>
      <c r="V394" s="108"/>
      <c r="W394" s="108"/>
      <c r="AA394" s="138"/>
      <c r="AE394" s="108"/>
      <c r="AF394" s="108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</row>
    <row r="395" spans="1:102" s="106" customFormat="1" ht="15.75" customHeight="1" x14ac:dyDescent="0.25">
      <c r="A395" s="101"/>
      <c r="B395" s="101"/>
      <c r="C395" s="101"/>
      <c r="D395" s="102"/>
      <c r="E395" s="102"/>
      <c r="F395" s="103"/>
      <c r="G395" s="151"/>
      <c r="H395" s="128"/>
      <c r="I395" s="129"/>
      <c r="J395" s="130"/>
      <c r="K395" s="105"/>
      <c r="L395" s="131"/>
      <c r="M395" s="105"/>
      <c r="O395" s="108"/>
      <c r="P395" s="108"/>
      <c r="Q395" s="108"/>
      <c r="S395" s="108"/>
      <c r="T395" s="108"/>
      <c r="V395" s="108"/>
      <c r="W395" s="108"/>
      <c r="AA395" s="138"/>
      <c r="AE395" s="108"/>
      <c r="AF395" s="108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</row>
    <row r="396" spans="1:102" s="106" customFormat="1" ht="15.75" customHeight="1" x14ac:dyDescent="0.25">
      <c r="A396" s="101"/>
      <c r="B396" s="101"/>
      <c r="C396" s="101"/>
      <c r="D396" s="102"/>
      <c r="E396" s="102"/>
      <c r="F396" s="103"/>
      <c r="G396" s="151"/>
      <c r="H396" s="128"/>
      <c r="I396" s="129"/>
      <c r="J396" s="130"/>
      <c r="K396" s="105"/>
      <c r="L396" s="131"/>
      <c r="M396" s="105"/>
      <c r="O396" s="108"/>
      <c r="P396" s="108"/>
      <c r="Q396" s="108"/>
      <c r="S396" s="108"/>
      <c r="T396" s="108"/>
      <c r="V396" s="108"/>
      <c r="W396" s="108"/>
      <c r="AA396" s="138"/>
      <c r="AE396" s="108"/>
      <c r="AF396" s="108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</row>
    <row r="397" spans="1:102" s="106" customFormat="1" ht="15.75" customHeight="1" x14ac:dyDescent="0.25">
      <c r="A397" s="101"/>
      <c r="B397" s="101"/>
      <c r="C397" s="101"/>
      <c r="D397" s="102"/>
      <c r="E397" s="102"/>
      <c r="F397" s="103"/>
      <c r="G397" s="151"/>
      <c r="H397" s="128"/>
      <c r="I397" s="129"/>
      <c r="J397" s="130"/>
      <c r="K397" s="105"/>
      <c r="L397" s="131"/>
      <c r="M397" s="105"/>
      <c r="O397" s="108"/>
      <c r="P397" s="108"/>
      <c r="Q397" s="108"/>
      <c r="S397" s="108"/>
      <c r="T397" s="108"/>
      <c r="V397" s="108"/>
      <c r="W397" s="108"/>
      <c r="AA397" s="138"/>
      <c r="AE397" s="108"/>
      <c r="AF397" s="108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</row>
    <row r="398" spans="1:102" s="106" customFormat="1" ht="15.75" customHeight="1" x14ac:dyDescent="0.25">
      <c r="A398" s="101"/>
      <c r="B398" s="101"/>
      <c r="C398" s="101"/>
      <c r="D398" s="102"/>
      <c r="E398" s="102"/>
      <c r="F398" s="103"/>
      <c r="G398" s="151"/>
      <c r="H398" s="128"/>
      <c r="I398" s="129"/>
      <c r="J398" s="130"/>
      <c r="K398" s="105"/>
      <c r="L398" s="131"/>
      <c r="M398" s="105"/>
      <c r="O398" s="108"/>
      <c r="P398" s="108"/>
      <c r="Q398" s="108"/>
      <c r="S398" s="108"/>
      <c r="T398" s="108"/>
      <c r="V398" s="108"/>
      <c r="W398" s="108"/>
      <c r="AA398" s="138"/>
      <c r="AE398" s="108"/>
      <c r="AF398" s="108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</row>
    <row r="399" spans="1:102" s="106" customFormat="1" ht="15.75" customHeight="1" x14ac:dyDescent="0.25">
      <c r="A399" s="101"/>
      <c r="B399" s="101"/>
      <c r="C399" s="101"/>
      <c r="D399" s="102"/>
      <c r="E399" s="102"/>
      <c r="F399" s="103"/>
      <c r="G399" s="151"/>
      <c r="H399" s="128"/>
      <c r="I399" s="129"/>
      <c r="J399" s="130"/>
      <c r="K399" s="105"/>
      <c r="L399" s="131"/>
      <c r="M399" s="105"/>
      <c r="O399" s="108"/>
      <c r="P399" s="108"/>
      <c r="Q399" s="108"/>
      <c r="S399" s="108"/>
      <c r="T399" s="108"/>
      <c r="V399" s="108"/>
      <c r="W399" s="108"/>
      <c r="AA399" s="138"/>
      <c r="AE399" s="108"/>
      <c r="AF399" s="108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</row>
    <row r="400" spans="1:102" s="106" customFormat="1" ht="15.75" customHeight="1" x14ac:dyDescent="0.25">
      <c r="A400" s="101"/>
      <c r="B400" s="101"/>
      <c r="C400" s="101"/>
      <c r="D400" s="102"/>
      <c r="E400" s="102"/>
      <c r="F400" s="103"/>
      <c r="G400" s="151"/>
      <c r="H400" s="128"/>
      <c r="I400" s="129"/>
      <c r="J400" s="130"/>
      <c r="K400" s="105"/>
      <c r="L400" s="131"/>
      <c r="M400" s="105"/>
      <c r="O400" s="108"/>
      <c r="P400" s="108"/>
      <c r="Q400" s="108"/>
      <c r="S400" s="108"/>
      <c r="T400" s="108"/>
      <c r="V400" s="108"/>
      <c r="W400" s="108"/>
      <c r="AA400" s="138"/>
      <c r="AE400" s="108"/>
      <c r="AF400" s="108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</row>
    <row r="401" spans="1:102" s="106" customFormat="1" ht="15.75" customHeight="1" x14ac:dyDescent="0.25">
      <c r="A401" s="101"/>
      <c r="B401" s="101"/>
      <c r="C401" s="101"/>
      <c r="D401" s="102"/>
      <c r="E401" s="102"/>
      <c r="F401" s="103"/>
      <c r="G401" s="151"/>
      <c r="H401" s="128"/>
      <c r="I401" s="129"/>
      <c r="J401" s="130"/>
      <c r="K401" s="105"/>
      <c r="L401" s="131"/>
      <c r="M401" s="105"/>
      <c r="O401" s="108"/>
      <c r="P401" s="108"/>
      <c r="Q401" s="108"/>
      <c r="S401" s="108"/>
      <c r="T401" s="108"/>
      <c r="V401" s="108"/>
      <c r="W401" s="108"/>
      <c r="AA401" s="138"/>
      <c r="AE401" s="108"/>
      <c r="AF401" s="108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</row>
    <row r="402" spans="1:102" s="106" customFormat="1" ht="15.75" customHeight="1" x14ac:dyDescent="0.25">
      <c r="A402" s="101"/>
      <c r="B402" s="101"/>
      <c r="C402" s="101"/>
      <c r="D402" s="102"/>
      <c r="E402" s="102"/>
      <c r="F402" s="103"/>
      <c r="G402" s="151"/>
      <c r="H402" s="128"/>
      <c r="I402" s="129"/>
      <c r="J402" s="130"/>
      <c r="K402" s="105"/>
      <c r="L402" s="131"/>
      <c r="M402" s="105"/>
      <c r="O402" s="108"/>
      <c r="P402" s="108"/>
      <c r="Q402" s="108"/>
      <c r="S402" s="108"/>
      <c r="T402" s="108"/>
      <c r="V402" s="108"/>
      <c r="W402" s="108"/>
      <c r="AA402" s="138"/>
      <c r="AE402" s="108"/>
      <c r="AF402" s="108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</row>
    <row r="403" spans="1:102" s="106" customFormat="1" ht="15.75" customHeight="1" x14ac:dyDescent="0.25">
      <c r="A403" s="101"/>
      <c r="B403" s="101"/>
      <c r="C403" s="101"/>
      <c r="D403" s="102"/>
      <c r="E403" s="102"/>
      <c r="F403" s="103"/>
      <c r="G403" s="151"/>
      <c r="H403" s="128"/>
      <c r="I403" s="129"/>
      <c r="J403" s="130"/>
      <c r="K403" s="105"/>
      <c r="L403" s="131"/>
      <c r="M403" s="105"/>
      <c r="O403" s="108"/>
      <c r="P403" s="108"/>
      <c r="Q403" s="108"/>
      <c r="S403" s="108"/>
      <c r="T403" s="108"/>
      <c r="V403" s="108"/>
      <c r="W403" s="108"/>
      <c r="AA403" s="138"/>
      <c r="AE403" s="108"/>
      <c r="AF403" s="108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</row>
    <row r="404" spans="1:102" s="106" customFormat="1" ht="15.75" customHeight="1" x14ac:dyDescent="0.25">
      <c r="A404" s="101"/>
      <c r="B404" s="101"/>
      <c r="C404" s="101"/>
      <c r="D404" s="102"/>
      <c r="E404" s="102"/>
      <c r="F404" s="103"/>
      <c r="G404" s="151"/>
      <c r="H404" s="128"/>
      <c r="I404" s="129"/>
      <c r="J404" s="130"/>
      <c r="K404" s="105"/>
      <c r="L404" s="131"/>
      <c r="M404" s="105"/>
      <c r="O404" s="108"/>
      <c r="P404" s="108"/>
      <c r="Q404" s="108"/>
      <c r="S404" s="108"/>
      <c r="T404" s="108"/>
      <c r="V404" s="108"/>
      <c r="W404" s="108"/>
      <c r="AA404" s="138"/>
      <c r="AE404" s="108"/>
      <c r="AF404" s="108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</row>
    <row r="405" spans="1:102" s="106" customFormat="1" ht="15.75" customHeight="1" x14ac:dyDescent="0.25">
      <c r="A405" s="101"/>
      <c r="B405" s="101"/>
      <c r="C405" s="101"/>
      <c r="D405" s="102"/>
      <c r="E405" s="102"/>
      <c r="F405" s="103"/>
      <c r="G405" s="151"/>
      <c r="H405" s="128"/>
      <c r="I405" s="129"/>
      <c r="J405" s="130"/>
      <c r="K405" s="105"/>
      <c r="L405" s="131"/>
      <c r="M405" s="105"/>
      <c r="O405" s="108"/>
      <c r="P405" s="108"/>
      <c r="Q405" s="108"/>
      <c r="S405" s="108"/>
      <c r="T405" s="108"/>
      <c r="V405" s="108"/>
      <c r="W405" s="108"/>
      <c r="AA405" s="138"/>
      <c r="AE405" s="108"/>
      <c r="AF405" s="108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</row>
    <row r="406" spans="1:102" s="106" customFormat="1" ht="15.75" customHeight="1" x14ac:dyDescent="0.25">
      <c r="A406" s="101"/>
      <c r="B406" s="101"/>
      <c r="C406" s="101"/>
      <c r="D406" s="102"/>
      <c r="E406" s="102"/>
      <c r="F406" s="103"/>
      <c r="G406" s="151"/>
      <c r="H406" s="128"/>
      <c r="I406" s="129"/>
      <c r="J406" s="130"/>
      <c r="K406" s="105"/>
      <c r="L406" s="131"/>
      <c r="M406" s="105"/>
      <c r="O406" s="108"/>
      <c r="P406" s="108"/>
      <c r="Q406" s="108"/>
      <c r="S406" s="108"/>
      <c r="T406" s="108"/>
      <c r="V406" s="108"/>
      <c r="W406" s="108"/>
      <c r="AA406" s="138"/>
      <c r="AE406" s="108"/>
      <c r="AF406" s="108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</row>
    <row r="407" spans="1:102" s="106" customFormat="1" ht="15.75" customHeight="1" x14ac:dyDescent="0.25">
      <c r="A407" s="101"/>
      <c r="B407" s="101"/>
      <c r="C407" s="101"/>
      <c r="D407" s="102"/>
      <c r="E407" s="102"/>
      <c r="F407" s="103"/>
      <c r="G407" s="151"/>
      <c r="H407" s="128"/>
      <c r="I407" s="129"/>
      <c r="J407" s="130"/>
      <c r="K407" s="105"/>
      <c r="L407" s="131"/>
      <c r="M407" s="105"/>
      <c r="O407" s="108"/>
      <c r="P407" s="108"/>
      <c r="Q407" s="108"/>
      <c r="S407" s="108"/>
      <c r="T407" s="108"/>
      <c r="V407" s="108"/>
      <c r="W407" s="108"/>
      <c r="AA407" s="138"/>
      <c r="AE407" s="108"/>
      <c r="AF407" s="108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</row>
    <row r="408" spans="1:102" s="106" customFormat="1" ht="15.75" customHeight="1" x14ac:dyDescent="0.25">
      <c r="A408" s="101"/>
      <c r="B408" s="101"/>
      <c r="C408" s="101"/>
      <c r="D408" s="102"/>
      <c r="E408" s="102"/>
      <c r="F408" s="103"/>
      <c r="G408" s="151"/>
      <c r="H408" s="128"/>
      <c r="I408" s="129"/>
      <c r="J408" s="130"/>
      <c r="K408" s="105"/>
      <c r="L408" s="131"/>
      <c r="M408" s="105"/>
      <c r="O408" s="108"/>
      <c r="P408" s="108"/>
      <c r="Q408" s="108"/>
      <c r="S408" s="108"/>
      <c r="T408" s="108"/>
      <c r="V408" s="108"/>
      <c r="W408" s="108"/>
      <c r="AA408" s="138"/>
      <c r="AE408" s="108"/>
      <c r="AF408" s="108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</row>
    <row r="409" spans="1:102" s="106" customFormat="1" ht="15.75" customHeight="1" x14ac:dyDescent="0.25">
      <c r="A409" s="101"/>
      <c r="B409" s="101"/>
      <c r="C409" s="101"/>
      <c r="D409" s="102"/>
      <c r="E409" s="102"/>
      <c r="F409" s="103"/>
      <c r="G409" s="151"/>
      <c r="H409" s="128"/>
      <c r="I409" s="129"/>
      <c r="J409" s="130"/>
      <c r="K409" s="105"/>
      <c r="L409" s="131"/>
      <c r="M409" s="105"/>
      <c r="O409" s="108"/>
      <c r="P409" s="108"/>
      <c r="Q409" s="108"/>
      <c r="S409" s="108"/>
      <c r="T409" s="108"/>
      <c r="V409" s="108"/>
      <c r="W409" s="108"/>
      <c r="AA409" s="138"/>
      <c r="AE409" s="108"/>
      <c r="AF409" s="108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</row>
    <row r="410" spans="1:102" s="106" customFormat="1" ht="15.75" customHeight="1" x14ac:dyDescent="0.25">
      <c r="A410" s="101"/>
      <c r="B410" s="101"/>
      <c r="C410" s="101"/>
      <c r="D410" s="102"/>
      <c r="E410" s="102"/>
      <c r="F410" s="103"/>
      <c r="G410" s="151"/>
      <c r="H410" s="128"/>
      <c r="I410" s="129"/>
      <c r="J410" s="130"/>
      <c r="K410" s="105"/>
      <c r="L410" s="131"/>
      <c r="M410" s="105"/>
      <c r="O410" s="108"/>
      <c r="P410" s="108"/>
      <c r="Q410" s="108"/>
      <c r="S410" s="108"/>
      <c r="T410" s="108"/>
      <c r="V410" s="108"/>
      <c r="W410" s="108"/>
      <c r="AA410" s="138"/>
      <c r="AE410" s="108"/>
      <c r="AF410" s="108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</row>
    <row r="411" spans="1:102" s="106" customFormat="1" ht="15.75" customHeight="1" x14ac:dyDescent="0.25">
      <c r="A411" s="101"/>
      <c r="B411" s="101"/>
      <c r="C411" s="101"/>
      <c r="D411" s="102"/>
      <c r="E411" s="102"/>
      <c r="F411" s="103"/>
      <c r="G411" s="151"/>
      <c r="H411" s="128"/>
      <c r="I411" s="129"/>
      <c r="J411" s="130"/>
      <c r="K411" s="105"/>
      <c r="L411" s="131"/>
      <c r="M411" s="105"/>
      <c r="O411" s="108"/>
      <c r="P411" s="108"/>
      <c r="Q411" s="108"/>
      <c r="S411" s="108"/>
      <c r="T411" s="108"/>
      <c r="V411" s="108"/>
      <c r="W411" s="108"/>
      <c r="AA411" s="138"/>
      <c r="AE411" s="108"/>
      <c r="AF411" s="108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</row>
    <row r="412" spans="1:102" s="106" customFormat="1" ht="15.75" customHeight="1" x14ac:dyDescent="0.25">
      <c r="A412" s="101"/>
      <c r="B412" s="101"/>
      <c r="C412" s="101"/>
      <c r="D412" s="102"/>
      <c r="E412" s="102"/>
      <c r="F412" s="103"/>
      <c r="G412" s="151"/>
      <c r="H412" s="128"/>
      <c r="I412" s="129"/>
      <c r="J412" s="130"/>
      <c r="K412" s="105"/>
      <c r="L412" s="131"/>
      <c r="M412" s="105"/>
      <c r="O412" s="108"/>
      <c r="P412" s="108"/>
      <c r="Q412" s="108"/>
      <c r="S412" s="108"/>
      <c r="T412" s="108"/>
      <c r="V412" s="108"/>
      <c r="W412" s="108"/>
      <c r="AA412" s="138"/>
      <c r="AE412" s="108"/>
      <c r="AF412" s="108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</row>
    <row r="413" spans="1:102" s="106" customFormat="1" ht="15.75" customHeight="1" x14ac:dyDescent="0.25">
      <c r="A413" s="101"/>
      <c r="B413" s="101"/>
      <c r="C413" s="101"/>
      <c r="D413" s="102"/>
      <c r="E413" s="102"/>
      <c r="F413" s="103"/>
      <c r="G413" s="151"/>
      <c r="H413" s="128"/>
      <c r="I413" s="129"/>
      <c r="J413" s="130"/>
      <c r="K413" s="105"/>
      <c r="L413" s="131"/>
      <c r="M413" s="105"/>
      <c r="O413" s="108"/>
      <c r="P413" s="108"/>
      <c r="Q413" s="108"/>
      <c r="S413" s="108"/>
      <c r="T413" s="108"/>
      <c r="V413" s="108"/>
      <c r="W413" s="108"/>
      <c r="AA413" s="138"/>
      <c r="AE413" s="108"/>
      <c r="AF413" s="108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</row>
    <row r="414" spans="1:102" s="106" customFormat="1" ht="15.75" customHeight="1" x14ac:dyDescent="0.25">
      <c r="A414" s="101"/>
      <c r="B414" s="101"/>
      <c r="C414" s="101"/>
      <c r="D414" s="102"/>
      <c r="E414" s="102"/>
      <c r="F414" s="103"/>
      <c r="G414" s="151"/>
      <c r="H414" s="128"/>
      <c r="I414" s="129"/>
      <c r="J414" s="130"/>
      <c r="K414" s="105"/>
      <c r="L414" s="131"/>
      <c r="M414" s="105"/>
      <c r="O414" s="108"/>
      <c r="P414" s="108"/>
      <c r="Q414" s="108"/>
      <c r="S414" s="108"/>
      <c r="T414" s="108"/>
      <c r="V414" s="108"/>
      <c r="W414" s="108"/>
      <c r="AA414" s="138"/>
      <c r="AE414" s="108"/>
      <c r="AF414" s="108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</row>
    <row r="415" spans="1:102" s="106" customFormat="1" ht="15.75" customHeight="1" x14ac:dyDescent="0.25">
      <c r="A415" s="101"/>
      <c r="B415" s="101"/>
      <c r="C415" s="101"/>
      <c r="D415" s="102"/>
      <c r="E415" s="102"/>
      <c r="F415" s="103"/>
      <c r="G415" s="151"/>
      <c r="H415" s="128"/>
      <c r="I415" s="129"/>
      <c r="J415" s="130"/>
      <c r="K415" s="105"/>
      <c r="L415" s="131"/>
      <c r="M415" s="105"/>
      <c r="O415" s="108"/>
      <c r="P415" s="108"/>
      <c r="Q415" s="108"/>
      <c r="S415" s="108"/>
      <c r="T415" s="108"/>
      <c r="V415" s="108"/>
      <c r="W415" s="108"/>
      <c r="AA415" s="138"/>
      <c r="AE415" s="108"/>
      <c r="AF415" s="108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</row>
    <row r="416" spans="1:102" s="106" customFormat="1" ht="15.75" customHeight="1" x14ac:dyDescent="0.25">
      <c r="A416" s="101"/>
      <c r="B416" s="101"/>
      <c r="C416" s="101"/>
      <c r="D416" s="102"/>
      <c r="E416" s="102"/>
      <c r="F416" s="103"/>
      <c r="G416" s="151"/>
      <c r="H416" s="128"/>
      <c r="I416" s="129"/>
      <c r="J416" s="130"/>
      <c r="K416" s="105"/>
      <c r="L416" s="131"/>
      <c r="M416" s="105"/>
      <c r="O416" s="108"/>
      <c r="P416" s="108"/>
      <c r="Q416" s="108"/>
      <c r="S416" s="108"/>
      <c r="T416" s="108"/>
      <c r="V416" s="108"/>
      <c r="W416" s="108"/>
      <c r="AA416" s="138"/>
      <c r="AE416" s="108"/>
      <c r="AF416" s="108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</row>
    <row r="417" spans="1:102" s="106" customFormat="1" ht="15.75" customHeight="1" x14ac:dyDescent="0.25">
      <c r="A417" s="101"/>
      <c r="B417" s="101"/>
      <c r="C417" s="101"/>
      <c r="D417" s="102"/>
      <c r="E417" s="102"/>
      <c r="F417" s="103"/>
      <c r="G417" s="151"/>
      <c r="H417" s="128"/>
      <c r="I417" s="129"/>
      <c r="J417" s="130"/>
      <c r="K417" s="105"/>
      <c r="L417" s="131"/>
      <c r="M417" s="105"/>
      <c r="O417" s="108"/>
      <c r="P417" s="108"/>
      <c r="Q417" s="108"/>
      <c r="S417" s="108"/>
      <c r="T417" s="108"/>
      <c r="V417" s="108"/>
      <c r="W417" s="108"/>
      <c r="AA417" s="138"/>
      <c r="AE417" s="108"/>
      <c r="AF417" s="108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</row>
    <row r="418" spans="1:102" s="106" customFormat="1" ht="15.75" customHeight="1" x14ac:dyDescent="0.25">
      <c r="A418" s="101"/>
      <c r="B418" s="101"/>
      <c r="C418" s="101"/>
      <c r="D418" s="102"/>
      <c r="E418" s="102"/>
      <c r="F418" s="103"/>
      <c r="G418" s="151"/>
      <c r="H418" s="128"/>
      <c r="I418" s="129"/>
      <c r="J418" s="130"/>
      <c r="K418" s="105"/>
      <c r="L418" s="131"/>
      <c r="M418" s="105"/>
      <c r="O418" s="108"/>
      <c r="P418" s="108"/>
      <c r="Q418" s="108"/>
      <c r="S418" s="108"/>
      <c r="T418" s="108"/>
      <c r="V418" s="108"/>
      <c r="W418" s="108"/>
      <c r="AA418" s="138"/>
      <c r="AE418" s="108"/>
      <c r="AF418" s="108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</row>
    <row r="419" spans="1:102" s="106" customFormat="1" ht="15.75" customHeight="1" x14ac:dyDescent="0.25">
      <c r="A419" s="101"/>
      <c r="B419" s="101"/>
      <c r="C419" s="101"/>
      <c r="D419" s="102"/>
      <c r="E419" s="102"/>
      <c r="F419" s="103"/>
      <c r="G419" s="151"/>
      <c r="H419" s="128"/>
      <c r="I419" s="129"/>
      <c r="J419" s="130"/>
      <c r="K419" s="105"/>
      <c r="L419" s="131"/>
      <c r="M419" s="105"/>
      <c r="O419" s="108"/>
      <c r="P419" s="108"/>
      <c r="Q419" s="108"/>
      <c r="S419" s="108"/>
      <c r="T419" s="108"/>
      <c r="V419" s="108"/>
      <c r="W419" s="108"/>
      <c r="AA419" s="138"/>
      <c r="AE419" s="108"/>
      <c r="AF419" s="108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</row>
    <row r="420" spans="1:102" s="106" customFormat="1" ht="15.75" customHeight="1" x14ac:dyDescent="0.25">
      <c r="A420" s="101"/>
      <c r="B420" s="101"/>
      <c r="C420" s="101"/>
      <c r="D420" s="102"/>
      <c r="E420" s="102"/>
      <c r="F420" s="103"/>
      <c r="G420" s="151"/>
      <c r="H420" s="128"/>
      <c r="I420" s="129"/>
      <c r="J420" s="130"/>
      <c r="K420" s="105"/>
      <c r="L420" s="131"/>
      <c r="M420" s="105"/>
      <c r="O420" s="108"/>
      <c r="P420" s="108"/>
      <c r="Q420" s="108"/>
      <c r="S420" s="108"/>
      <c r="T420" s="108"/>
      <c r="V420" s="108"/>
      <c r="W420" s="108"/>
      <c r="AA420" s="138"/>
      <c r="AE420" s="108"/>
      <c r="AF420" s="108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</row>
    <row r="421" spans="1:102" s="106" customFormat="1" ht="15.75" customHeight="1" x14ac:dyDescent="0.25">
      <c r="A421" s="101"/>
      <c r="B421" s="101"/>
      <c r="C421" s="101"/>
      <c r="D421" s="102"/>
      <c r="E421" s="102"/>
      <c r="F421" s="103"/>
      <c r="G421" s="151"/>
      <c r="H421" s="128"/>
      <c r="I421" s="129"/>
      <c r="J421" s="130"/>
      <c r="K421" s="105"/>
      <c r="L421" s="131"/>
      <c r="M421" s="105"/>
      <c r="O421" s="108"/>
      <c r="P421" s="108"/>
      <c r="Q421" s="108"/>
      <c r="S421" s="108"/>
      <c r="T421" s="108"/>
      <c r="V421" s="108"/>
      <c r="W421" s="108"/>
      <c r="AA421" s="138"/>
      <c r="AE421" s="108"/>
      <c r="AF421" s="108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</row>
    <row r="422" spans="1:102" s="106" customFormat="1" ht="15.75" customHeight="1" x14ac:dyDescent="0.25">
      <c r="A422" s="101"/>
      <c r="B422" s="101"/>
      <c r="C422" s="101"/>
      <c r="D422" s="102"/>
      <c r="E422" s="102"/>
      <c r="F422" s="103"/>
      <c r="G422" s="151"/>
      <c r="H422" s="128"/>
      <c r="I422" s="129"/>
      <c r="J422" s="130"/>
      <c r="K422" s="105"/>
      <c r="L422" s="131"/>
      <c r="M422" s="105"/>
      <c r="O422" s="108"/>
      <c r="P422" s="108"/>
      <c r="Q422" s="108"/>
      <c r="S422" s="108"/>
      <c r="T422" s="108"/>
      <c r="V422" s="108"/>
      <c r="W422" s="108"/>
      <c r="AA422" s="138"/>
      <c r="AE422" s="108"/>
      <c r="AF422" s="108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</row>
    <row r="423" spans="1:102" s="106" customFormat="1" ht="15.75" customHeight="1" x14ac:dyDescent="0.25">
      <c r="A423" s="101"/>
      <c r="B423" s="101"/>
      <c r="C423" s="101"/>
      <c r="D423" s="102"/>
      <c r="E423" s="102"/>
      <c r="F423" s="103"/>
      <c r="G423" s="151"/>
      <c r="H423" s="128"/>
      <c r="I423" s="129"/>
      <c r="J423" s="130"/>
      <c r="K423" s="105"/>
      <c r="L423" s="131"/>
      <c r="M423" s="105"/>
      <c r="O423" s="108"/>
      <c r="P423" s="108"/>
      <c r="Q423" s="108"/>
      <c r="S423" s="108"/>
      <c r="T423" s="108"/>
      <c r="V423" s="108"/>
      <c r="W423" s="108"/>
      <c r="AA423" s="138"/>
      <c r="AE423" s="108"/>
      <c r="AF423" s="108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</row>
    <row r="424" spans="1:102" s="106" customFormat="1" ht="15.75" customHeight="1" x14ac:dyDescent="0.25">
      <c r="A424" s="101"/>
      <c r="B424" s="101"/>
      <c r="C424" s="101"/>
      <c r="D424" s="102"/>
      <c r="E424" s="102"/>
      <c r="F424" s="103"/>
      <c r="G424" s="151"/>
      <c r="H424" s="128"/>
      <c r="I424" s="129"/>
      <c r="J424" s="130"/>
      <c r="K424" s="105"/>
      <c r="L424" s="131"/>
      <c r="M424" s="105"/>
      <c r="O424" s="108"/>
      <c r="P424" s="108"/>
      <c r="Q424" s="108"/>
      <c r="S424" s="108"/>
      <c r="T424" s="108"/>
      <c r="V424" s="108"/>
      <c r="W424" s="108"/>
      <c r="AA424" s="138"/>
      <c r="AE424" s="108"/>
      <c r="AF424" s="108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</row>
    <row r="425" spans="1:102" s="106" customFormat="1" ht="15.75" customHeight="1" x14ac:dyDescent="0.25">
      <c r="A425" s="101"/>
      <c r="B425" s="101"/>
      <c r="C425" s="101"/>
      <c r="D425" s="102"/>
      <c r="E425" s="102"/>
      <c r="F425" s="103"/>
      <c r="G425" s="151"/>
      <c r="H425" s="128"/>
      <c r="I425" s="129"/>
      <c r="J425" s="130"/>
      <c r="K425" s="105"/>
      <c r="L425" s="131"/>
      <c r="M425" s="105"/>
      <c r="O425" s="108"/>
      <c r="P425" s="108"/>
      <c r="Q425" s="108"/>
      <c r="S425" s="108"/>
      <c r="T425" s="108"/>
      <c r="V425" s="108"/>
      <c r="W425" s="108"/>
      <c r="AA425" s="138"/>
      <c r="AE425" s="108"/>
      <c r="AF425" s="108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</row>
    <row r="426" spans="1:102" s="106" customFormat="1" ht="15.75" customHeight="1" x14ac:dyDescent="0.25">
      <c r="A426" s="101"/>
      <c r="B426" s="101"/>
      <c r="C426" s="101"/>
      <c r="D426" s="102"/>
      <c r="E426" s="102"/>
      <c r="F426" s="103"/>
      <c r="G426" s="151"/>
      <c r="H426" s="128"/>
      <c r="I426" s="129"/>
      <c r="J426" s="130"/>
      <c r="K426" s="105"/>
      <c r="L426" s="131"/>
      <c r="M426" s="105"/>
      <c r="O426" s="108"/>
      <c r="P426" s="108"/>
      <c r="Q426" s="108"/>
      <c r="S426" s="108"/>
      <c r="T426" s="108"/>
      <c r="V426" s="108"/>
      <c r="W426" s="108"/>
      <c r="AA426" s="138"/>
      <c r="AE426" s="108"/>
      <c r="AF426" s="108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</row>
    <row r="427" spans="1:102" s="106" customFormat="1" ht="15.75" customHeight="1" x14ac:dyDescent="0.25">
      <c r="A427" s="101"/>
      <c r="B427" s="101"/>
      <c r="C427" s="101"/>
      <c r="D427" s="102"/>
      <c r="E427" s="102"/>
      <c r="F427" s="103"/>
      <c r="G427" s="151"/>
      <c r="H427" s="128"/>
      <c r="I427" s="129"/>
      <c r="J427" s="130"/>
      <c r="K427" s="105"/>
      <c r="L427" s="131"/>
      <c r="M427" s="105"/>
      <c r="O427" s="108"/>
      <c r="P427" s="108"/>
      <c r="Q427" s="108"/>
      <c r="S427" s="108"/>
      <c r="T427" s="108"/>
      <c r="V427" s="108"/>
      <c r="W427" s="108"/>
      <c r="AA427" s="138"/>
      <c r="AE427" s="108"/>
      <c r="AF427" s="108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</row>
    <row r="428" spans="1:102" s="106" customFormat="1" ht="15.75" customHeight="1" x14ac:dyDescent="0.25">
      <c r="A428" s="101"/>
      <c r="B428" s="101"/>
      <c r="C428" s="101"/>
      <c r="D428" s="102"/>
      <c r="E428" s="102"/>
      <c r="F428" s="103"/>
      <c r="G428" s="151"/>
      <c r="H428" s="128"/>
      <c r="I428" s="129"/>
      <c r="J428" s="130"/>
      <c r="K428" s="105"/>
      <c r="L428" s="131"/>
      <c r="M428" s="105"/>
      <c r="O428" s="108"/>
      <c r="P428" s="108"/>
      <c r="Q428" s="108"/>
      <c r="S428" s="108"/>
      <c r="T428" s="108"/>
      <c r="V428" s="108"/>
      <c r="W428" s="108"/>
      <c r="AA428" s="138"/>
      <c r="AE428" s="108"/>
      <c r="AF428" s="108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</row>
    <row r="429" spans="1:102" s="106" customFormat="1" ht="15.75" customHeight="1" x14ac:dyDescent="0.25">
      <c r="A429" s="101"/>
      <c r="B429" s="101"/>
      <c r="C429" s="101"/>
      <c r="D429" s="102"/>
      <c r="E429" s="102"/>
      <c r="F429" s="103"/>
      <c r="G429" s="151"/>
      <c r="H429" s="128"/>
      <c r="I429" s="129"/>
      <c r="J429" s="130"/>
      <c r="K429" s="105"/>
      <c r="L429" s="131"/>
      <c r="M429" s="105"/>
      <c r="O429" s="108"/>
      <c r="P429" s="108"/>
      <c r="Q429" s="108"/>
      <c r="S429" s="108"/>
      <c r="T429" s="108"/>
      <c r="V429" s="108"/>
      <c r="W429" s="108"/>
      <c r="AA429" s="138"/>
      <c r="AE429" s="108"/>
      <c r="AF429" s="108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  <c r="CX429" s="111"/>
    </row>
    <row r="430" spans="1:102" s="106" customFormat="1" ht="15.75" customHeight="1" x14ac:dyDescent="0.25">
      <c r="A430" s="101"/>
      <c r="B430" s="101"/>
      <c r="C430" s="101"/>
      <c r="D430" s="102"/>
      <c r="E430" s="102"/>
      <c r="F430" s="103"/>
      <c r="G430" s="151"/>
      <c r="H430" s="128"/>
      <c r="I430" s="129"/>
      <c r="J430" s="130"/>
      <c r="K430" s="105"/>
      <c r="L430" s="131"/>
      <c r="M430" s="105"/>
      <c r="O430" s="108"/>
      <c r="P430" s="108"/>
      <c r="Q430" s="108"/>
      <c r="S430" s="108"/>
      <c r="T430" s="108"/>
      <c r="V430" s="108"/>
      <c r="W430" s="108"/>
      <c r="AA430" s="138"/>
      <c r="AE430" s="108"/>
      <c r="AF430" s="108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  <c r="CX430" s="111"/>
    </row>
    <row r="431" spans="1:102" s="106" customFormat="1" ht="15.75" customHeight="1" x14ac:dyDescent="0.25">
      <c r="A431" s="101"/>
      <c r="B431" s="101"/>
      <c r="C431" s="101"/>
      <c r="D431" s="102"/>
      <c r="E431" s="102"/>
      <c r="F431" s="103"/>
      <c r="G431" s="151"/>
      <c r="H431" s="128"/>
      <c r="I431" s="129"/>
      <c r="J431" s="130"/>
      <c r="K431" s="105"/>
      <c r="L431" s="131"/>
      <c r="M431" s="105"/>
      <c r="O431" s="108"/>
      <c r="P431" s="108"/>
      <c r="Q431" s="108"/>
      <c r="S431" s="108"/>
      <c r="T431" s="108"/>
      <c r="V431" s="108"/>
      <c r="W431" s="108"/>
      <c r="AA431" s="138"/>
      <c r="AE431" s="108"/>
      <c r="AF431" s="108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</row>
    <row r="432" spans="1:102" s="106" customFormat="1" ht="15.75" customHeight="1" x14ac:dyDescent="0.25">
      <c r="A432" s="101"/>
      <c r="B432" s="101"/>
      <c r="C432" s="101"/>
      <c r="D432" s="102"/>
      <c r="E432" s="102"/>
      <c r="F432" s="103"/>
      <c r="G432" s="151"/>
      <c r="H432" s="128"/>
      <c r="I432" s="129"/>
      <c r="J432" s="130"/>
      <c r="K432" s="105"/>
      <c r="L432" s="131"/>
      <c r="M432" s="105"/>
      <c r="O432" s="108"/>
      <c r="P432" s="108"/>
      <c r="Q432" s="108"/>
      <c r="S432" s="108"/>
      <c r="T432" s="108"/>
      <c r="V432" s="108"/>
      <c r="W432" s="108"/>
      <c r="AA432" s="138"/>
      <c r="AE432" s="108"/>
      <c r="AF432" s="108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  <c r="CX432" s="111"/>
    </row>
    <row r="433" spans="1:102" s="106" customFormat="1" ht="15.75" customHeight="1" x14ac:dyDescent="0.25">
      <c r="A433" s="101"/>
      <c r="B433" s="101"/>
      <c r="C433" s="101"/>
      <c r="D433" s="102"/>
      <c r="E433" s="102"/>
      <c r="F433" s="103"/>
      <c r="G433" s="151"/>
      <c r="H433" s="128"/>
      <c r="I433" s="129"/>
      <c r="J433" s="130"/>
      <c r="K433" s="105"/>
      <c r="L433" s="131"/>
      <c r="M433" s="105"/>
      <c r="O433" s="108"/>
      <c r="P433" s="108"/>
      <c r="Q433" s="108"/>
      <c r="S433" s="108"/>
      <c r="T433" s="108"/>
      <c r="V433" s="108"/>
      <c r="W433" s="108"/>
      <c r="AA433" s="138"/>
      <c r="AE433" s="108"/>
      <c r="AF433" s="108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</row>
    <row r="434" spans="1:102" s="106" customFormat="1" ht="15.75" customHeight="1" x14ac:dyDescent="0.25">
      <c r="A434" s="101"/>
      <c r="B434" s="101"/>
      <c r="C434" s="101"/>
      <c r="D434" s="102"/>
      <c r="E434" s="102"/>
      <c r="F434" s="103"/>
      <c r="G434" s="151"/>
      <c r="H434" s="128"/>
      <c r="I434" s="129"/>
      <c r="J434" s="130"/>
      <c r="K434" s="105"/>
      <c r="L434" s="131"/>
      <c r="M434" s="105"/>
      <c r="O434" s="108"/>
      <c r="P434" s="108"/>
      <c r="Q434" s="108"/>
      <c r="S434" s="108"/>
      <c r="T434" s="108"/>
      <c r="V434" s="108"/>
      <c r="W434" s="108"/>
      <c r="AA434" s="138"/>
      <c r="AE434" s="108"/>
      <c r="AF434" s="108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</row>
    <row r="435" spans="1:102" s="106" customFormat="1" ht="15.75" customHeight="1" x14ac:dyDescent="0.25">
      <c r="A435" s="101"/>
      <c r="B435" s="101"/>
      <c r="C435" s="101"/>
      <c r="D435" s="102"/>
      <c r="E435" s="102"/>
      <c r="F435" s="103"/>
      <c r="G435" s="151"/>
      <c r="H435" s="128"/>
      <c r="I435" s="129"/>
      <c r="J435" s="130"/>
      <c r="K435" s="105"/>
      <c r="L435" s="131"/>
      <c r="M435" s="105"/>
      <c r="O435" s="108"/>
      <c r="P435" s="108"/>
      <c r="Q435" s="108"/>
      <c r="S435" s="108"/>
      <c r="T435" s="108"/>
      <c r="V435" s="108"/>
      <c r="W435" s="108"/>
      <c r="AA435" s="138"/>
      <c r="AE435" s="108"/>
      <c r="AF435" s="108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</row>
    <row r="436" spans="1:102" s="106" customFormat="1" ht="15.75" customHeight="1" x14ac:dyDescent="0.25">
      <c r="A436" s="101"/>
      <c r="B436" s="101"/>
      <c r="C436" s="101"/>
      <c r="D436" s="102"/>
      <c r="E436" s="102"/>
      <c r="F436" s="103"/>
      <c r="G436" s="151"/>
      <c r="H436" s="128"/>
      <c r="I436" s="129"/>
      <c r="J436" s="130"/>
      <c r="K436" s="105"/>
      <c r="L436" s="131"/>
      <c r="M436" s="105"/>
      <c r="O436" s="108"/>
      <c r="P436" s="108"/>
      <c r="Q436" s="108"/>
      <c r="S436" s="108"/>
      <c r="T436" s="108"/>
      <c r="V436" s="108"/>
      <c r="W436" s="108"/>
      <c r="AA436" s="138"/>
      <c r="AE436" s="108"/>
      <c r="AF436" s="108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  <c r="CX436" s="111"/>
    </row>
    <row r="437" spans="1:102" s="106" customFormat="1" ht="15.75" customHeight="1" x14ac:dyDescent="0.25">
      <c r="A437" s="101"/>
      <c r="B437" s="101"/>
      <c r="C437" s="101"/>
      <c r="D437" s="102"/>
      <c r="E437" s="102"/>
      <c r="F437" s="103"/>
      <c r="G437" s="151"/>
      <c r="H437" s="128"/>
      <c r="I437" s="129"/>
      <c r="J437" s="130"/>
      <c r="K437" s="105"/>
      <c r="L437" s="131"/>
      <c r="M437" s="105"/>
      <c r="O437" s="108"/>
      <c r="P437" s="108"/>
      <c r="Q437" s="108"/>
      <c r="S437" s="108"/>
      <c r="T437" s="108"/>
      <c r="V437" s="108"/>
      <c r="W437" s="108"/>
      <c r="AA437" s="138"/>
      <c r="AE437" s="108"/>
      <c r="AF437" s="108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  <c r="CX437" s="111"/>
    </row>
    <row r="438" spans="1:102" s="106" customFormat="1" ht="15.75" customHeight="1" x14ac:dyDescent="0.25">
      <c r="A438" s="101"/>
      <c r="B438" s="101"/>
      <c r="C438" s="101"/>
      <c r="D438" s="102"/>
      <c r="E438" s="102"/>
      <c r="F438" s="103"/>
      <c r="G438" s="151"/>
      <c r="H438" s="128"/>
      <c r="I438" s="129"/>
      <c r="J438" s="130"/>
      <c r="K438" s="105"/>
      <c r="L438" s="131"/>
      <c r="M438" s="105"/>
      <c r="O438" s="108"/>
      <c r="P438" s="108"/>
      <c r="Q438" s="108"/>
      <c r="S438" s="108"/>
      <c r="T438" s="108"/>
      <c r="V438" s="108"/>
      <c r="W438" s="108"/>
      <c r="AA438" s="138"/>
      <c r="AE438" s="108"/>
      <c r="AF438" s="108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</row>
    <row r="439" spans="1:102" s="106" customFormat="1" ht="15.75" customHeight="1" x14ac:dyDescent="0.25">
      <c r="A439" s="101"/>
      <c r="B439" s="101"/>
      <c r="C439" s="101"/>
      <c r="D439" s="102"/>
      <c r="E439" s="102"/>
      <c r="F439" s="103"/>
      <c r="G439" s="151"/>
      <c r="H439" s="128"/>
      <c r="I439" s="129"/>
      <c r="J439" s="130"/>
      <c r="K439" s="105"/>
      <c r="L439" s="131"/>
      <c r="M439" s="105"/>
      <c r="O439" s="108"/>
      <c r="P439" s="108"/>
      <c r="Q439" s="108"/>
      <c r="S439" s="108"/>
      <c r="T439" s="108"/>
      <c r="V439" s="108"/>
      <c r="W439" s="108"/>
      <c r="AA439" s="138"/>
      <c r="AE439" s="108"/>
      <c r="AF439" s="108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  <c r="CW439" s="111"/>
      <c r="CX439" s="111"/>
    </row>
    <row r="440" spans="1:102" s="106" customFormat="1" ht="15.75" customHeight="1" x14ac:dyDescent="0.25">
      <c r="A440" s="101"/>
      <c r="B440" s="101"/>
      <c r="C440" s="101"/>
      <c r="D440" s="102"/>
      <c r="E440" s="102"/>
      <c r="F440" s="103"/>
      <c r="G440" s="151"/>
      <c r="H440" s="128"/>
      <c r="I440" s="129"/>
      <c r="J440" s="130"/>
      <c r="K440" s="105"/>
      <c r="L440" s="131"/>
      <c r="M440" s="105"/>
      <c r="O440" s="108"/>
      <c r="P440" s="108"/>
      <c r="Q440" s="108"/>
      <c r="S440" s="108"/>
      <c r="T440" s="108"/>
      <c r="V440" s="108"/>
      <c r="W440" s="108"/>
      <c r="AA440" s="138"/>
      <c r="AE440" s="108"/>
      <c r="AF440" s="108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</row>
    <row r="441" spans="1:102" s="106" customFormat="1" ht="15.75" customHeight="1" x14ac:dyDescent="0.25">
      <c r="A441" s="101"/>
      <c r="B441" s="101"/>
      <c r="C441" s="101"/>
      <c r="D441" s="102"/>
      <c r="E441" s="102"/>
      <c r="F441" s="103"/>
      <c r="G441" s="151"/>
      <c r="H441" s="128"/>
      <c r="I441" s="129"/>
      <c r="J441" s="130"/>
      <c r="K441" s="105"/>
      <c r="L441" s="131"/>
      <c r="M441" s="105"/>
      <c r="O441" s="108"/>
      <c r="P441" s="108"/>
      <c r="Q441" s="108"/>
      <c r="S441" s="108"/>
      <c r="T441" s="108"/>
      <c r="V441" s="108"/>
      <c r="W441" s="108"/>
      <c r="AA441" s="138"/>
      <c r="AE441" s="108"/>
      <c r="AF441" s="108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</row>
    <row r="442" spans="1:102" s="106" customFormat="1" ht="15.75" customHeight="1" x14ac:dyDescent="0.25">
      <c r="A442" s="101"/>
      <c r="B442" s="101"/>
      <c r="C442" s="101"/>
      <c r="D442" s="102"/>
      <c r="E442" s="102"/>
      <c r="F442" s="103"/>
      <c r="G442" s="151"/>
      <c r="H442" s="128"/>
      <c r="I442" s="129"/>
      <c r="J442" s="130"/>
      <c r="K442" s="105"/>
      <c r="L442" s="131"/>
      <c r="M442" s="105"/>
      <c r="O442" s="108"/>
      <c r="P442" s="108"/>
      <c r="Q442" s="108"/>
      <c r="S442" s="108"/>
      <c r="T442" s="108"/>
      <c r="V442" s="108"/>
      <c r="W442" s="108"/>
      <c r="AA442" s="138"/>
      <c r="AE442" s="108"/>
      <c r="AF442" s="108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  <c r="CW442" s="111"/>
      <c r="CX442" s="111"/>
    </row>
    <row r="443" spans="1:102" s="106" customFormat="1" ht="15.75" customHeight="1" x14ac:dyDescent="0.25">
      <c r="A443" s="101"/>
      <c r="B443" s="101"/>
      <c r="C443" s="101"/>
      <c r="D443" s="102"/>
      <c r="E443" s="102"/>
      <c r="F443" s="103"/>
      <c r="G443" s="151"/>
      <c r="H443" s="128"/>
      <c r="I443" s="129"/>
      <c r="J443" s="130"/>
      <c r="K443" s="105"/>
      <c r="L443" s="131"/>
      <c r="M443" s="105"/>
      <c r="O443" s="108"/>
      <c r="P443" s="108"/>
      <c r="Q443" s="108"/>
      <c r="S443" s="108"/>
      <c r="T443" s="108"/>
      <c r="V443" s="108"/>
      <c r="W443" s="108"/>
      <c r="AA443" s="138"/>
      <c r="AE443" s="108"/>
      <c r="AF443" s="108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</row>
    <row r="444" spans="1:102" s="106" customFormat="1" ht="15.75" customHeight="1" x14ac:dyDescent="0.25">
      <c r="A444" s="101"/>
      <c r="B444" s="101"/>
      <c r="C444" s="101"/>
      <c r="D444" s="102"/>
      <c r="E444" s="102"/>
      <c r="F444" s="103"/>
      <c r="G444" s="151"/>
      <c r="H444" s="128"/>
      <c r="I444" s="129"/>
      <c r="J444" s="130"/>
      <c r="K444" s="105"/>
      <c r="L444" s="131"/>
      <c r="M444" s="105"/>
      <c r="O444" s="108"/>
      <c r="P444" s="108"/>
      <c r="Q444" s="108"/>
      <c r="S444" s="108"/>
      <c r="T444" s="108"/>
      <c r="V444" s="108"/>
      <c r="W444" s="108"/>
      <c r="AA444" s="138"/>
      <c r="AE444" s="108"/>
      <c r="AF444" s="108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  <c r="CW444" s="111"/>
      <c r="CX444" s="111"/>
    </row>
    <row r="445" spans="1:102" s="106" customFormat="1" ht="15.75" customHeight="1" x14ac:dyDescent="0.25">
      <c r="A445" s="101"/>
      <c r="B445" s="101"/>
      <c r="C445" s="101"/>
      <c r="D445" s="102"/>
      <c r="E445" s="102"/>
      <c r="F445" s="103"/>
      <c r="G445" s="151"/>
      <c r="H445" s="128"/>
      <c r="I445" s="129"/>
      <c r="J445" s="130"/>
      <c r="K445" s="105"/>
      <c r="L445" s="131"/>
      <c r="M445" s="105"/>
      <c r="O445" s="108"/>
      <c r="P445" s="108"/>
      <c r="Q445" s="108"/>
      <c r="S445" s="108"/>
      <c r="T445" s="108"/>
      <c r="V445" s="108"/>
      <c r="W445" s="108"/>
      <c r="AA445" s="138"/>
      <c r="AE445" s="108"/>
      <c r="AF445" s="108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</row>
    <row r="446" spans="1:102" s="106" customFormat="1" ht="15.75" customHeight="1" x14ac:dyDescent="0.25">
      <c r="A446" s="101"/>
      <c r="B446" s="101"/>
      <c r="C446" s="101"/>
      <c r="D446" s="102"/>
      <c r="E446" s="102"/>
      <c r="F446" s="103"/>
      <c r="G446" s="151"/>
      <c r="H446" s="128"/>
      <c r="I446" s="129"/>
      <c r="J446" s="130"/>
      <c r="K446" s="105"/>
      <c r="L446" s="131"/>
      <c r="M446" s="105"/>
      <c r="O446" s="108"/>
      <c r="P446" s="108"/>
      <c r="Q446" s="108"/>
      <c r="S446" s="108"/>
      <c r="T446" s="108"/>
      <c r="V446" s="108"/>
      <c r="W446" s="108"/>
      <c r="AA446" s="138"/>
      <c r="AE446" s="108"/>
      <c r="AF446" s="108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  <c r="CW446" s="111"/>
      <c r="CX446" s="111"/>
    </row>
    <row r="447" spans="1:102" s="106" customFormat="1" ht="15.75" customHeight="1" x14ac:dyDescent="0.25">
      <c r="A447" s="101"/>
      <c r="B447" s="101"/>
      <c r="C447" s="101"/>
      <c r="D447" s="102"/>
      <c r="E447" s="102"/>
      <c r="F447" s="103"/>
      <c r="G447" s="151"/>
      <c r="H447" s="128"/>
      <c r="I447" s="129"/>
      <c r="J447" s="130"/>
      <c r="K447" s="105"/>
      <c r="L447" s="131"/>
      <c r="M447" s="105"/>
      <c r="O447" s="108"/>
      <c r="P447" s="108"/>
      <c r="Q447" s="108"/>
      <c r="S447" s="108"/>
      <c r="T447" s="108"/>
      <c r="V447" s="108"/>
      <c r="W447" s="108"/>
      <c r="AA447" s="138"/>
      <c r="AE447" s="108"/>
      <c r="AF447" s="108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</row>
    <row r="448" spans="1:102" s="106" customFormat="1" ht="15.75" customHeight="1" x14ac:dyDescent="0.25">
      <c r="A448" s="101"/>
      <c r="B448" s="101"/>
      <c r="C448" s="101"/>
      <c r="D448" s="102"/>
      <c r="E448" s="102"/>
      <c r="F448" s="103"/>
      <c r="G448" s="151"/>
      <c r="H448" s="128"/>
      <c r="I448" s="129"/>
      <c r="J448" s="130"/>
      <c r="K448" s="105"/>
      <c r="L448" s="131"/>
      <c r="M448" s="105"/>
      <c r="O448" s="108"/>
      <c r="P448" s="108"/>
      <c r="Q448" s="108"/>
      <c r="S448" s="108"/>
      <c r="T448" s="108"/>
      <c r="V448" s="108"/>
      <c r="W448" s="108"/>
      <c r="AA448" s="138"/>
      <c r="AE448" s="108"/>
      <c r="AF448" s="108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  <c r="CS448" s="111"/>
      <c r="CT448" s="111"/>
      <c r="CU448" s="111"/>
      <c r="CV448" s="111"/>
      <c r="CW448" s="111"/>
      <c r="CX448" s="111"/>
    </row>
    <row r="449" spans="1:102" s="106" customFormat="1" ht="15.75" customHeight="1" x14ac:dyDescent="0.25">
      <c r="A449" s="101"/>
      <c r="B449" s="101"/>
      <c r="C449" s="101"/>
      <c r="D449" s="102"/>
      <c r="E449" s="102"/>
      <c r="F449" s="103"/>
      <c r="G449" s="151"/>
      <c r="H449" s="128"/>
      <c r="I449" s="129"/>
      <c r="J449" s="130"/>
      <c r="K449" s="105"/>
      <c r="L449" s="131"/>
      <c r="M449" s="105"/>
      <c r="O449" s="108"/>
      <c r="P449" s="108"/>
      <c r="Q449" s="108"/>
      <c r="S449" s="108"/>
      <c r="T449" s="108"/>
      <c r="V449" s="108"/>
      <c r="W449" s="108"/>
      <c r="AA449" s="138"/>
      <c r="AE449" s="108"/>
      <c r="AF449" s="108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  <c r="CW449" s="111"/>
      <c r="CX449" s="111"/>
    </row>
    <row r="450" spans="1:102" s="106" customFormat="1" ht="15.75" customHeight="1" x14ac:dyDescent="0.25">
      <c r="A450" s="101"/>
      <c r="B450" s="101"/>
      <c r="C450" s="101"/>
      <c r="D450" s="102"/>
      <c r="E450" s="102"/>
      <c r="F450" s="103"/>
      <c r="G450" s="151"/>
      <c r="H450" s="128"/>
      <c r="I450" s="129"/>
      <c r="J450" s="130"/>
      <c r="K450" s="105"/>
      <c r="L450" s="131"/>
      <c r="M450" s="105"/>
      <c r="O450" s="108"/>
      <c r="P450" s="108"/>
      <c r="Q450" s="108"/>
      <c r="S450" s="108"/>
      <c r="T450" s="108"/>
      <c r="V450" s="108"/>
      <c r="W450" s="108"/>
      <c r="AA450" s="138"/>
      <c r="AE450" s="108"/>
      <c r="AF450" s="108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  <c r="CS450" s="111"/>
      <c r="CT450" s="111"/>
      <c r="CU450" s="111"/>
      <c r="CV450" s="111"/>
      <c r="CW450" s="111"/>
      <c r="CX450" s="111"/>
    </row>
    <row r="451" spans="1:102" s="106" customFormat="1" ht="15.75" customHeight="1" x14ac:dyDescent="0.25">
      <c r="A451" s="101"/>
      <c r="B451" s="101"/>
      <c r="C451" s="101"/>
      <c r="D451" s="102"/>
      <c r="E451" s="102"/>
      <c r="F451" s="103"/>
      <c r="G451" s="151"/>
      <c r="H451" s="128"/>
      <c r="I451" s="129"/>
      <c r="J451" s="130"/>
      <c r="K451" s="105"/>
      <c r="L451" s="131"/>
      <c r="M451" s="105"/>
      <c r="O451" s="108"/>
      <c r="P451" s="108"/>
      <c r="Q451" s="108"/>
      <c r="S451" s="108"/>
      <c r="T451" s="108"/>
      <c r="V451" s="108"/>
      <c r="W451" s="108"/>
      <c r="AA451" s="138"/>
      <c r="AE451" s="108"/>
      <c r="AF451" s="108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  <c r="CW451" s="111"/>
      <c r="CX451" s="111"/>
    </row>
    <row r="452" spans="1:102" s="106" customFormat="1" ht="15.75" customHeight="1" x14ac:dyDescent="0.25">
      <c r="A452" s="101"/>
      <c r="B452" s="101"/>
      <c r="C452" s="101"/>
      <c r="D452" s="102"/>
      <c r="E452" s="102"/>
      <c r="F452" s="103"/>
      <c r="G452" s="151"/>
      <c r="H452" s="128"/>
      <c r="I452" s="129"/>
      <c r="J452" s="130"/>
      <c r="K452" s="105"/>
      <c r="L452" s="131"/>
      <c r="M452" s="105"/>
      <c r="O452" s="108"/>
      <c r="P452" s="108"/>
      <c r="Q452" s="108"/>
      <c r="S452" s="108"/>
      <c r="T452" s="108"/>
      <c r="V452" s="108"/>
      <c r="W452" s="108"/>
      <c r="AA452" s="138"/>
      <c r="AE452" s="108"/>
      <c r="AF452" s="108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  <c r="CS452" s="111"/>
      <c r="CT452" s="111"/>
      <c r="CU452" s="111"/>
      <c r="CV452" s="111"/>
      <c r="CW452" s="111"/>
      <c r="CX452" s="111"/>
    </row>
    <row r="453" spans="1:102" s="106" customFormat="1" ht="15.75" customHeight="1" x14ac:dyDescent="0.25">
      <c r="A453" s="101"/>
      <c r="B453" s="101"/>
      <c r="C453" s="101"/>
      <c r="D453" s="102"/>
      <c r="E453" s="102"/>
      <c r="F453" s="103"/>
      <c r="G453" s="151"/>
      <c r="H453" s="128"/>
      <c r="I453" s="129"/>
      <c r="J453" s="130"/>
      <c r="K453" s="105"/>
      <c r="L453" s="131"/>
      <c r="M453" s="105"/>
      <c r="O453" s="108"/>
      <c r="P453" s="108"/>
      <c r="Q453" s="108"/>
      <c r="S453" s="108"/>
      <c r="T453" s="108"/>
      <c r="V453" s="108"/>
      <c r="W453" s="108"/>
      <c r="AA453" s="138"/>
      <c r="AE453" s="108"/>
      <c r="AF453" s="108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  <c r="CW453" s="111"/>
      <c r="CX453" s="111"/>
    </row>
    <row r="454" spans="1:102" s="106" customFormat="1" ht="15.75" customHeight="1" x14ac:dyDescent="0.25">
      <c r="A454" s="101"/>
      <c r="B454" s="101"/>
      <c r="C454" s="101"/>
      <c r="D454" s="102"/>
      <c r="E454" s="102"/>
      <c r="F454" s="103"/>
      <c r="G454" s="151"/>
      <c r="H454" s="128"/>
      <c r="I454" s="129"/>
      <c r="J454" s="130"/>
      <c r="K454" s="105"/>
      <c r="L454" s="131"/>
      <c r="M454" s="105"/>
      <c r="O454" s="108"/>
      <c r="P454" s="108"/>
      <c r="Q454" s="108"/>
      <c r="S454" s="108"/>
      <c r="T454" s="108"/>
      <c r="V454" s="108"/>
      <c r="W454" s="108"/>
      <c r="AA454" s="138"/>
      <c r="AE454" s="108"/>
      <c r="AF454" s="108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  <c r="CX454" s="111"/>
    </row>
    <row r="455" spans="1:102" s="106" customFormat="1" ht="15.75" customHeight="1" x14ac:dyDescent="0.25">
      <c r="A455" s="101"/>
      <c r="B455" s="101"/>
      <c r="C455" s="101"/>
      <c r="D455" s="102"/>
      <c r="E455" s="102"/>
      <c r="F455" s="103"/>
      <c r="G455" s="151"/>
      <c r="H455" s="128"/>
      <c r="I455" s="129"/>
      <c r="J455" s="130"/>
      <c r="K455" s="105"/>
      <c r="L455" s="131"/>
      <c r="M455" s="105"/>
      <c r="O455" s="108"/>
      <c r="P455" s="108"/>
      <c r="Q455" s="108"/>
      <c r="S455" s="108"/>
      <c r="T455" s="108"/>
      <c r="V455" s="108"/>
      <c r="W455" s="108"/>
      <c r="AA455" s="138"/>
      <c r="AE455" s="108"/>
      <c r="AF455" s="108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  <c r="CX455" s="111"/>
    </row>
    <row r="456" spans="1:102" s="106" customFormat="1" ht="15.75" customHeight="1" x14ac:dyDescent="0.25">
      <c r="A456" s="101"/>
      <c r="B456" s="101"/>
      <c r="C456" s="101"/>
      <c r="D456" s="102"/>
      <c r="E456" s="102"/>
      <c r="F456" s="103"/>
      <c r="G456" s="151"/>
      <c r="H456" s="128"/>
      <c r="I456" s="129"/>
      <c r="J456" s="130"/>
      <c r="K456" s="105"/>
      <c r="L456" s="131"/>
      <c r="M456" s="105"/>
      <c r="O456" s="108"/>
      <c r="P456" s="108"/>
      <c r="Q456" s="108"/>
      <c r="S456" s="108"/>
      <c r="T456" s="108"/>
      <c r="V456" s="108"/>
      <c r="W456" s="108"/>
      <c r="AA456" s="138"/>
      <c r="AE456" s="108"/>
      <c r="AF456" s="108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  <c r="CX456" s="111"/>
    </row>
    <row r="457" spans="1:102" ht="15.75" customHeight="1" x14ac:dyDescent="0.25">
      <c r="D457" s="102"/>
      <c r="E457" s="102"/>
      <c r="F457" s="103"/>
      <c r="AA457" s="138"/>
    </row>
    <row r="458" spans="1:102" ht="15.75" customHeight="1" x14ac:dyDescent="0.25">
      <c r="D458" s="102"/>
      <c r="E458" s="102"/>
      <c r="F458" s="103"/>
      <c r="AA458" s="138"/>
    </row>
    <row r="459" spans="1:102" ht="15.75" customHeight="1" x14ac:dyDescent="0.25">
      <c r="D459" s="102"/>
      <c r="E459" s="102"/>
      <c r="F459" s="103"/>
      <c r="AA459" s="138"/>
    </row>
    <row r="460" spans="1:102" ht="15.75" customHeight="1" x14ac:dyDescent="0.25">
      <c r="D460" s="102"/>
      <c r="E460" s="102"/>
      <c r="F460" s="103"/>
      <c r="AA460" s="138"/>
    </row>
    <row r="461" spans="1:102" ht="15.75" customHeight="1" x14ac:dyDescent="0.25">
      <c r="D461" s="102"/>
      <c r="E461" s="102"/>
      <c r="F461" s="103"/>
      <c r="AA461" s="138"/>
    </row>
    <row r="462" spans="1:102" ht="15.75" customHeight="1" x14ac:dyDescent="0.25">
      <c r="D462" s="102"/>
      <c r="E462" s="102"/>
      <c r="F462" s="103"/>
      <c r="AA462" s="138"/>
    </row>
    <row r="463" spans="1:102" ht="15.75" customHeight="1" x14ac:dyDescent="0.25">
      <c r="D463" s="102"/>
      <c r="E463" s="102"/>
      <c r="F463" s="103"/>
      <c r="AA463" s="138"/>
    </row>
    <row r="464" spans="1:102" ht="15.75" customHeight="1" x14ac:dyDescent="0.25">
      <c r="D464" s="102"/>
      <c r="E464" s="102"/>
      <c r="F464" s="103"/>
      <c r="AA464" s="138"/>
    </row>
    <row r="465" spans="1:102" ht="15.75" customHeight="1" x14ac:dyDescent="0.25">
      <c r="D465" s="102"/>
      <c r="E465" s="102"/>
      <c r="F465" s="103"/>
      <c r="AA465" s="138"/>
    </row>
    <row r="466" spans="1:102" ht="15.75" customHeight="1" x14ac:dyDescent="0.25">
      <c r="D466" s="102"/>
      <c r="E466" s="102"/>
      <c r="F466" s="103"/>
      <c r="AA466" s="138"/>
    </row>
    <row r="467" spans="1:102" ht="15.75" customHeight="1" x14ac:dyDescent="0.25">
      <c r="D467" s="102"/>
      <c r="E467" s="102"/>
      <c r="F467" s="103"/>
      <c r="AA467" s="138"/>
    </row>
    <row r="468" spans="1:102" ht="15.75" customHeight="1" x14ac:dyDescent="0.25">
      <c r="D468" s="102"/>
      <c r="E468" s="102"/>
      <c r="F468" s="103"/>
      <c r="AA468" s="138"/>
    </row>
    <row r="469" spans="1:102" ht="15.75" customHeight="1" x14ac:dyDescent="0.25">
      <c r="D469" s="102"/>
      <c r="E469" s="102"/>
      <c r="F469" s="103"/>
      <c r="AA469" s="138"/>
    </row>
    <row r="470" spans="1:102" s="141" customFormat="1" ht="15" customHeight="1" x14ac:dyDescent="0.25">
      <c r="A470" s="101"/>
      <c r="B470" s="101"/>
      <c r="C470" s="101"/>
      <c r="D470" s="101"/>
      <c r="E470" s="102"/>
      <c r="F470" s="139"/>
      <c r="G470" s="151"/>
      <c r="H470" s="128"/>
      <c r="I470" s="129"/>
      <c r="J470" s="130"/>
      <c r="K470" s="105"/>
      <c r="L470" s="131"/>
      <c r="M470" s="105"/>
      <c r="N470" s="106"/>
      <c r="O470" s="108"/>
      <c r="P470" s="108"/>
      <c r="Q470" s="108"/>
      <c r="R470" s="106"/>
      <c r="S470" s="108"/>
      <c r="T470" s="108"/>
      <c r="U470" s="106"/>
      <c r="V470" s="108"/>
      <c r="W470" s="108"/>
      <c r="X470" s="106"/>
      <c r="Y470" s="106"/>
      <c r="Z470" s="106"/>
      <c r="AA470" s="138"/>
      <c r="AB470" s="106"/>
      <c r="AC470" s="106"/>
      <c r="AD470" s="106"/>
      <c r="AE470" s="108"/>
      <c r="AF470" s="108"/>
      <c r="AG470" s="140"/>
      <c r="AH470" s="140"/>
      <c r="AI470" s="140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0"/>
      <c r="AZ470" s="140"/>
      <c r="BA470" s="140"/>
      <c r="BB470" s="140"/>
      <c r="BC470" s="140"/>
      <c r="BD470" s="140"/>
      <c r="BE470" s="140"/>
      <c r="BF470" s="140"/>
      <c r="BG470" s="140"/>
      <c r="BH470" s="140"/>
      <c r="BI470" s="140"/>
      <c r="BJ470" s="140"/>
      <c r="BK470" s="140"/>
      <c r="BL470" s="140"/>
      <c r="BM470" s="140"/>
      <c r="BN470" s="140"/>
      <c r="BO470" s="140"/>
      <c r="BP470" s="140"/>
      <c r="BQ470" s="140"/>
      <c r="BR470" s="140"/>
      <c r="BS470" s="140"/>
      <c r="BT470" s="140"/>
      <c r="BU470" s="140"/>
      <c r="BV470" s="140"/>
      <c r="BW470" s="140"/>
      <c r="BX470" s="140"/>
      <c r="BY470" s="140"/>
      <c r="BZ470" s="140"/>
      <c r="CA470" s="140"/>
      <c r="CB470" s="140"/>
      <c r="CC470" s="140"/>
      <c r="CD470" s="140"/>
      <c r="CE470" s="140"/>
      <c r="CF470" s="140"/>
      <c r="CG470" s="140"/>
      <c r="CH470" s="140"/>
      <c r="CI470" s="140"/>
      <c r="CJ470" s="140"/>
      <c r="CK470" s="140"/>
      <c r="CL470" s="140"/>
      <c r="CM470" s="140"/>
      <c r="CN470" s="140"/>
      <c r="CO470" s="140"/>
      <c r="CP470" s="140"/>
      <c r="CQ470" s="140"/>
      <c r="CR470" s="140"/>
      <c r="CS470" s="140"/>
      <c r="CT470" s="140"/>
      <c r="CU470" s="140"/>
      <c r="CV470" s="140"/>
      <c r="CW470" s="140"/>
      <c r="CX470" s="140"/>
    </row>
    <row r="471" spans="1:102" s="141" customFormat="1" ht="15" customHeight="1" x14ac:dyDescent="0.25">
      <c r="A471" s="101"/>
      <c r="B471" s="101"/>
      <c r="C471" s="101"/>
      <c r="D471" s="101"/>
      <c r="E471" s="102"/>
      <c r="F471" s="139"/>
      <c r="G471" s="151"/>
      <c r="H471" s="128"/>
      <c r="I471" s="129"/>
      <c r="J471" s="130"/>
      <c r="K471" s="105"/>
      <c r="L471" s="131"/>
      <c r="M471" s="105"/>
      <c r="N471" s="106"/>
      <c r="O471" s="108"/>
      <c r="P471" s="108"/>
      <c r="Q471" s="108"/>
      <c r="R471" s="106"/>
      <c r="S471" s="108"/>
      <c r="T471" s="108"/>
      <c r="U471" s="106"/>
      <c r="V471" s="108"/>
      <c r="W471" s="108"/>
      <c r="X471" s="106"/>
      <c r="Y471" s="106"/>
      <c r="Z471" s="106"/>
      <c r="AA471" s="138"/>
      <c r="AB471" s="106"/>
      <c r="AC471" s="106"/>
      <c r="AD471" s="106"/>
      <c r="AE471" s="108"/>
      <c r="AF471" s="108"/>
      <c r="AG471" s="140"/>
      <c r="AH471" s="140"/>
      <c r="AI471" s="140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0"/>
      <c r="AZ471" s="140"/>
      <c r="BA471" s="140"/>
      <c r="BB471" s="140"/>
      <c r="BC471" s="140"/>
      <c r="BD471" s="140"/>
      <c r="BE471" s="140"/>
      <c r="BF471" s="140"/>
      <c r="BG471" s="140"/>
      <c r="BH471" s="140"/>
      <c r="BI471" s="140"/>
      <c r="BJ471" s="140"/>
      <c r="BK471" s="140"/>
      <c r="BL471" s="140"/>
      <c r="BM471" s="140"/>
      <c r="BN471" s="140"/>
      <c r="BO471" s="140"/>
      <c r="BP471" s="140"/>
      <c r="BQ471" s="140"/>
      <c r="BR471" s="140"/>
      <c r="BS471" s="140"/>
      <c r="BT471" s="140"/>
      <c r="BU471" s="140"/>
      <c r="BV471" s="140"/>
      <c r="BW471" s="140"/>
      <c r="BX471" s="140"/>
      <c r="BY471" s="140"/>
      <c r="BZ471" s="140"/>
      <c r="CA471" s="140"/>
      <c r="CB471" s="140"/>
      <c r="CC471" s="140"/>
      <c r="CD471" s="140"/>
      <c r="CE471" s="140"/>
      <c r="CF471" s="140"/>
      <c r="CG471" s="140"/>
      <c r="CH471" s="140"/>
      <c r="CI471" s="140"/>
      <c r="CJ471" s="140"/>
      <c r="CK471" s="140"/>
      <c r="CL471" s="140"/>
      <c r="CM471" s="140"/>
      <c r="CN471" s="140"/>
      <c r="CO471" s="140"/>
      <c r="CP471" s="140"/>
      <c r="CQ471" s="140"/>
      <c r="CR471" s="140"/>
      <c r="CS471" s="140"/>
      <c r="CT471" s="140"/>
      <c r="CU471" s="140"/>
      <c r="CV471" s="140"/>
      <c r="CW471" s="140"/>
      <c r="CX471" s="140"/>
    </row>
    <row r="472" spans="1:102" ht="15" customHeight="1" x14ac:dyDescent="0.25">
      <c r="AA472" s="138"/>
    </row>
    <row r="473" spans="1:102" s="106" customFormat="1" ht="15" customHeight="1" x14ac:dyDescent="0.25">
      <c r="A473" s="101"/>
      <c r="B473" s="101"/>
      <c r="C473" s="101"/>
      <c r="D473" s="101"/>
      <c r="E473" s="111"/>
      <c r="F473" s="139"/>
      <c r="G473" s="151"/>
      <c r="H473" s="128"/>
      <c r="I473" s="129"/>
      <c r="J473" s="130"/>
      <c r="K473" s="105"/>
      <c r="L473" s="131"/>
      <c r="M473" s="105"/>
      <c r="O473" s="108"/>
      <c r="P473" s="108"/>
      <c r="Q473" s="108"/>
      <c r="S473" s="108"/>
      <c r="T473" s="108"/>
      <c r="V473" s="108"/>
      <c r="W473" s="108"/>
      <c r="AA473" s="138"/>
      <c r="AE473" s="108"/>
      <c r="AF473" s="108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</row>
    <row r="474" spans="1:102" s="106" customFormat="1" ht="15" customHeight="1" x14ac:dyDescent="0.25">
      <c r="A474" s="101"/>
      <c r="B474" s="101"/>
      <c r="C474" s="101"/>
      <c r="D474" s="101"/>
      <c r="E474" s="111"/>
      <c r="F474" s="139"/>
      <c r="G474" s="151"/>
      <c r="H474" s="128"/>
      <c r="I474" s="129"/>
      <c r="J474" s="130"/>
      <c r="K474" s="105"/>
      <c r="L474" s="131"/>
      <c r="M474" s="105"/>
      <c r="O474" s="108"/>
      <c r="P474" s="108"/>
      <c r="Q474" s="108"/>
      <c r="S474" s="108"/>
      <c r="T474" s="108"/>
      <c r="V474" s="108"/>
      <c r="W474" s="108"/>
      <c r="AA474" s="138"/>
      <c r="AE474" s="108"/>
      <c r="AF474" s="108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</row>
    <row r="475" spans="1:102" s="106" customFormat="1" ht="15" customHeight="1" x14ac:dyDescent="0.25">
      <c r="A475" s="101"/>
      <c r="B475" s="101"/>
      <c r="C475" s="101"/>
      <c r="D475" s="101"/>
      <c r="E475" s="111"/>
      <c r="F475" s="139"/>
      <c r="G475" s="151"/>
      <c r="H475" s="128"/>
      <c r="I475" s="129"/>
      <c r="J475" s="130"/>
      <c r="K475" s="105"/>
      <c r="L475" s="131"/>
      <c r="M475" s="105"/>
      <c r="O475" s="108"/>
      <c r="P475" s="108"/>
      <c r="Q475" s="108"/>
      <c r="S475" s="108"/>
      <c r="T475" s="108"/>
      <c r="V475" s="108"/>
      <c r="W475" s="108"/>
      <c r="AA475" s="138"/>
      <c r="AE475" s="108"/>
      <c r="AF475" s="108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</row>
    <row r="476" spans="1:102" s="106" customFormat="1" ht="15" customHeight="1" x14ac:dyDescent="0.25">
      <c r="A476" s="101"/>
      <c r="B476" s="101"/>
      <c r="C476" s="101"/>
      <c r="D476" s="101"/>
      <c r="E476" s="111"/>
      <c r="F476" s="139"/>
      <c r="G476" s="151"/>
      <c r="H476" s="128"/>
      <c r="I476" s="129"/>
      <c r="J476" s="130"/>
      <c r="K476" s="105"/>
      <c r="L476" s="131"/>
      <c r="M476" s="105"/>
      <c r="O476" s="108"/>
      <c r="P476" s="108"/>
      <c r="Q476" s="108"/>
      <c r="S476" s="108"/>
      <c r="T476" s="108"/>
      <c r="V476" s="108"/>
      <c r="W476" s="108"/>
      <c r="AA476" s="138"/>
      <c r="AE476" s="108"/>
      <c r="AF476" s="108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</row>
    <row r="477" spans="1:102" s="106" customFormat="1" ht="15" customHeight="1" x14ac:dyDescent="0.25">
      <c r="A477" s="101"/>
      <c r="B477" s="101"/>
      <c r="C477" s="101"/>
      <c r="D477" s="101"/>
      <c r="E477" s="111"/>
      <c r="F477" s="139"/>
      <c r="G477" s="151"/>
      <c r="H477" s="128"/>
      <c r="I477" s="129"/>
      <c r="J477" s="130"/>
      <c r="K477" s="105"/>
      <c r="L477" s="131"/>
      <c r="M477" s="105"/>
      <c r="O477" s="108"/>
      <c r="P477" s="108"/>
      <c r="Q477" s="108"/>
      <c r="S477" s="108"/>
      <c r="T477" s="108"/>
      <c r="V477" s="108"/>
      <c r="W477" s="108"/>
      <c r="AA477" s="138"/>
      <c r="AE477" s="108"/>
      <c r="AF477" s="108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</row>
    <row r="478" spans="1:102" s="106" customFormat="1" ht="15" customHeight="1" x14ac:dyDescent="0.25">
      <c r="A478" s="101"/>
      <c r="B478" s="101"/>
      <c r="C478" s="101"/>
      <c r="D478" s="101"/>
      <c r="E478" s="111"/>
      <c r="F478" s="139"/>
      <c r="G478" s="151"/>
      <c r="H478" s="128"/>
      <c r="I478" s="129"/>
      <c r="J478" s="130"/>
      <c r="K478" s="105"/>
      <c r="L478" s="131"/>
      <c r="M478" s="105"/>
      <c r="O478" s="108"/>
      <c r="P478" s="108"/>
      <c r="Q478" s="108"/>
      <c r="S478" s="108"/>
      <c r="T478" s="108"/>
      <c r="V478" s="108"/>
      <c r="W478" s="108"/>
      <c r="AA478" s="138"/>
      <c r="AE478" s="108"/>
      <c r="AF478" s="108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</row>
    <row r="479" spans="1:102" s="106" customFormat="1" ht="15" customHeight="1" x14ac:dyDescent="0.25">
      <c r="A479" s="101"/>
      <c r="B479" s="101"/>
      <c r="C479" s="101"/>
      <c r="D479" s="101"/>
      <c r="E479" s="111"/>
      <c r="F479" s="139"/>
      <c r="G479" s="151"/>
      <c r="H479" s="128"/>
      <c r="I479" s="129"/>
      <c r="J479" s="130"/>
      <c r="K479" s="105"/>
      <c r="L479" s="131"/>
      <c r="M479" s="105"/>
      <c r="O479" s="108"/>
      <c r="P479" s="108"/>
      <c r="Q479" s="108"/>
      <c r="S479" s="108"/>
      <c r="T479" s="108"/>
      <c r="V479" s="108"/>
      <c r="W479" s="108"/>
      <c r="AA479" s="138"/>
      <c r="AE479" s="108"/>
      <c r="AF479" s="108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</row>
    <row r="480" spans="1:102" s="106" customFormat="1" ht="15" customHeight="1" x14ac:dyDescent="0.25">
      <c r="A480" s="101"/>
      <c r="B480" s="101"/>
      <c r="C480" s="101"/>
      <c r="D480" s="101"/>
      <c r="E480" s="111"/>
      <c r="F480" s="139"/>
      <c r="G480" s="151"/>
      <c r="H480" s="128"/>
      <c r="I480" s="129"/>
      <c r="J480" s="130"/>
      <c r="K480" s="105"/>
      <c r="L480" s="131"/>
      <c r="M480" s="105"/>
      <c r="O480" s="108"/>
      <c r="P480" s="108"/>
      <c r="Q480" s="108"/>
      <c r="S480" s="108"/>
      <c r="T480" s="108"/>
      <c r="V480" s="108"/>
      <c r="W480" s="108"/>
      <c r="AA480" s="138"/>
      <c r="AE480" s="108"/>
      <c r="AF480" s="108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</row>
    <row r="481" spans="1:102" s="106" customFormat="1" ht="15" customHeight="1" x14ac:dyDescent="0.25">
      <c r="A481" s="101"/>
      <c r="B481" s="101"/>
      <c r="C481" s="101"/>
      <c r="D481" s="101"/>
      <c r="E481" s="111"/>
      <c r="F481" s="139"/>
      <c r="G481" s="151"/>
      <c r="H481" s="128"/>
      <c r="I481" s="129"/>
      <c r="J481" s="130"/>
      <c r="K481" s="105"/>
      <c r="L481" s="131"/>
      <c r="M481" s="105"/>
      <c r="O481" s="108"/>
      <c r="P481" s="108"/>
      <c r="Q481" s="108"/>
      <c r="S481" s="108"/>
      <c r="T481" s="108"/>
      <c r="V481" s="108"/>
      <c r="W481" s="108"/>
      <c r="AA481" s="138"/>
      <c r="AE481" s="108"/>
      <c r="AF481" s="108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</row>
    <row r="482" spans="1:102" s="106" customFormat="1" ht="15" customHeight="1" x14ac:dyDescent="0.25">
      <c r="A482" s="101"/>
      <c r="B482" s="101"/>
      <c r="C482" s="101"/>
      <c r="D482" s="101"/>
      <c r="E482" s="111"/>
      <c r="F482" s="139"/>
      <c r="G482" s="151"/>
      <c r="H482" s="128"/>
      <c r="I482" s="129"/>
      <c r="J482" s="130"/>
      <c r="K482" s="105"/>
      <c r="L482" s="131"/>
      <c r="M482" s="105"/>
      <c r="O482" s="108"/>
      <c r="P482" s="108"/>
      <c r="Q482" s="108"/>
      <c r="S482" s="108"/>
      <c r="T482" s="108"/>
      <c r="V482" s="108"/>
      <c r="W482" s="108"/>
      <c r="AA482" s="138"/>
      <c r="AE482" s="108"/>
      <c r="AF482" s="108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</row>
    <row r="483" spans="1:102" s="106" customFormat="1" ht="15" customHeight="1" x14ac:dyDescent="0.25">
      <c r="A483" s="101"/>
      <c r="B483" s="101"/>
      <c r="C483" s="101"/>
      <c r="D483" s="101"/>
      <c r="E483" s="111"/>
      <c r="F483" s="139"/>
      <c r="G483" s="151"/>
      <c r="H483" s="128"/>
      <c r="I483" s="129"/>
      <c r="J483" s="130"/>
      <c r="K483" s="105"/>
      <c r="L483" s="131"/>
      <c r="M483" s="105"/>
      <c r="O483" s="108"/>
      <c r="P483" s="108"/>
      <c r="Q483" s="108"/>
      <c r="S483" s="108"/>
      <c r="T483" s="108"/>
      <c r="V483" s="108"/>
      <c r="W483" s="108"/>
      <c r="AA483" s="138"/>
      <c r="AE483" s="108"/>
      <c r="AF483" s="108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</row>
    <row r="484" spans="1:102" s="106" customFormat="1" ht="15" customHeight="1" x14ac:dyDescent="0.25">
      <c r="A484" s="101"/>
      <c r="B484" s="101"/>
      <c r="C484" s="101"/>
      <c r="D484" s="101"/>
      <c r="E484" s="111"/>
      <c r="F484" s="139"/>
      <c r="G484" s="151"/>
      <c r="H484" s="128"/>
      <c r="I484" s="129"/>
      <c r="J484" s="130"/>
      <c r="K484" s="105"/>
      <c r="L484" s="131"/>
      <c r="M484" s="105"/>
      <c r="O484" s="108"/>
      <c r="P484" s="108"/>
      <c r="Q484" s="108"/>
      <c r="S484" s="108"/>
      <c r="T484" s="108"/>
      <c r="V484" s="108"/>
      <c r="W484" s="108"/>
      <c r="AA484" s="138"/>
      <c r="AE484" s="108"/>
      <c r="AF484" s="108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</row>
    <row r="485" spans="1:102" s="106" customFormat="1" ht="15" customHeight="1" x14ac:dyDescent="0.25">
      <c r="A485" s="101"/>
      <c r="B485" s="101"/>
      <c r="C485" s="101"/>
      <c r="D485" s="101"/>
      <c r="E485" s="111"/>
      <c r="F485" s="139"/>
      <c r="G485" s="151"/>
      <c r="H485" s="128"/>
      <c r="I485" s="129"/>
      <c r="J485" s="130"/>
      <c r="K485" s="105"/>
      <c r="L485" s="131"/>
      <c r="M485" s="105"/>
      <c r="O485" s="108"/>
      <c r="P485" s="108"/>
      <c r="Q485" s="108"/>
      <c r="S485" s="108"/>
      <c r="T485" s="108"/>
      <c r="V485" s="108"/>
      <c r="W485" s="108"/>
      <c r="AA485" s="138"/>
      <c r="AE485" s="108"/>
      <c r="AF485" s="108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</row>
    <row r="486" spans="1:102" s="106" customFormat="1" ht="15" customHeight="1" x14ac:dyDescent="0.25">
      <c r="A486" s="101"/>
      <c r="B486" s="101"/>
      <c r="C486" s="101"/>
      <c r="D486" s="101"/>
      <c r="E486" s="111"/>
      <c r="F486" s="139"/>
      <c r="G486" s="151"/>
      <c r="H486" s="128"/>
      <c r="I486" s="129"/>
      <c r="J486" s="130"/>
      <c r="K486" s="105"/>
      <c r="L486" s="131"/>
      <c r="M486" s="105"/>
      <c r="O486" s="108"/>
      <c r="P486" s="108"/>
      <c r="Q486" s="108"/>
      <c r="S486" s="108"/>
      <c r="T486" s="108"/>
      <c r="V486" s="108"/>
      <c r="W486" s="108"/>
      <c r="AA486" s="138"/>
      <c r="AE486" s="108"/>
      <c r="AF486" s="108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</row>
    <row r="487" spans="1:102" s="106" customFormat="1" ht="15" customHeight="1" x14ac:dyDescent="0.25">
      <c r="A487" s="101"/>
      <c r="B487" s="101"/>
      <c r="C487" s="101"/>
      <c r="D487" s="101"/>
      <c r="E487" s="111"/>
      <c r="F487" s="139"/>
      <c r="G487" s="151"/>
      <c r="H487" s="128"/>
      <c r="I487" s="129"/>
      <c r="J487" s="130"/>
      <c r="K487" s="105"/>
      <c r="L487" s="131"/>
      <c r="M487" s="105"/>
      <c r="O487" s="108"/>
      <c r="P487" s="108"/>
      <c r="Q487" s="108"/>
      <c r="S487" s="108"/>
      <c r="T487" s="108"/>
      <c r="V487" s="108"/>
      <c r="W487" s="108"/>
      <c r="AA487" s="138"/>
      <c r="AE487" s="108"/>
      <c r="AF487" s="108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</row>
    <row r="488" spans="1:102" s="106" customFormat="1" ht="15" customHeight="1" x14ac:dyDescent="0.25">
      <c r="A488" s="101"/>
      <c r="B488" s="101"/>
      <c r="C488" s="101"/>
      <c r="D488" s="101"/>
      <c r="E488" s="111"/>
      <c r="F488" s="139"/>
      <c r="G488" s="151"/>
      <c r="H488" s="128"/>
      <c r="I488" s="129"/>
      <c r="J488" s="130"/>
      <c r="K488" s="105"/>
      <c r="L488" s="131"/>
      <c r="M488" s="105"/>
      <c r="O488" s="108"/>
      <c r="P488" s="108"/>
      <c r="Q488" s="108"/>
      <c r="S488" s="108"/>
      <c r="T488" s="108"/>
      <c r="V488" s="108"/>
      <c r="W488" s="108"/>
      <c r="AA488" s="138"/>
      <c r="AE488" s="108"/>
      <c r="AF488" s="108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</row>
    <row r="489" spans="1:102" s="106" customFormat="1" ht="15" customHeight="1" x14ac:dyDescent="0.25">
      <c r="A489" s="101"/>
      <c r="B489" s="101"/>
      <c r="C489" s="101"/>
      <c r="D489" s="101"/>
      <c r="E489" s="111"/>
      <c r="F489" s="139"/>
      <c r="G489" s="151"/>
      <c r="H489" s="128"/>
      <c r="I489" s="129"/>
      <c r="J489" s="130"/>
      <c r="K489" s="105"/>
      <c r="L489" s="131"/>
      <c r="M489" s="105"/>
      <c r="O489" s="108"/>
      <c r="P489" s="108"/>
      <c r="Q489" s="108"/>
      <c r="S489" s="108"/>
      <c r="T489" s="108"/>
      <c r="V489" s="108"/>
      <c r="W489" s="108"/>
      <c r="AA489" s="138"/>
      <c r="AE489" s="108"/>
      <c r="AF489" s="108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</row>
    <row r="490" spans="1:102" s="106" customFormat="1" ht="15" customHeight="1" x14ac:dyDescent="0.25">
      <c r="A490" s="101"/>
      <c r="B490" s="101"/>
      <c r="C490" s="101"/>
      <c r="D490" s="101"/>
      <c r="E490" s="111"/>
      <c r="F490" s="139"/>
      <c r="G490" s="151"/>
      <c r="H490" s="128"/>
      <c r="I490" s="129"/>
      <c r="J490" s="130"/>
      <c r="K490" s="105"/>
      <c r="L490" s="131"/>
      <c r="M490" s="105"/>
      <c r="O490" s="108"/>
      <c r="P490" s="108"/>
      <c r="Q490" s="108"/>
      <c r="S490" s="108"/>
      <c r="T490" s="108"/>
      <c r="V490" s="108"/>
      <c r="W490" s="108"/>
      <c r="AA490" s="138"/>
      <c r="AE490" s="108"/>
      <c r="AF490" s="108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</row>
    <row r="491" spans="1:102" s="106" customFormat="1" ht="15" customHeight="1" x14ac:dyDescent="0.25">
      <c r="A491" s="101"/>
      <c r="B491" s="101"/>
      <c r="C491" s="101"/>
      <c r="D491" s="101"/>
      <c r="E491" s="111"/>
      <c r="F491" s="139"/>
      <c r="G491" s="151"/>
      <c r="H491" s="128"/>
      <c r="I491" s="129"/>
      <c r="J491" s="130"/>
      <c r="K491" s="105"/>
      <c r="L491" s="131"/>
      <c r="M491" s="105"/>
      <c r="O491" s="108"/>
      <c r="P491" s="108"/>
      <c r="Q491" s="108"/>
      <c r="S491" s="108"/>
      <c r="T491" s="108"/>
      <c r="V491" s="108"/>
      <c r="W491" s="108"/>
      <c r="AA491" s="138"/>
      <c r="AE491" s="108"/>
      <c r="AF491" s="108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</row>
    <row r="492" spans="1:102" s="106" customFormat="1" ht="15" customHeight="1" x14ac:dyDescent="0.25">
      <c r="A492" s="101"/>
      <c r="B492" s="101"/>
      <c r="C492" s="101"/>
      <c r="D492" s="101"/>
      <c r="E492" s="111"/>
      <c r="F492" s="139"/>
      <c r="G492" s="151"/>
      <c r="H492" s="128"/>
      <c r="I492" s="129"/>
      <c r="J492" s="130"/>
      <c r="K492" s="105"/>
      <c r="L492" s="131"/>
      <c r="M492" s="105"/>
      <c r="O492" s="108"/>
      <c r="P492" s="108"/>
      <c r="Q492" s="108"/>
      <c r="S492" s="108"/>
      <c r="T492" s="108"/>
      <c r="V492" s="108"/>
      <c r="W492" s="108"/>
      <c r="AA492" s="138"/>
      <c r="AE492" s="108"/>
      <c r="AF492" s="108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</row>
    <row r="493" spans="1:102" s="106" customFormat="1" ht="15" customHeight="1" x14ac:dyDescent="0.25">
      <c r="A493" s="101"/>
      <c r="B493" s="101"/>
      <c r="C493" s="101"/>
      <c r="D493" s="101"/>
      <c r="E493" s="111"/>
      <c r="F493" s="139"/>
      <c r="G493" s="151"/>
      <c r="H493" s="128"/>
      <c r="I493" s="129"/>
      <c r="J493" s="130"/>
      <c r="K493" s="105"/>
      <c r="L493" s="131"/>
      <c r="M493" s="105"/>
      <c r="O493" s="108"/>
      <c r="P493" s="108"/>
      <c r="Q493" s="108"/>
      <c r="S493" s="108"/>
      <c r="T493" s="108"/>
      <c r="V493" s="108"/>
      <c r="W493" s="108"/>
      <c r="AA493" s="138"/>
      <c r="AE493" s="108"/>
      <c r="AF493" s="108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</row>
    <row r="494" spans="1:102" s="106" customFormat="1" ht="15" customHeight="1" x14ac:dyDescent="0.25">
      <c r="A494" s="101"/>
      <c r="B494" s="101"/>
      <c r="C494" s="101"/>
      <c r="D494" s="101"/>
      <c r="E494" s="111"/>
      <c r="F494" s="139"/>
      <c r="G494" s="151"/>
      <c r="H494" s="128"/>
      <c r="I494" s="129"/>
      <c r="J494" s="130"/>
      <c r="K494" s="105"/>
      <c r="L494" s="131"/>
      <c r="M494" s="105"/>
      <c r="O494" s="108"/>
      <c r="P494" s="108"/>
      <c r="Q494" s="108"/>
      <c r="S494" s="108"/>
      <c r="T494" s="108"/>
      <c r="V494" s="108"/>
      <c r="W494" s="108"/>
      <c r="AA494" s="138"/>
      <c r="AE494" s="108"/>
      <c r="AF494" s="108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</row>
    <row r="495" spans="1:102" s="106" customFormat="1" ht="15" customHeight="1" x14ac:dyDescent="0.25">
      <c r="A495" s="101"/>
      <c r="B495" s="101"/>
      <c r="C495" s="101"/>
      <c r="D495" s="101"/>
      <c r="E495" s="111"/>
      <c r="F495" s="139"/>
      <c r="G495" s="151"/>
      <c r="H495" s="128"/>
      <c r="I495" s="129"/>
      <c r="J495" s="130"/>
      <c r="K495" s="105"/>
      <c r="L495" s="131"/>
      <c r="M495" s="105"/>
      <c r="O495" s="108"/>
      <c r="P495" s="108"/>
      <c r="Q495" s="108"/>
      <c r="S495" s="108"/>
      <c r="T495" s="108"/>
      <c r="V495" s="108"/>
      <c r="W495" s="108"/>
      <c r="AA495" s="138"/>
      <c r="AE495" s="108"/>
      <c r="AF495" s="108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</row>
    <row r="496" spans="1:102" s="106" customFormat="1" ht="15" customHeight="1" x14ac:dyDescent="0.25">
      <c r="A496" s="101"/>
      <c r="B496" s="101"/>
      <c r="C496" s="101"/>
      <c r="D496" s="101"/>
      <c r="E496" s="111"/>
      <c r="F496" s="139"/>
      <c r="G496" s="151"/>
      <c r="H496" s="128"/>
      <c r="I496" s="129"/>
      <c r="J496" s="130"/>
      <c r="K496" s="105"/>
      <c r="L496" s="131"/>
      <c r="M496" s="105"/>
      <c r="O496" s="108"/>
      <c r="P496" s="108"/>
      <c r="Q496" s="108"/>
      <c r="S496" s="108"/>
      <c r="T496" s="108"/>
      <c r="V496" s="108"/>
      <c r="W496" s="108"/>
      <c r="AA496" s="138"/>
      <c r="AE496" s="108"/>
      <c r="AF496" s="108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</row>
    <row r="497" spans="1:102" s="106" customFormat="1" ht="15" customHeight="1" x14ac:dyDescent="0.25">
      <c r="A497" s="101"/>
      <c r="B497" s="101"/>
      <c r="C497" s="101"/>
      <c r="D497" s="101"/>
      <c r="E497" s="111"/>
      <c r="F497" s="139"/>
      <c r="G497" s="151"/>
      <c r="H497" s="128"/>
      <c r="I497" s="129"/>
      <c r="J497" s="130"/>
      <c r="K497" s="105"/>
      <c r="L497" s="131"/>
      <c r="M497" s="105"/>
      <c r="O497" s="108"/>
      <c r="P497" s="108"/>
      <c r="Q497" s="108"/>
      <c r="S497" s="108"/>
      <c r="T497" s="108"/>
      <c r="V497" s="108"/>
      <c r="W497" s="108"/>
      <c r="AA497" s="138"/>
      <c r="AE497" s="108"/>
      <c r="AF497" s="108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</row>
    <row r="498" spans="1:102" s="106" customFormat="1" ht="15" customHeight="1" x14ac:dyDescent="0.25">
      <c r="A498" s="101"/>
      <c r="B498" s="101"/>
      <c r="C498" s="101"/>
      <c r="D498" s="101"/>
      <c r="E498" s="111"/>
      <c r="F498" s="139"/>
      <c r="G498" s="151"/>
      <c r="H498" s="128"/>
      <c r="I498" s="129"/>
      <c r="J498" s="130"/>
      <c r="K498" s="105"/>
      <c r="L498" s="131"/>
      <c r="M498" s="105"/>
      <c r="O498" s="108"/>
      <c r="P498" s="108"/>
      <c r="Q498" s="108"/>
      <c r="S498" s="108"/>
      <c r="T498" s="108"/>
      <c r="V498" s="108"/>
      <c r="W498" s="108"/>
      <c r="AA498" s="138"/>
      <c r="AE498" s="108"/>
      <c r="AF498" s="108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</row>
    <row r="499" spans="1:102" s="106" customFormat="1" ht="15" customHeight="1" x14ac:dyDescent="0.25">
      <c r="A499" s="101"/>
      <c r="B499" s="101"/>
      <c r="C499" s="101"/>
      <c r="D499" s="101"/>
      <c r="E499" s="111"/>
      <c r="F499" s="139"/>
      <c r="G499" s="151"/>
      <c r="H499" s="128"/>
      <c r="I499" s="129"/>
      <c r="J499" s="130"/>
      <c r="K499" s="105"/>
      <c r="L499" s="131"/>
      <c r="M499" s="105"/>
      <c r="O499" s="108"/>
      <c r="P499" s="108"/>
      <c r="Q499" s="108"/>
      <c r="S499" s="108"/>
      <c r="T499" s="108"/>
      <c r="V499" s="108"/>
      <c r="W499" s="108"/>
      <c r="AA499" s="138"/>
      <c r="AE499" s="108"/>
      <c r="AF499" s="108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</row>
    <row r="500" spans="1:102" s="106" customFormat="1" ht="15" customHeight="1" x14ac:dyDescent="0.25">
      <c r="A500" s="101"/>
      <c r="B500" s="101"/>
      <c r="C500" s="101"/>
      <c r="D500" s="101"/>
      <c r="E500" s="111"/>
      <c r="F500" s="139"/>
      <c r="G500" s="151"/>
      <c r="H500" s="128"/>
      <c r="I500" s="129"/>
      <c r="J500" s="130"/>
      <c r="K500" s="105"/>
      <c r="L500" s="131"/>
      <c r="M500" s="105"/>
      <c r="O500" s="108"/>
      <c r="P500" s="108"/>
      <c r="Q500" s="108"/>
      <c r="S500" s="108"/>
      <c r="T500" s="108"/>
      <c r="V500" s="108"/>
      <c r="W500" s="108"/>
      <c r="AA500" s="138"/>
      <c r="AE500" s="108"/>
      <c r="AF500" s="108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</row>
    <row r="501" spans="1:102" s="106" customFormat="1" ht="15" customHeight="1" x14ac:dyDescent="0.25">
      <c r="A501" s="101"/>
      <c r="B501" s="101"/>
      <c r="C501" s="101"/>
      <c r="D501" s="101"/>
      <c r="E501" s="111"/>
      <c r="F501" s="139"/>
      <c r="G501" s="151"/>
      <c r="H501" s="128"/>
      <c r="I501" s="129"/>
      <c r="J501" s="130"/>
      <c r="K501" s="105"/>
      <c r="L501" s="131"/>
      <c r="M501" s="105"/>
      <c r="O501" s="108"/>
      <c r="P501" s="108"/>
      <c r="Q501" s="108"/>
      <c r="S501" s="108"/>
      <c r="T501" s="108"/>
      <c r="V501" s="108"/>
      <c r="W501" s="108"/>
      <c r="AA501" s="138"/>
      <c r="AE501" s="108"/>
      <c r="AF501" s="108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</row>
    <row r="502" spans="1:102" s="106" customFormat="1" ht="15" customHeight="1" x14ac:dyDescent="0.25">
      <c r="A502" s="101"/>
      <c r="B502" s="101"/>
      <c r="C502" s="101"/>
      <c r="D502" s="101"/>
      <c r="E502" s="111"/>
      <c r="F502" s="139"/>
      <c r="G502" s="151"/>
      <c r="H502" s="128"/>
      <c r="I502" s="129"/>
      <c r="J502" s="130"/>
      <c r="K502" s="105"/>
      <c r="L502" s="131"/>
      <c r="M502" s="105"/>
      <c r="O502" s="108"/>
      <c r="P502" s="108"/>
      <c r="Q502" s="108"/>
      <c r="S502" s="108"/>
      <c r="T502" s="108"/>
      <c r="V502" s="108"/>
      <c r="W502" s="108"/>
      <c r="AA502" s="138"/>
      <c r="AE502" s="108"/>
      <c r="AF502" s="108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</row>
    <row r="503" spans="1:102" s="106" customFormat="1" ht="15" customHeight="1" x14ac:dyDescent="0.25">
      <c r="A503" s="101"/>
      <c r="B503" s="101"/>
      <c r="C503" s="101"/>
      <c r="D503" s="101"/>
      <c r="E503" s="111"/>
      <c r="F503" s="139"/>
      <c r="G503" s="151"/>
      <c r="H503" s="128"/>
      <c r="I503" s="129"/>
      <c r="J503" s="130"/>
      <c r="K503" s="105"/>
      <c r="L503" s="131"/>
      <c r="M503" s="105"/>
      <c r="O503" s="108"/>
      <c r="P503" s="108"/>
      <c r="Q503" s="108"/>
      <c r="S503" s="108"/>
      <c r="T503" s="108"/>
      <c r="V503" s="108"/>
      <c r="W503" s="108"/>
      <c r="AA503" s="138"/>
      <c r="AE503" s="108"/>
      <c r="AF503" s="108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</row>
    <row r="504" spans="1:102" s="106" customFormat="1" ht="15" customHeight="1" x14ac:dyDescent="0.25">
      <c r="A504" s="101"/>
      <c r="B504" s="101"/>
      <c r="C504" s="101"/>
      <c r="D504" s="101"/>
      <c r="E504" s="111"/>
      <c r="F504" s="139"/>
      <c r="G504" s="151"/>
      <c r="H504" s="128"/>
      <c r="I504" s="129"/>
      <c r="J504" s="130"/>
      <c r="K504" s="105"/>
      <c r="L504" s="131"/>
      <c r="M504" s="105"/>
      <c r="O504" s="108"/>
      <c r="P504" s="108"/>
      <c r="Q504" s="108"/>
      <c r="S504" s="108"/>
      <c r="T504" s="108"/>
      <c r="V504" s="108"/>
      <c r="W504" s="108"/>
      <c r="AA504" s="138"/>
      <c r="AE504" s="108"/>
      <c r="AF504" s="108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</row>
    <row r="505" spans="1:102" s="106" customFormat="1" ht="15" customHeight="1" x14ac:dyDescent="0.25">
      <c r="A505" s="101"/>
      <c r="B505" s="101"/>
      <c r="C505" s="101"/>
      <c r="D505" s="101"/>
      <c r="E505" s="111"/>
      <c r="F505" s="139"/>
      <c r="G505" s="151"/>
      <c r="H505" s="128"/>
      <c r="I505" s="129"/>
      <c r="J505" s="130"/>
      <c r="K505" s="105"/>
      <c r="L505" s="131"/>
      <c r="M505" s="105"/>
      <c r="O505" s="108"/>
      <c r="P505" s="108"/>
      <c r="Q505" s="108"/>
      <c r="S505" s="108"/>
      <c r="T505" s="108"/>
      <c r="V505" s="108"/>
      <c r="W505" s="108"/>
      <c r="AA505" s="138"/>
      <c r="AE505" s="108"/>
      <c r="AF505" s="108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</row>
    <row r="506" spans="1:102" s="106" customFormat="1" ht="15" customHeight="1" x14ac:dyDescent="0.25">
      <c r="A506" s="101"/>
      <c r="B506" s="101"/>
      <c r="C506" s="101"/>
      <c r="D506" s="101"/>
      <c r="E506" s="111"/>
      <c r="F506" s="139"/>
      <c r="G506" s="151"/>
      <c r="H506" s="128"/>
      <c r="I506" s="129"/>
      <c r="J506" s="130"/>
      <c r="K506" s="105"/>
      <c r="L506" s="131"/>
      <c r="M506" s="105"/>
      <c r="O506" s="108"/>
      <c r="P506" s="108"/>
      <c r="Q506" s="108"/>
      <c r="S506" s="108"/>
      <c r="T506" s="108"/>
      <c r="V506" s="108"/>
      <c r="W506" s="108"/>
      <c r="AA506" s="138"/>
      <c r="AE506" s="108"/>
      <c r="AF506" s="108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</row>
    <row r="507" spans="1:102" s="106" customFormat="1" ht="15" customHeight="1" x14ac:dyDescent="0.25">
      <c r="A507" s="101"/>
      <c r="B507" s="101"/>
      <c r="C507" s="101"/>
      <c r="D507" s="101"/>
      <c r="E507" s="111"/>
      <c r="F507" s="139"/>
      <c r="G507" s="151"/>
      <c r="H507" s="128"/>
      <c r="I507" s="129"/>
      <c r="J507" s="130"/>
      <c r="K507" s="105"/>
      <c r="L507" s="131"/>
      <c r="M507" s="105"/>
      <c r="O507" s="108"/>
      <c r="P507" s="108"/>
      <c r="Q507" s="108"/>
      <c r="S507" s="108"/>
      <c r="T507" s="108"/>
      <c r="V507" s="108"/>
      <c r="W507" s="108"/>
      <c r="AA507" s="138"/>
      <c r="AE507" s="108"/>
      <c r="AF507" s="108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</row>
    <row r="508" spans="1:102" s="106" customFormat="1" ht="15" customHeight="1" x14ac:dyDescent="0.25">
      <c r="A508" s="101"/>
      <c r="B508" s="101"/>
      <c r="C508" s="101"/>
      <c r="D508" s="101"/>
      <c r="E508" s="111"/>
      <c r="F508" s="139"/>
      <c r="G508" s="151"/>
      <c r="H508" s="128"/>
      <c r="I508" s="129"/>
      <c r="J508" s="130"/>
      <c r="K508" s="105"/>
      <c r="L508" s="131"/>
      <c r="M508" s="105"/>
      <c r="O508" s="108"/>
      <c r="P508" s="108"/>
      <c r="Q508" s="108"/>
      <c r="S508" s="108"/>
      <c r="T508" s="108"/>
      <c r="V508" s="108"/>
      <c r="W508" s="108"/>
      <c r="AA508" s="138"/>
      <c r="AE508" s="108"/>
      <c r="AF508" s="108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</row>
    <row r="509" spans="1:102" s="106" customFormat="1" ht="15" customHeight="1" x14ac:dyDescent="0.25">
      <c r="A509" s="101"/>
      <c r="B509" s="101"/>
      <c r="C509" s="101"/>
      <c r="D509" s="101"/>
      <c r="E509" s="111"/>
      <c r="F509" s="139"/>
      <c r="G509" s="151"/>
      <c r="H509" s="128"/>
      <c r="I509" s="129"/>
      <c r="J509" s="130"/>
      <c r="K509" s="105"/>
      <c r="L509" s="131"/>
      <c r="M509" s="105"/>
      <c r="O509" s="108"/>
      <c r="P509" s="108"/>
      <c r="Q509" s="108"/>
      <c r="S509" s="108"/>
      <c r="T509" s="108"/>
      <c r="V509" s="108"/>
      <c r="W509" s="108"/>
      <c r="AA509" s="138"/>
      <c r="AE509" s="108"/>
      <c r="AF509" s="108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</row>
    <row r="510" spans="1:102" s="106" customFormat="1" ht="15" customHeight="1" x14ac:dyDescent="0.25">
      <c r="A510" s="101"/>
      <c r="B510" s="101"/>
      <c r="C510" s="101"/>
      <c r="D510" s="101"/>
      <c r="E510" s="111"/>
      <c r="F510" s="139"/>
      <c r="G510" s="151"/>
      <c r="H510" s="128"/>
      <c r="I510" s="129"/>
      <c r="J510" s="130"/>
      <c r="K510" s="105"/>
      <c r="L510" s="131"/>
      <c r="M510" s="105"/>
      <c r="O510" s="108"/>
      <c r="P510" s="108"/>
      <c r="Q510" s="108"/>
      <c r="S510" s="108"/>
      <c r="T510" s="108"/>
      <c r="V510" s="108"/>
      <c r="W510" s="108"/>
      <c r="AA510" s="138"/>
      <c r="AE510" s="108"/>
      <c r="AF510" s="108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</row>
    <row r="511" spans="1:102" s="106" customFormat="1" ht="15" customHeight="1" x14ac:dyDescent="0.25">
      <c r="A511" s="101"/>
      <c r="B511" s="101"/>
      <c r="C511" s="101"/>
      <c r="D511" s="101"/>
      <c r="E511" s="111"/>
      <c r="F511" s="139"/>
      <c r="G511" s="151"/>
      <c r="H511" s="128"/>
      <c r="I511" s="129"/>
      <c r="J511" s="130"/>
      <c r="K511" s="105"/>
      <c r="L511" s="131"/>
      <c r="M511" s="105"/>
      <c r="O511" s="108"/>
      <c r="P511" s="108"/>
      <c r="Q511" s="108"/>
      <c r="S511" s="108"/>
      <c r="T511" s="108"/>
      <c r="V511" s="108"/>
      <c r="W511" s="108"/>
      <c r="AA511" s="138"/>
      <c r="AE511" s="108"/>
      <c r="AF511" s="108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</row>
    <row r="512" spans="1:102" s="106" customFormat="1" ht="15" customHeight="1" x14ac:dyDescent="0.25">
      <c r="A512" s="101"/>
      <c r="B512" s="101"/>
      <c r="C512" s="101"/>
      <c r="D512" s="101"/>
      <c r="E512" s="111"/>
      <c r="F512" s="139"/>
      <c r="G512" s="151"/>
      <c r="H512" s="128"/>
      <c r="I512" s="129"/>
      <c r="J512" s="130"/>
      <c r="K512" s="105"/>
      <c r="L512" s="131"/>
      <c r="M512" s="105"/>
      <c r="O512" s="108"/>
      <c r="P512" s="108"/>
      <c r="Q512" s="108"/>
      <c r="S512" s="108"/>
      <c r="T512" s="108"/>
      <c r="V512" s="108"/>
      <c r="W512" s="108"/>
      <c r="AA512" s="138"/>
      <c r="AE512" s="108"/>
      <c r="AF512" s="108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</row>
    <row r="513" spans="1:102" s="106" customFormat="1" ht="15" customHeight="1" x14ac:dyDescent="0.25">
      <c r="A513" s="101"/>
      <c r="B513" s="101"/>
      <c r="C513" s="101"/>
      <c r="D513" s="101"/>
      <c r="E513" s="111"/>
      <c r="F513" s="139"/>
      <c r="G513" s="151"/>
      <c r="H513" s="128"/>
      <c r="I513" s="129"/>
      <c r="J513" s="130"/>
      <c r="K513" s="105"/>
      <c r="L513" s="131"/>
      <c r="M513" s="105"/>
      <c r="O513" s="108"/>
      <c r="P513" s="108"/>
      <c r="Q513" s="108"/>
      <c r="S513" s="108"/>
      <c r="T513" s="108"/>
      <c r="V513" s="108"/>
      <c r="W513" s="108"/>
      <c r="AA513" s="138"/>
      <c r="AE513" s="108"/>
      <c r="AF513" s="108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</row>
    <row r="514" spans="1:102" s="106" customFormat="1" ht="15" customHeight="1" x14ac:dyDescent="0.25">
      <c r="A514" s="101"/>
      <c r="B514" s="101"/>
      <c r="C514" s="101"/>
      <c r="D514" s="101"/>
      <c r="E514" s="111"/>
      <c r="F514" s="139"/>
      <c r="G514" s="151"/>
      <c r="H514" s="128"/>
      <c r="I514" s="129"/>
      <c r="J514" s="130"/>
      <c r="K514" s="105"/>
      <c r="L514" s="131"/>
      <c r="M514" s="105"/>
      <c r="O514" s="108"/>
      <c r="P514" s="108"/>
      <c r="Q514" s="108"/>
      <c r="S514" s="108"/>
      <c r="T514" s="108"/>
      <c r="V514" s="108"/>
      <c r="W514" s="108"/>
      <c r="AA514" s="138"/>
      <c r="AE514" s="108"/>
      <c r="AF514" s="108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</row>
    <row r="515" spans="1:102" s="106" customFormat="1" ht="15" customHeight="1" x14ac:dyDescent="0.25">
      <c r="A515" s="101"/>
      <c r="B515" s="101"/>
      <c r="C515" s="101"/>
      <c r="D515" s="101"/>
      <c r="E515" s="111"/>
      <c r="F515" s="139"/>
      <c r="G515" s="151"/>
      <c r="H515" s="128"/>
      <c r="I515" s="129"/>
      <c r="J515" s="130"/>
      <c r="K515" s="105"/>
      <c r="L515" s="131"/>
      <c r="M515" s="105"/>
      <c r="O515" s="108"/>
      <c r="P515" s="108"/>
      <c r="Q515" s="108"/>
      <c r="S515" s="108"/>
      <c r="T515" s="108"/>
      <c r="V515" s="108"/>
      <c r="W515" s="108"/>
      <c r="AA515" s="138"/>
      <c r="AE515" s="108"/>
      <c r="AF515" s="108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</row>
    <row r="516" spans="1:102" s="106" customFormat="1" ht="15" customHeight="1" x14ac:dyDescent="0.25">
      <c r="A516" s="101"/>
      <c r="B516" s="101"/>
      <c r="C516" s="101"/>
      <c r="D516" s="101"/>
      <c r="E516" s="111"/>
      <c r="F516" s="139"/>
      <c r="G516" s="151"/>
      <c r="H516" s="128"/>
      <c r="I516" s="129"/>
      <c r="J516" s="130"/>
      <c r="K516" s="105"/>
      <c r="L516" s="131"/>
      <c r="M516" s="105"/>
      <c r="O516" s="108"/>
      <c r="P516" s="108"/>
      <c r="Q516" s="108"/>
      <c r="S516" s="108"/>
      <c r="T516" s="108"/>
      <c r="V516" s="108"/>
      <c r="W516" s="108"/>
      <c r="AA516" s="138"/>
      <c r="AE516" s="108"/>
      <c r="AF516" s="108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</row>
    <row r="517" spans="1:102" s="106" customFormat="1" ht="15" customHeight="1" x14ac:dyDescent="0.25">
      <c r="A517" s="101"/>
      <c r="B517" s="101"/>
      <c r="C517" s="101"/>
      <c r="D517" s="101"/>
      <c r="E517" s="111"/>
      <c r="F517" s="139"/>
      <c r="G517" s="151"/>
      <c r="H517" s="128"/>
      <c r="I517" s="129"/>
      <c r="J517" s="130"/>
      <c r="K517" s="105"/>
      <c r="L517" s="131"/>
      <c r="M517" s="105"/>
      <c r="O517" s="108"/>
      <c r="P517" s="108"/>
      <c r="Q517" s="108"/>
      <c r="S517" s="108"/>
      <c r="T517" s="108"/>
      <c r="V517" s="108"/>
      <c r="W517" s="108"/>
      <c r="AA517" s="138"/>
      <c r="AE517" s="108"/>
      <c r="AF517" s="108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</row>
    <row r="518" spans="1:102" s="106" customFormat="1" ht="15" customHeight="1" x14ac:dyDescent="0.25">
      <c r="A518" s="101"/>
      <c r="B518" s="101"/>
      <c r="C518" s="101"/>
      <c r="D518" s="101"/>
      <c r="E518" s="111"/>
      <c r="F518" s="139"/>
      <c r="G518" s="151"/>
      <c r="H518" s="128"/>
      <c r="I518" s="129"/>
      <c r="J518" s="130"/>
      <c r="K518" s="105"/>
      <c r="L518" s="131"/>
      <c r="M518" s="105"/>
      <c r="O518" s="108"/>
      <c r="P518" s="108"/>
      <c r="Q518" s="108"/>
      <c r="S518" s="108"/>
      <c r="T518" s="108"/>
      <c r="V518" s="108"/>
      <c r="W518" s="108"/>
      <c r="AA518" s="138"/>
      <c r="AE518" s="108"/>
      <c r="AF518" s="108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</row>
    <row r="519" spans="1:102" s="106" customFormat="1" ht="15" customHeight="1" x14ac:dyDescent="0.25">
      <c r="A519" s="101"/>
      <c r="B519" s="101"/>
      <c r="C519" s="101"/>
      <c r="D519" s="101"/>
      <c r="E519" s="111"/>
      <c r="F519" s="139"/>
      <c r="G519" s="151"/>
      <c r="H519" s="128"/>
      <c r="I519" s="129"/>
      <c r="J519" s="130"/>
      <c r="K519" s="105"/>
      <c r="L519" s="131"/>
      <c r="M519" s="105"/>
      <c r="O519" s="108"/>
      <c r="P519" s="108"/>
      <c r="Q519" s="108"/>
      <c r="S519" s="108"/>
      <c r="T519" s="108"/>
      <c r="V519" s="108"/>
      <c r="W519" s="108"/>
      <c r="AA519" s="138"/>
      <c r="AE519" s="108"/>
      <c r="AF519" s="108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</row>
    <row r="520" spans="1:102" s="106" customFormat="1" ht="15" customHeight="1" x14ac:dyDescent="0.25">
      <c r="A520" s="101"/>
      <c r="B520" s="101"/>
      <c r="C520" s="101"/>
      <c r="D520" s="101"/>
      <c r="E520" s="111"/>
      <c r="F520" s="139"/>
      <c r="G520" s="151"/>
      <c r="H520" s="128"/>
      <c r="I520" s="129"/>
      <c r="J520" s="130"/>
      <c r="K520" s="105"/>
      <c r="L520" s="131"/>
      <c r="M520" s="105"/>
      <c r="O520" s="108"/>
      <c r="P520" s="108"/>
      <c r="Q520" s="108"/>
      <c r="S520" s="108"/>
      <c r="T520" s="108"/>
      <c r="V520" s="108"/>
      <c r="W520" s="108"/>
      <c r="AA520" s="138"/>
      <c r="AE520" s="108"/>
      <c r="AF520" s="108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</row>
    <row r="521" spans="1:102" s="106" customFormat="1" ht="15" customHeight="1" x14ac:dyDescent="0.25">
      <c r="A521" s="101"/>
      <c r="B521" s="101"/>
      <c r="C521" s="101"/>
      <c r="D521" s="101"/>
      <c r="E521" s="111"/>
      <c r="F521" s="139"/>
      <c r="G521" s="151"/>
      <c r="H521" s="128"/>
      <c r="I521" s="129"/>
      <c r="J521" s="130"/>
      <c r="K521" s="105"/>
      <c r="L521" s="131"/>
      <c r="M521" s="105"/>
      <c r="O521" s="108"/>
      <c r="P521" s="108"/>
      <c r="Q521" s="108"/>
      <c r="S521" s="108"/>
      <c r="T521" s="108"/>
      <c r="V521" s="108"/>
      <c r="W521" s="108"/>
      <c r="AA521" s="138"/>
      <c r="AE521" s="108"/>
      <c r="AF521" s="108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</row>
    <row r="522" spans="1:102" s="106" customFormat="1" ht="15" customHeight="1" x14ac:dyDescent="0.25">
      <c r="A522" s="101"/>
      <c r="B522" s="101"/>
      <c r="C522" s="101"/>
      <c r="D522" s="101"/>
      <c r="E522" s="111"/>
      <c r="F522" s="139"/>
      <c r="G522" s="151"/>
      <c r="H522" s="128"/>
      <c r="I522" s="129"/>
      <c r="J522" s="130"/>
      <c r="K522" s="105"/>
      <c r="L522" s="131"/>
      <c r="M522" s="105"/>
      <c r="O522" s="108"/>
      <c r="P522" s="108"/>
      <c r="Q522" s="108"/>
      <c r="S522" s="108"/>
      <c r="T522" s="108"/>
      <c r="V522" s="108"/>
      <c r="W522" s="108"/>
      <c r="AA522" s="138"/>
      <c r="AE522" s="108"/>
      <c r="AF522" s="108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</row>
    <row r="523" spans="1:102" s="106" customFormat="1" ht="15" customHeight="1" x14ac:dyDescent="0.25">
      <c r="A523" s="101"/>
      <c r="B523" s="101"/>
      <c r="C523" s="101"/>
      <c r="D523" s="101"/>
      <c r="E523" s="111"/>
      <c r="F523" s="139"/>
      <c r="G523" s="151"/>
      <c r="H523" s="128"/>
      <c r="I523" s="129"/>
      <c r="J523" s="130"/>
      <c r="K523" s="105"/>
      <c r="L523" s="131"/>
      <c r="M523" s="105"/>
      <c r="O523" s="108"/>
      <c r="P523" s="108"/>
      <c r="Q523" s="108"/>
      <c r="S523" s="108"/>
      <c r="T523" s="108"/>
      <c r="V523" s="108"/>
      <c r="W523" s="108"/>
      <c r="AA523" s="138"/>
      <c r="AE523" s="108"/>
      <c r="AF523" s="108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</row>
    <row r="524" spans="1:102" s="106" customFormat="1" ht="15" customHeight="1" x14ac:dyDescent="0.25">
      <c r="A524" s="101"/>
      <c r="B524" s="101"/>
      <c r="C524" s="101"/>
      <c r="D524" s="101"/>
      <c r="E524" s="111"/>
      <c r="F524" s="139"/>
      <c r="G524" s="151"/>
      <c r="H524" s="128"/>
      <c r="I524" s="129"/>
      <c r="J524" s="130"/>
      <c r="K524" s="105"/>
      <c r="L524" s="131"/>
      <c r="M524" s="105"/>
      <c r="O524" s="108"/>
      <c r="P524" s="108"/>
      <c r="Q524" s="108"/>
      <c r="S524" s="108"/>
      <c r="T524" s="108"/>
      <c r="V524" s="108"/>
      <c r="W524" s="108"/>
      <c r="AA524" s="138"/>
      <c r="AE524" s="108"/>
      <c r="AF524" s="108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</row>
    <row r="525" spans="1:102" s="106" customFormat="1" ht="15" customHeight="1" x14ac:dyDescent="0.25">
      <c r="A525" s="101"/>
      <c r="B525" s="101"/>
      <c r="C525" s="101"/>
      <c r="D525" s="101"/>
      <c r="E525" s="111"/>
      <c r="F525" s="139"/>
      <c r="G525" s="151"/>
      <c r="H525" s="128"/>
      <c r="I525" s="129"/>
      <c r="J525" s="130"/>
      <c r="K525" s="105"/>
      <c r="L525" s="131"/>
      <c r="M525" s="105"/>
      <c r="O525" s="108"/>
      <c r="P525" s="108"/>
      <c r="Q525" s="108"/>
      <c r="S525" s="108"/>
      <c r="T525" s="108"/>
      <c r="V525" s="108"/>
      <c r="W525" s="108"/>
      <c r="AA525" s="138"/>
      <c r="AE525" s="108"/>
      <c r="AF525" s="108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</row>
    <row r="526" spans="1:102" s="106" customFormat="1" ht="15" customHeight="1" x14ac:dyDescent="0.25">
      <c r="A526" s="101"/>
      <c r="B526" s="101"/>
      <c r="C526" s="101"/>
      <c r="D526" s="101"/>
      <c r="E526" s="111"/>
      <c r="F526" s="139"/>
      <c r="G526" s="151"/>
      <c r="H526" s="128"/>
      <c r="I526" s="129"/>
      <c r="J526" s="130"/>
      <c r="K526" s="105"/>
      <c r="L526" s="131"/>
      <c r="M526" s="105"/>
      <c r="O526" s="108"/>
      <c r="P526" s="108"/>
      <c r="Q526" s="108"/>
      <c r="S526" s="108"/>
      <c r="T526" s="108"/>
      <c r="V526" s="108"/>
      <c r="W526" s="108"/>
      <c r="AA526" s="138"/>
      <c r="AE526" s="108"/>
      <c r="AF526" s="108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</row>
    <row r="527" spans="1:102" s="106" customFormat="1" ht="15" customHeight="1" x14ac:dyDescent="0.25">
      <c r="A527" s="101"/>
      <c r="B527" s="101"/>
      <c r="C527" s="101"/>
      <c r="D527" s="101"/>
      <c r="E527" s="111"/>
      <c r="F527" s="139"/>
      <c r="G527" s="151"/>
      <c r="H527" s="128"/>
      <c r="I527" s="129"/>
      <c r="J527" s="130"/>
      <c r="K527" s="105"/>
      <c r="L527" s="131"/>
      <c r="M527" s="105"/>
      <c r="O527" s="108"/>
      <c r="P527" s="108"/>
      <c r="Q527" s="108"/>
      <c r="S527" s="108"/>
      <c r="T527" s="108"/>
      <c r="V527" s="108"/>
      <c r="W527" s="108"/>
      <c r="AA527" s="138"/>
      <c r="AE527" s="108"/>
      <c r="AF527" s="108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</row>
    <row r="528" spans="1:102" s="106" customFormat="1" ht="15" customHeight="1" x14ac:dyDescent="0.25">
      <c r="A528" s="101"/>
      <c r="B528" s="101"/>
      <c r="C528" s="101"/>
      <c r="D528" s="101"/>
      <c r="E528" s="111"/>
      <c r="F528" s="139"/>
      <c r="G528" s="151"/>
      <c r="H528" s="128"/>
      <c r="I528" s="129"/>
      <c r="J528" s="130"/>
      <c r="K528" s="105"/>
      <c r="L528" s="131"/>
      <c r="M528" s="105"/>
      <c r="O528" s="108"/>
      <c r="P528" s="108"/>
      <c r="Q528" s="108"/>
      <c r="S528" s="108"/>
      <c r="T528" s="108"/>
      <c r="V528" s="108"/>
      <c r="W528" s="108"/>
      <c r="AA528" s="138"/>
      <c r="AE528" s="108"/>
      <c r="AF528" s="108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</row>
    <row r="529" spans="1:102" s="106" customFormat="1" ht="15" customHeight="1" x14ac:dyDescent="0.25">
      <c r="A529" s="101"/>
      <c r="B529" s="101"/>
      <c r="C529" s="101"/>
      <c r="D529" s="101"/>
      <c r="E529" s="111"/>
      <c r="F529" s="139"/>
      <c r="G529" s="151"/>
      <c r="H529" s="128"/>
      <c r="I529" s="129"/>
      <c r="J529" s="130"/>
      <c r="K529" s="105"/>
      <c r="L529" s="131"/>
      <c r="M529" s="105"/>
      <c r="O529" s="108"/>
      <c r="P529" s="108"/>
      <c r="Q529" s="108"/>
      <c r="S529" s="108"/>
      <c r="T529" s="108"/>
      <c r="V529" s="108"/>
      <c r="W529" s="108"/>
      <c r="AA529" s="138"/>
      <c r="AE529" s="108"/>
      <c r="AF529" s="108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</row>
    <row r="530" spans="1:102" s="106" customFormat="1" ht="15" customHeight="1" x14ac:dyDescent="0.25">
      <c r="A530" s="101"/>
      <c r="B530" s="101"/>
      <c r="C530" s="101"/>
      <c r="D530" s="101"/>
      <c r="E530" s="111"/>
      <c r="F530" s="139"/>
      <c r="G530" s="151"/>
      <c r="H530" s="128"/>
      <c r="I530" s="129"/>
      <c r="J530" s="130"/>
      <c r="K530" s="105"/>
      <c r="L530" s="131"/>
      <c r="M530" s="105"/>
      <c r="O530" s="108"/>
      <c r="P530" s="108"/>
      <c r="Q530" s="108"/>
      <c r="S530" s="108"/>
      <c r="T530" s="108"/>
      <c r="V530" s="108"/>
      <c r="W530" s="108"/>
      <c r="AA530" s="138"/>
      <c r="AE530" s="108"/>
      <c r="AF530" s="108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</row>
    <row r="531" spans="1:102" s="106" customFormat="1" ht="15" customHeight="1" x14ac:dyDescent="0.25">
      <c r="A531" s="101"/>
      <c r="B531" s="101"/>
      <c r="C531" s="101"/>
      <c r="D531" s="101"/>
      <c r="E531" s="111"/>
      <c r="F531" s="139"/>
      <c r="G531" s="151"/>
      <c r="H531" s="128"/>
      <c r="I531" s="129"/>
      <c r="J531" s="130"/>
      <c r="K531" s="105"/>
      <c r="L531" s="131"/>
      <c r="M531" s="105"/>
      <c r="O531" s="108"/>
      <c r="P531" s="108"/>
      <c r="Q531" s="108"/>
      <c r="S531" s="108"/>
      <c r="T531" s="108"/>
      <c r="V531" s="108"/>
      <c r="W531" s="108"/>
      <c r="AA531" s="138"/>
      <c r="AE531" s="108"/>
      <c r="AF531" s="108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</row>
    <row r="532" spans="1:102" s="106" customFormat="1" ht="15" customHeight="1" x14ac:dyDescent="0.25">
      <c r="A532" s="101"/>
      <c r="B532" s="101"/>
      <c r="C532" s="101"/>
      <c r="D532" s="101"/>
      <c r="E532" s="111"/>
      <c r="F532" s="139"/>
      <c r="G532" s="151"/>
      <c r="H532" s="128"/>
      <c r="I532" s="129"/>
      <c r="J532" s="130"/>
      <c r="K532" s="105"/>
      <c r="L532" s="131"/>
      <c r="M532" s="105"/>
      <c r="O532" s="108"/>
      <c r="P532" s="108"/>
      <c r="Q532" s="108"/>
      <c r="S532" s="108"/>
      <c r="T532" s="108"/>
      <c r="V532" s="108"/>
      <c r="W532" s="108"/>
      <c r="AA532" s="138"/>
      <c r="AE532" s="108"/>
      <c r="AF532" s="108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</row>
    <row r="533" spans="1:102" s="106" customFormat="1" ht="15" customHeight="1" x14ac:dyDescent="0.25">
      <c r="A533" s="101"/>
      <c r="B533" s="101"/>
      <c r="C533" s="101"/>
      <c r="D533" s="101"/>
      <c r="E533" s="111"/>
      <c r="F533" s="139"/>
      <c r="G533" s="151"/>
      <c r="H533" s="128"/>
      <c r="I533" s="129"/>
      <c r="J533" s="130"/>
      <c r="K533" s="105"/>
      <c r="L533" s="131"/>
      <c r="M533" s="105"/>
      <c r="O533" s="108"/>
      <c r="P533" s="108"/>
      <c r="Q533" s="108"/>
      <c r="S533" s="108"/>
      <c r="T533" s="108"/>
      <c r="V533" s="108"/>
      <c r="W533" s="108"/>
      <c r="AA533" s="138"/>
      <c r="AE533" s="108"/>
      <c r="AF533" s="108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  <c r="CX533" s="111"/>
    </row>
    <row r="534" spans="1:102" s="106" customFormat="1" ht="15" customHeight="1" x14ac:dyDescent="0.25">
      <c r="A534" s="101"/>
      <c r="B534" s="101"/>
      <c r="C534" s="101"/>
      <c r="D534" s="101"/>
      <c r="E534" s="111"/>
      <c r="F534" s="139"/>
      <c r="G534" s="151"/>
      <c r="H534" s="128"/>
      <c r="I534" s="129"/>
      <c r="J534" s="130"/>
      <c r="K534" s="105"/>
      <c r="L534" s="131"/>
      <c r="M534" s="105"/>
      <c r="O534" s="108"/>
      <c r="P534" s="108"/>
      <c r="Q534" s="108"/>
      <c r="S534" s="108"/>
      <c r="T534" s="108"/>
      <c r="V534" s="108"/>
      <c r="W534" s="108"/>
      <c r="AA534" s="138"/>
      <c r="AE534" s="108"/>
      <c r="AF534" s="108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</row>
    <row r="535" spans="1:102" s="106" customFormat="1" ht="15" customHeight="1" x14ac:dyDescent="0.25">
      <c r="A535" s="101"/>
      <c r="B535" s="101"/>
      <c r="C535" s="101"/>
      <c r="D535" s="101"/>
      <c r="E535" s="111"/>
      <c r="F535" s="139"/>
      <c r="G535" s="151"/>
      <c r="H535" s="128"/>
      <c r="I535" s="129"/>
      <c r="J535" s="130"/>
      <c r="K535" s="105"/>
      <c r="L535" s="131"/>
      <c r="M535" s="105"/>
      <c r="O535" s="108"/>
      <c r="P535" s="108"/>
      <c r="Q535" s="108"/>
      <c r="S535" s="108"/>
      <c r="T535" s="108"/>
      <c r="V535" s="108"/>
      <c r="W535" s="108"/>
      <c r="AA535" s="138"/>
      <c r="AE535" s="108"/>
      <c r="AF535" s="108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</row>
    <row r="536" spans="1:102" s="106" customFormat="1" ht="15" customHeight="1" x14ac:dyDescent="0.25">
      <c r="A536" s="101"/>
      <c r="B536" s="101"/>
      <c r="C536" s="101"/>
      <c r="D536" s="101"/>
      <c r="E536" s="111"/>
      <c r="F536" s="139"/>
      <c r="G536" s="151"/>
      <c r="H536" s="128"/>
      <c r="I536" s="129"/>
      <c r="J536" s="130"/>
      <c r="K536" s="105"/>
      <c r="L536" s="131"/>
      <c r="M536" s="105"/>
      <c r="O536" s="108"/>
      <c r="P536" s="108"/>
      <c r="Q536" s="108"/>
      <c r="S536" s="108"/>
      <c r="T536" s="108"/>
      <c r="V536" s="108"/>
      <c r="W536" s="108"/>
      <c r="AA536" s="138"/>
      <c r="AE536" s="108"/>
      <c r="AF536" s="108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  <c r="CX536" s="111"/>
    </row>
    <row r="537" spans="1:102" s="106" customFormat="1" ht="15" customHeight="1" x14ac:dyDescent="0.25">
      <c r="A537" s="101"/>
      <c r="B537" s="101"/>
      <c r="C537" s="101"/>
      <c r="D537" s="101"/>
      <c r="E537" s="111"/>
      <c r="F537" s="139"/>
      <c r="G537" s="151"/>
      <c r="H537" s="128"/>
      <c r="I537" s="129"/>
      <c r="J537" s="130"/>
      <c r="K537" s="105"/>
      <c r="L537" s="131"/>
      <c r="M537" s="105"/>
      <c r="O537" s="108"/>
      <c r="P537" s="108"/>
      <c r="Q537" s="108"/>
      <c r="S537" s="108"/>
      <c r="T537" s="108"/>
      <c r="V537" s="108"/>
      <c r="W537" s="108"/>
      <c r="AA537" s="138"/>
      <c r="AE537" s="108"/>
      <c r="AF537" s="108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</row>
    <row r="538" spans="1:102" s="106" customFormat="1" ht="15" customHeight="1" x14ac:dyDescent="0.25">
      <c r="A538" s="101"/>
      <c r="B538" s="101"/>
      <c r="C538" s="101"/>
      <c r="D538" s="101"/>
      <c r="E538" s="111"/>
      <c r="F538" s="139"/>
      <c r="G538" s="151"/>
      <c r="H538" s="128"/>
      <c r="I538" s="129"/>
      <c r="J538" s="130"/>
      <c r="K538" s="105"/>
      <c r="L538" s="131"/>
      <c r="M538" s="105"/>
      <c r="O538" s="108"/>
      <c r="P538" s="108"/>
      <c r="Q538" s="108"/>
      <c r="S538" s="108"/>
      <c r="T538" s="108"/>
      <c r="V538" s="108"/>
      <c r="W538" s="108"/>
      <c r="AA538" s="138"/>
      <c r="AE538" s="108"/>
      <c r="AF538" s="108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</row>
    <row r="539" spans="1:102" s="106" customFormat="1" ht="15" customHeight="1" x14ac:dyDescent="0.25">
      <c r="A539" s="101"/>
      <c r="B539" s="101"/>
      <c r="C539" s="101"/>
      <c r="D539" s="101"/>
      <c r="E539" s="111"/>
      <c r="F539" s="139"/>
      <c r="G539" s="151"/>
      <c r="H539" s="128"/>
      <c r="I539" s="129"/>
      <c r="J539" s="130"/>
      <c r="K539" s="105"/>
      <c r="L539" s="131"/>
      <c r="M539" s="105"/>
      <c r="O539" s="108"/>
      <c r="P539" s="108"/>
      <c r="Q539" s="108"/>
      <c r="S539" s="108"/>
      <c r="T539" s="108"/>
      <c r="V539" s="108"/>
      <c r="W539" s="108"/>
      <c r="AA539" s="138"/>
      <c r="AE539" s="108"/>
      <c r="AF539" s="108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</row>
    <row r="540" spans="1:102" s="106" customFormat="1" ht="15" customHeight="1" x14ac:dyDescent="0.25">
      <c r="A540" s="101"/>
      <c r="B540" s="101"/>
      <c r="C540" s="101"/>
      <c r="D540" s="101"/>
      <c r="E540" s="111"/>
      <c r="F540" s="139"/>
      <c r="G540" s="151"/>
      <c r="H540" s="128"/>
      <c r="I540" s="129"/>
      <c r="J540" s="130"/>
      <c r="K540" s="105"/>
      <c r="L540" s="131"/>
      <c r="M540" s="105"/>
      <c r="O540" s="108"/>
      <c r="P540" s="108"/>
      <c r="Q540" s="108"/>
      <c r="S540" s="108"/>
      <c r="T540" s="108"/>
      <c r="V540" s="108"/>
      <c r="W540" s="108"/>
      <c r="AA540" s="138"/>
      <c r="AE540" s="108"/>
      <c r="AF540" s="108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  <c r="CX540" s="111"/>
    </row>
    <row r="541" spans="1:102" s="106" customFormat="1" ht="15" customHeight="1" x14ac:dyDescent="0.25">
      <c r="A541" s="101"/>
      <c r="B541" s="101"/>
      <c r="C541" s="101"/>
      <c r="D541" s="101"/>
      <c r="E541" s="111"/>
      <c r="F541" s="139"/>
      <c r="G541" s="151"/>
      <c r="H541" s="128"/>
      <c r="I541" s="129"/>
      <c r="J541" s="130"/>
      <c r="K541" s="105"/>
      <c r="L541" s="131"/>
      <c r="M541" s="105"/>
      <c r="O541" s="108"/>
      <c r="P541" s="108"/>
      <c r="Q541" s="108"/>
      <c r="S541" s="108"/>
      <c r="T541" s="108"/>
      <c r="V541" s="108"/>
      <c r="W541" s="108"/>
      <c r="AA541" s="138"/>
      <c r="AE541" s="108"/>
      <c r="AF541" s="108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</row>
    <row r="542" spans="1:102" s="106" customFormat="1" ht="15" customHeight="1" x14ac:dyDescent="0.25">
      <c r="A542" s="101"/>
      <c r="B542" s="101"/>
      <c r="C542" s="101"/>
      <c r="D542" s="101"/>
      <c r="E542" s="111"/>
      <c r="F542" s="139"/>
      <c r="G542" s="151"/>
      <c r="H542" s="128"/>
      <c r="I542" s="129"/>
      <c r="J542" s="130"/>
      <c r="K542" s="105"/>
      <c r="L542" s="131"/>
      <c r="M542" s="105"/>
      <c r="O542" s="108"/>
      <c r="P542" s="108"/>
      <c r="Q542" s="108"/>
      <c r="S542" s="108"/>
      <c r="T542" s="108"/>
      <c r="V542" s="108"/>
      <c r="W542" s="108"/>
      <c r="AA542" s="138"/>
      <c r="AE542" s="108"/>
      <c r="AF542" s="108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</row>
    <row r="543" spans="1:102" s="106" customFormat="1" ht="15" customHeight="1" x14ac:dyDescent="0.25">
      <c r="A543" s="101"/>
      <c r="B543" s="101"/>
      <c r="C543" s="101"/>
      <c r="D543" s="101"/>
      <c r="E543" s="111"/>
      <c r="F543" s="139"/>
      <c r="G543" s="151"/>
      <c r="H543" s="128"/>
      <c r="I543" s="129"/>
      <c r="J543" s="130"/>
      <c r="K543" s="105"/>
      <c r="L543" s="131"/>
      <c r="M543" s="105"/>
      <c r="O543" s="108"/>
      <c r="P543" s="108"/>
      <c r="Q543" s="108"/>
      <c r="S543" s="108"/>
      <c r="T543" s="108"/>
      <c r="V543" s="108"/>
      <c r="W543" s="108"/>
      <c r="AA543" s="138"/>
      <c r="AE543" s="108"/>
      <c r="AF543" s="108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</row>
    <row r="544" spans="1:102" s="106" customFormat="1" ht="15" customHeight="1" x14ac:dyDescent="0.25">
      <c r="A544" s="101"/>
      <c r="B544" s="101"/>
      <c r="C544" s="101"/>
      <c r="D544" s="101"/>
      <c r="E544" s="111"/>
      <c r="F544" s="139"/>
      <c r="G544" s="151"/>
      <c r="H544" s="128"/>
      <c r="I544" s="129"/>
      <c r="J544" s="130"/>
      <c r="K544" s="105"/>
      <c r="L544" s="131"/>
      <c r="M544" s="105"/>
      <c r="O544" s="108"/>
      <c r="P544" s="108"/>
      <c r="Q544" s="108"/>
      <c r="S544" s="108"/>
      <c r="T544" s="108"/>
      <c r="V544" s="108"/>
      <c r="W544" s="108"/>
      <c r="AA544" s="138"/>
      <c r="AE544" s="108"/>
      <c r="AF544" s="108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</row>
    <row r="545" spans="1:102" s="106" customFormat="1" ht="15" customHeight="1" x14ac:dyDescent="0.25">
      <c r="A545" s="101"/>
      <c r="B545" s="101"/>
      <c r="C545" s="101"/>
      <c r="D545" s="101"/>
      <c r="E545" s="111"/>
      <c r="F545" s="139"/>
      <c r="G545" s="151"/>
      <c r="H545" s="128"/>
      <c r="I545" s="129"/>
      <c r="J545" s="130"/>
      <c r="K545" s="105"/>
      <c r="L545" s="131"/>
      <c r="M545" s="105"/>
      <c r="O545" s="108"/>
      <c r="P545" s="108"/>
      <c r="Q545" s="108"/>
      <c r="S545" s="108"/>
      <c r="T545" s="108"/>
      <c r="V545" s="108"/>
      <c r="W545" s="108"/>
      <c r="AA545" s="138"/>
      <c r="AE545" s="108"/>
      <c r="AF545" s="108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  <c r="CW545" s="111"/>
      <c r="CX545" s="111"/>
    </row>
    <row r="546" spans="1:102" s="106" customFormat="1" ht="15" customHeight="1" x14ac:dyDescent="0.25">
      <c r="A546" s="101"/>
      <c r="B546" s="101"/>
      <c r="C546" s="101"/>
      <c r="D546" s="101"/>
      <c r="E546" s="111"/>
      <c r="F546" s="139"/>
      <c r="G546" s="151"/>
      <c r="H546" s="128"/>
      <c r="I546" s="129"/>
      <c r="J546" s="130"/>
      <c r="K546" s="105"/>
      <c r="L546" s="131"/>
      <c r="M546" s="105"/>
      <c r="O546" s="108"/>
      <c r="P546" s="108"/>
      <c r="Q546" s="108"/>
      <c r="S546" s="108"/>
      <c r="T546" s="108"/>
      <c r="V546" s="108"/>
      <c r="W546" s="108"/>
      <c r="AA546" s="138"/>
      <c r="AE546" s="108"/>
      <c r="AF546" s="108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</row>
    <row r="547" spans="1:102" s="106" customFormat="1" ht="15" customHeight="1" x14ac:dyDescent="0.25">
      <c r="A547" s="101"/>
      <c r="B547" s="101"/>
      <c r="C547" s="101"/>
      <c r="D547" s="101"/>
      <c r="E547" s="111"/>
      <c r="F547" s="139"/>
      <c r="G547" s="151"/>
      <c r="H547" s="128"/>
      <c r="I547" s="129"/>
      <c r="J547" s="130"/>
      <c r="K547" s="105"/>
      <c r="L547" s="131"/>
      <c r="M547" s="105"/>
      <c r="O547" s="108"/>
      <c r="P547" s="108"/>
      <c r="Q547" s="108"/>
      <c r="S547" s="108"/>
      <c r="T547" s="108"/>
      <c r="V547" s="108"/>
      <c r="W547" s="108"/>
      <c r="AA547" s="138"/>
      <c r="AE547" s="108"/>
      <c r="AF547" s="108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</row>
    <row r="548" spans="1:102" s="106" customFormat="1" ht="15" customHeight="1" x14ac:dyDescent="0.25">
      <c r="A548" s="101"/>
      <c r="B548" s="101"/>
      <c r="C548" s="101"/>
      <c r="D548" s="101"/>
      <c r="E548" s="111"/>
      <c r="F548" s="139"/>
      <c r="G548" s="151"/>
      <c r="H548" s="128"/>
      <c r="I548" s="129"/>
      <c r="J548" s="130"/>
      <c r="K548" s="105"/>
      <c r="L548" s="131"/>
      <c r="M548" s="105"/>
      <c r="O548" s="108"/>
      <c r="P548" s="108"/>
      <c r="Q548" s="108"/>
      <c r="S548" s="108"/>
      <c r="T548" s="108"/>
      <c r="V548" s="108"/>
      <c r="W548" s="108"/>
      <c r="AA548" s="138"/>
      <c r="AE548" s="108"/>
      <c r="AF548" s="108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</row>
    <row r="549" spans="1:102" s="106" customFormat="1" ht="15" customHeight="1" x14ac:dyDescent="0.25">
      <c r="A549" s="101"/>
      <c r="B549" s="101"/>
      <c r="C549" s="101"/>
      <c r="D549" s="101"/>
      <c r="E549" s="111"/>
      <c r="F549" s="139"/>
      <c r="G549" s="151"/>
      <c r="H549" s="128"/>
      <c r="I549" s="129"/>
      <c r="J549" s="130"/>
      <c r="K549" s="105"/>
      <c r="L549" s="131"/>
      <c r="M549" s="105"/>
      <c r="O549" s="108"/>
      <c r="P549" s="108"/>
      <c r="Q549" s="108"/>
      <c r="S549" s="108"/>
      <c r="T549" s="108"/>
      <c r="V549" s="108"/>
      <c r="W549" s="108"/>
      <c r="AA549" s="138"/>
      <c r="AE549" s="108"/>
      <c r="AF549" s="108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</row>
    <row r="550" spans="1:102" s="106" customFormat="1" ht="15" customHeight="1" x14ac:dyDescent="0.25">
      <c r="A550" s="101"/>
      <c r="B550" s="101"/>
      <c r="C550" s="101"/>
      <c r="D550" s="101"/>
      <c r="E550" s="111"/>
      <c r="F550" s="139"/>
      <c r="G550" s="151"/>
      <c r="H550" s="128"/>
      <c r="I550" s="129"/>
      <c r="J550" s="130"/>
      <c r="K550" s="105"/>
      <c r="L550" s="131"/>
      <c r="M550" s="105"/>
      <c r="O550" s="108"/>
      <c r="P550" s="108"/>
      <c r="Q550" s="108"/>
      <c r="S550" s="108"/>
      <c r="T550" s="108"/>
      <c r="V550" s="108"/>
      <c r="W550" s="108"/>
      <c r="AA550" s="138"/>
      <c r="AE550" s="108"/>
      <c r="AF550" s="108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</row>
    <row r="551" spans="1:102" s="106" customFormat="1" ht="15" customHeight="1" x14ac:dyDescent="0.25">
      <c r="A551" s="101"/>
      <c r="B551" s="101"/>
      <c r="C551" s="101"/>
      <c r="D551" s="101"/>
      <c r="E551" s="111"/>
      <c r="F551" s="139"/>
      <c r="G551" s="151"/>
      <c r="H551" s="128"/>
      <c r="I551" s="129"/>
      <c r="J551" s="130"/>
      <c r="K551" s="105"/>
      <c r="L551" s="131"/>
      <c r="M551" s="105"/>
      <c r="O551" s="108"/>
      <c r="P551" s="108"/>
      <c r="Q551" s="108"/>
      <c r="S551" s="108"/>
      <c r="T551" s="108"/>
      <c r="V551" s="108"/>
      <c r="W551" s="108"/>
      <c r="AA551" s="138"/>
      <c r="AE551" s="108"/>
      <c r="AF551" s="108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  <c r="CW551" s="111"/>
      <c r="CX551" s="111"/>
    </row>
    <row r="552" spans="1:102" s="106" customFormat="1" ht="15" customHeight="1" x14ac:dyDescent="0.25">
      <c r="A552" s="101"/>
      <c r="B552" s="101"/>
      <c r="C552" s="101"/>
      <c r="D552" s="101"/>
      <c r="E552" s="111"/>
      <c r="F552" s="139"/>
      <c r="G552" s="151"/>
      <c r="H552" s="128"/>
      <c r="I552" s="129"/>
      <c r="J552" s="130"/>
      <c r="K552" s="105"/>
      <c r="L552" s="131"/>
      <c r="M552" s="105"/>
      <c r="O552" s="108"/>
      <c r="P552" s="108"/>
      <c r="Q552" s="108"/>
      <c r="S552" s="108"/>
      <c r="T552" s="108"/>
      <c r="V552" s="108"/>
      <c r="W552" s="108"/>
      <c r="AA552" s="138"/>
      <c r="AE552" s="108"/>
      <c r="AF552" s="108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  <c r="CW552" s="111"/>
      <c r="CX552" s="111"/>
    </row>
    <row r="553" spans="1:102" s="106" customFormat="1" ht="15" customHeight="1" x14ac:dyDescent="0.25">
      <c r="A553" s="101"/>
      <c r="B553" s="101"/>
      <c r="C553" s="101"/>
      <c r="D553" s="101"/>
      <c r="E553" s="111"/>
      <c r="F553" s="139"/>
      <c r="G553" s="151"/>
      <c r="H553" s="128"/>
      <c r="I553" s="129"/>
      <c r="J553" s="130"/>
      <c r="K553" s="105"/>
      <c r="L553" s="131"/>
      <c r="M553" s="105"/>
      <c r="O553" s="108"/>
      <c r="P553" s="108"/>
      <c r="Q553" s="108"/>
      <c r="S553" s="108"/>
      <c r="T553" s="108"/>
      <c r="V553" s="108"/>
      <c r="W553" s="108"/>
      <c r="AA553" s="138"/>
      <c r="AE553" s="108"/>
      <c r="AF553" s="108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  <c r="CW553" s="111"/>
      <c r="CX553" s="111"/>
    </row>
    <row r="554" spans="1:102" s="106" customFormat="1" ht="15" customHeight="1" x14ac:dyDescent="0.25">
      <c r="A554" s="101"/>
      <c r="B554" s="101"/>
      <c r="C554" s="101"/>
      <c r="D554" s="101"/>
      <c r="E554" s="111"/>
      <c r="F554" s="139"/>
      <c r="G554" s="151"/>
      <c r="H554" s="128"/>
      <c r="I554" s="129"/>
      <c r="J554" s="130"/>
      <c r="K554" s="105"/>
      <c r="L554" s="131"/>
      <c r="M554" s="105"/>
      <c r="O554" s="108"/>
      <c r="P554" s="108"/>
      <c r="Q554" s="108"/>
      <c r="S554" s="108"/>
      <c r="T554" s="108"/>
      <c r="V554" s="108"/>
      <c r="W554" s="108"/>
      <c r="AA554" s="138"/>
      <c r="AE554" s="108"/>
      <c r="AF554" s="108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  <c r="CW554" s="111"/>
      <c r="CX554" s="111"/>
    </row>
    <row r="555" spans="1:102" s="106" customFormat="1" ht="15" customHeight="1" x14ac:dyDescent="0.25">
      <c r="A555" s="101"/>
      <c r="B555" s="101"/>
      <c r="C555" s="101"/>
      <c r="D555" s="101"/>
      <c r="E555" s="111"/>
      <c r="F555" s="139"/>
      <c r="G555" s="151"/>
      <c r="H555" s="128"/>
      <c r="I555" s="129"/>
      <c r="J555" s="130"/>
      <c r="K555" s="105"/>
      <c r="L555" s="131"/>
      <c r="M555" s="105"/>
      <c r="O555" s="108"/>
      <c r="P555" s="108"/>
      <c r="Q555" s="108"/>
      <c r="S555" s="108"/>
      <c r="T555" s="108"/>
      <c r="V555" s="108"/>
      <c r="W555" s="108"/>
      <c r="AA555" s="138"/>
      <c r="AE555" s="108"/>
      <c r="AF555" s="108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  <c r="CW555" s="111"/>
      <c r="CX555" s="111"/>
    </row>
    <row r="556" spans="1:102" s="106" customFormat="1" ht="15" customHeight="1" x14ac:dyDescent="0.25">
      <c r="A556" s="101"/>
      <c r="B556" s="101"/>
      <c r="C556" s="101"/>
      <c r="D556" s="101"/>
      <c r="E556" s="111"/>
      <c r="F556" s="139"/>
      <c r="G556" s="151"/>
      <c r="H556" s="128"/>
      <c r="I556" s="129"/>
      <c r="J556" s="130"/>
      <c r="K556" s="105"/>
      <c r="L556" s="131"/>
      <c r="M556" s="105"/>
      <c r="O556" s="108"/>
      <c r="P556" s="108"/>
      <c r="Q556" s="108"/>
      <c r="S556" s="108"/>
      <c r="T556" s="108"/>
      <c r="V556" s="108"/>
      <c r="W556" s="108"/>
      <c r="AA556" s="138"/>
      <c r="AE556" s="108"/>
      <c r="AF556" s="108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  <c r="CW556" s="111"/>
      <c r="CX556" s="111"/>
    </row>
    <row r="557" spans="1:102" s="106" customFormat="1" ht="15" customHeight="1" x14ac:dyDescent="0.25">
      <c r="A557" s="101"/>
      <c r="B557" s="101"/>
      <c r="C557" s="101"/>
      <c r="D557" s="101"/>
      <c r="E557" s="111"/>
      <c r="F557" s="139"/>
      <c r="G557" s="151"/>
      <c r="H557" s="128"/>
      <c r="I557" s="129"/>
      <c r="J557" s="130"/>
      <c r="K557" s="105"/>
      <c r="L557" s="131"/>
      <c r="M557" s="105"/>
      <c r="O557" s="108"/>
      <c r="P557" s="108"/>
      <c r="Q557" s="108"/>
      <c r="S557" s="108"/>
      <c r="T557" s="108"/>
      <c r="V557" s="108"/>
      <c r="W557" s="108"/>
      <c r="AA557" s="138"/>
      <c r="AE557" s="108"/>
      <c r="AF557" s="108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  <c r="CW557" s="111"/>
      <c r="CX557" s="111"/>
    </row>
    <row r="558" spans="1:102" s="106" customFormat="1" ht="15" customHeight="1" x14ac:dyDescent="0.25">
      <c r="A558" s="101"/>
      <c r="B558" s="101"/>
      <c r="C558" s="101"/>
      <c r="D558" s="101"/>
      <c r="E558" s="111"/>
      <c r="F558" s="139"/>
      <c r="G558" s="151"/>
      <c r="H558" s="128"/>
      <c r="I558" s="129"/>
      <c r="J558" s="130"/>
      <c r="K558" s="105"/>
      <c r="L558" s="131"/>
      <c r="M558" s="105"/>
      <c r="O558" s="108"/>
      <c r="P558" s="108"/>
      <c r="Q558" s="108"/>
      <c r="S558" s="108"/>
      <c r="T558" s="108"/>
      <c r="V558" s="108"/>
      <c r="W558" s="108"/>
      <c r="AA558" s="138"/>
      <c r="AE558" s="108"/>
      <c r="AF558" s="108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/>
      <c r="CR558" s="111"/>
      <c r="CS558" s="111"/>
      <c r="CT558" s="111"/>
      <c r="CU558" s="111"/>
      <c r="CV558" s="111"/>
      <c r="CW558" s="111"/>
      <c r="CX558" s="111"/>
    </row>
    <row r="559" spans="1:102" s="106" customFormat="1" ht="15" customHeight="1" x14ac:dyDescent="0.25">
      <c r="A559" s="101"/>
      <c r="B559" s="101"/>
      <c r="C559" s="101"/>
      <c r="D559" s="101"/>
      <c r="E559" s="111"/>
      <c r="F559" s="139"/>
      <c r="G559" s="151"/>
      <c r="H559" s="128"/>
      <c r="I559" s="129"/>
      <c r="J559" s="130"/>
      <c r="K559" s="105"/>
      <c r="L559" s="131"/>
      <c r="M559" s="105"/>
      <c r="O559" s="108"/>
      <c r="P559" s="108"/>
      <c r="Q559" s="108"/>
      <c r="S559" s="108"/>
      <c r="T559" s="108"/>
      <c r="V559" s="108"/>
      <c r="W559" s="108"/>
      <c r="AA559" s="138"/>
      <c r="AE559" s="108"/>
      <c r="AF559" s="108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  <c r="CW559" s="111"/>
      <c r="CX559" s="111"/>
    </row>
  </sheetData>
  <mergeCells count="48">
    <mergeCell ref="AA2:AC2"/>
    <mergeCell ref="AD2:AF2"/>
    <mergeCell ref="F2:I2"/>
    <mergeCell ref="K2:M2"/>
    <mergeCell ref="N2:P2"/>
    <mergeCell ref="R2:T2"/>
    <mergeCell ref="U2:W2"/>
    <mergeCell ref="X2:Z2"/>
    <mergeCell ref="X29:Z29"/>
    <mergeCell ref="AA29:AC29"/>
    <mergeCell ref="AD29:AF29"/>
    <mergeCell ref="F56:I56"/>
    <mergeCell ref="K56:M56"/>
    <mergeCell ref="N56:P56"/>
    <mergeCell ref="R56:T56"/>
    <mergeCell ref="U56:W56"/>
    <mergeCell ref="X56:Z56"/>
    <mergeCell ref="AA56:AC56"/>
    <mergeCell ref="AD56:AF56"/>
    <mergeCell ref="F29:I29"/>
    <mergeCell ref="K29:M29"/>
    <mergeCell ref="N29:P29"/>
    <mergeCell ref="R29:T29"/>
    <mergeCell ref="U29:W29"/>
    <mergeCell ref="X84:Z84"/>
    <mergeCell ref="AA84:AC84"/>
    <mergeCell ref="AD84:AF84"/>
    <mergeCell ref="F111:I111"/>
    <mergeCell ref="K111:M111"/>
    <mergeCell ref="N111:P111"/>
    <mergeCell ref="R111:T111"/>
    <mergeCell ref="U111:W111"/>
    <mergeCell ref="X111:Z111"/>
    <mergeCell ref="AA111:AC111"/>
    <mergeCell ref="AD111:AF111"/>
    <mergeCell ref="F84:I84"/>
    <mergeCell ref="K84:M84"/>
    <mergeCell ref="N84:P84"/>
    <mergeCell ref="R84:T84"/>
    <mergeCell ref="U84:W84"/>
    <mergeCell ref="X140:Z140"/>
    <mergeCell ref="AA140:AC140"/>
    <mergeCell ref="AD140:AF140"/>
    <mergeCell ref="F140:I140"/>
    <mergeCell ref="K140:M140"/>
    <mergeCell ref="N140:P140"/>
    <mergeCell ref="R140:T140"/>
    <mergeCell ref="U140:W140"/>
  </mergeCells>
  <pageMargins left="0.19650320837816856" right="0.19650320837816856" top="0.23608160769845557" bottom="0.23608160769845557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AUGUST 2026</vt:lpstr>
      <vt:lpstr>SEPT 2026</vt:lpstr>
      <vt:lpstr>Sheet2</vt:lpstr>
      <vt:lpstr>JULY 2026</vt:lpstr>
      <vt:lpstr>June 2026</vt:lpstr>
      <vt:lpstr>MAY 2026</vt:lpstr>
      <vt:lpstr>APRIL 2026</vt:lpstr>
      <vt:lpstr>MARCH 2026</vt:lpstr>
      <vt:lpstr>FEBRUARY 2026..</vt:lpstr>
      <vt:lpstr>FEBRUARY 2026</vt:lpstr>
      <vt:lpstr>JANUARY 2026.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2025-31 PHARMACY</dc:creator>
  <cp:lastModifiedBy>City Of Naga</cp:lastModifiedBy>
  <cp:lastPrinted>2026-10-07T02:35:45Z</cp:lastPrinted>
  <dcterms:created xsi:type="dcterms:W3CDTF">2026-01-29T01:44:03Z</dcterms:created>
  <dcterms:modified xsi:type="dcterms:W3CDTF">2026-10-07T23:31:51Z</dcterms:modified>
</cp:coreProperties>
</file>