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f2b5658c713c1e/Documentos/Aprendizaje/Excel/"/>
    </mc:Choice>
  </mc:AlternateContent>
  <xr:revisionPtr revIDLastSave="3840" documentId="8_{29DF5778-C879-4614-9758-DF98DCBD8792}" xr6:coauthVersionLast="47" xr6:coauthVersionMax="47" xr10:uidLastSave="{1C12C9C2-B958-44EA-96E2-0123C50B20DB}"/>
  <bookViews>
    <workbookView showHorizontalScroll="0" showVerticalScroll="0" showSheetTabs="0" xWindow="-120" yWindow="-120" windowWidth="24240" windowHeight="13020" tabRatio="776" activeTab="1" xr2:uid="{64C1C036-4A1E-43C6-9280-1089A577FFF7}"/>
  </bookViews>
  <sheets>
    <sheet name="Hoja1" sheetId="1" r:id="rId1"/>
    <sheet name="Income Sources" sheetId="2" r:id="rId2"/>
    <sheet name="Geographically" sheetId="3" r:id="rId3"/>
    <sheet name="Sales process" sheetId="4" r:id="rId4"/>
    <sheet name="Projects Status" sheetId="5" r:id="rId5"/>
    <sheet name="Pivottables" sheetId="6" r:id="rId6"/>
  </sheets>
  <definedNames>
    <definedName name="SegmentaciónDeDatos_Year1">#N/A</definedName>
  </definedNames>
  <calcPr calcId="191029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4" i="6" l="1"/>
  <c r="AV5" i="6"/>
  <c r="AV6" i="6"/>
  <c r="AV7" i="6"/>
  <c r="AV8" i="6"/>
  <c r="AV9" i="6"/>
  <c r="AV10" i="6"/>
  <c r="AV11" i="6"/>
  <c r="AV12" i="6"/>
  <c r="AV13" i="6"/>
  <c r="AV14" i="6"/>
  <c r="AV15" i="6"/>
  <c r="AV16" i="6"/>
  <c r="AV17" i="6"/>
  <c r="AV18" i="6"/>
  <c r="AV19" i="6"/>
  <c r="AV20" i="6"/>
  <c r="AV21" i="6"/>
  <c r="AV22" i="6"/>
  <c r="AV23" i="6"/>
  <c r="AV3" i="6"/>
  <c r="AU4" i="6"/>
  <c r="AU5" i="6"/>
  <c r="AU6" i="6"/>
  <c r="AU7" i="6"/>
  <c r="AU8" i="6"/>
  <c r="AU9" i="6"/>
  <c r="AU10" i="6"/>
  <c r="AU11" i="6"/>
  <c r="AU12" i="6"/>
  <c r="AU13" i="6"/>
  <c r="AU14" i="6"/>
  <c r="AU15" i="6"/>
  <c r="AU16" i="6"/>
  <c r="AU17" i="6"/>
  <c r="AU18" i="6"/>
  <c r="AU19" i="6"/>
  <c r="AU20" i="6"/>
  <c r="AU21" i="6"/>
  <c r="AU22" i="6"/>
  <c r="AU23" i="6"/>
  <c r="AU3" i="6"/>
  <c r="AN4" i="6"/>
  <c r="AN3" i="6"/>
  <c r="AM4" i="6"/>
  <c r="AM3" i="6"/>
  <c r="AA3" i="6"/>
  <c r="AF3" i="6"/>
  <c r="O4" i="6"/>
  <c r="O5" i="6"/>
  <c r="O6" i="6"/>
  <c r="O7" i="6"/>
  <c r="O8" i="6"/>
  <c r="O3" i="6"/>
  <c r="N3" i="6"/>
  <c r="N4" i="6"/>
  <c r="N5" i="6"/>
  <c r="N6" i="6"/>
  <c r="N7" i="6"/>
  <c r="N8" i="6"/>
  <c r="K4" i="6"/>
  <c r="K5" i="6"/>
  <c r="K6" i="6"/>
  <c r="K7" i="6"/>
  <c r="K8" i="6"/>
  <c r="K3" i="6"/>
  <c r="T3" i="6"/>
  <c r="U3" i="6" l="1"/>
  <c r="M3" i="6"/>
  <c r="M7" i="6"/>
  <c r="M8" i="6"/>
  <c r="M6" i="6"/>
  <c r="M4" i="6"/>
  <c r="M5" i="6"/>
  <c r="L8" i="6"/>
  <c r="L7" i="6"/>
  <c r="L6" i="6"/>
  <c r="L5" i="6"/>
  <c r="L4" i="6"/>
  <c r="L3" i="6"/>
</calcChain>
</file>

<file path=xl/sharedStrings.xml><?xml version="1.0" encoding="utf-8"?>
<sst xmlns="http://schemas.openxmlformats.org/spreadsheetml/2006/main" count="3477" uniqueCount="80">
  <si>
    <t>Neon Blue</t>
  </si>
  <si>
    <t>Cerise</t>
  </si>
  <si>
    <t>Purple heart</t>
  </si>
  <si>
    <t>Pale tuquoise</t>
  </si>
  <si>
    <t>Midnight express</t>
  </si>
  <si>
    <t xml:space="preserve"> </t>
  </si>
  <si>
    <t>Year</t>
  </si>
  <si>
    <t>Month</t>
  </si>
  <si>
    <t>Income sources</t>
  </si>
  <si>
    <t>Income Breakdowns</t>
  </si>
  <si>
    <t>Counts</t>
  </si>
  <si>
    <t>Income</t>
  </si>
  <si>
    <t>Target Income</t>
  </si>
  <si>
    <t>operating profit</t>
  </si>
  <si>
    <t>Marketing Strategies</t>
  </si>
  <si>
    <t>Jan</t>
  </si>
  <si>
    <t>Feb</t>
  </si>
  <si>
    <t>Licensing</t>
  </si>
  <si>
    <t>Renting</t>
  </si>
  <si>
    <t>Subscription</t>
  </si>
  <si>
    <t>Usage fees</t>
  </si>
  <si>
    <t>Advertising</t>
  </si>
  <si>
    <t>Asset sale</t>
  </si>
  <si>
    <t>Sofware Metered License</t>
  </si>
  <si>
    <t>Floating License</t>
  </si>
  <si>
    <t>Equipments</t>
  </si>
  <si>
    <t>Prime</t>
  </si>
  <si>
    <t>Renewal</t>
  </si>
  <si>
    <t>Premium</t>
  </si>
  <si>
    <t>New</t>
  </si>
  <si>
    <t>Offices</t>
  </si>
  <si>
    <t>Facebook Page</t>
  </si>
  <si>
    <t>Google Ad</t>
  </si>
  <si>
    <t>Company Website</t>
  </si>
  <si>
    <t>Youtube Channel</t>
  </si>
  <si>
    <t>Lands</t>
  </si>
  <si>
    <t>Television Ad</t>
  </si>
  <si>
    <t>prime</t>
  </si>
  <si>
    <t>B2B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</si>
  <si>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</si>
  <si>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</si>
  <si>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</si>
  <si>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</si>
  <si>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</si>
  <si>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</si>
  <si>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</si>
  <si>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</si>
  <si>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</si>
  <si>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</si>
  <si>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Etiquetas de fila</t>
  </si>
  <si>
    <t>Total general</t>
  </si>
  <si>
    <t>Suma de Income</t>
  </si>
  <si>
    <t>Suma de Income2</t>
  </si>
  <si>
    <t>X</t>
  </si>
  <si>
    <t>Y</t>
  </si>
  <si>
    <t>Amoount</t>
  </si>
  <si>
    <t>Max</t>
  </si>
  <si>
    <t>Without Max</t>
  </si>
  <si>
    <t>#100D83</t>
  </si>
  <si>
    <t>#1D1D3A</t>
  </si>
  <si>
    <t>#B1F5F1</t>
  </si>
  <si>
    <t>#6921B5</t>
  </si>
  <si>
    <t>#D43260</t>
  </si>
  <si>
    <t>#194AFE</t>
  </si>
  <si>
    <t>Suma de Target Income</t>
  </si>
  <si>
    <t>Target</t>
  </si>
  <si>
    <t>Suma de Counts</t>
  </si>
  <si>
    <t>Suma de Counts2</t>
  </si>
  <si>
    <t>Count</t>
  </si>
  <si>
    <t>Count %</t>
  </si>
  <si>
    <t>#070E25</t>
  </si>
  <si>
    <t>Ave. Income by Month</t>
  </si>
  <si>
    <t>Suma de operating profit</t>
  </si>
  <si>
    <t>#CD2408</t>
  </si>
  <si>
    <t>#C240D8</t>
  </si>
  <si>
    <t>#9BF8F2</t>
  </si>
  <si>
    <t>Operating Profit</t>
  </si>
  <si>
    <t>B2C</t>
  </si>
  <si>
    <t>#9947F7</t>
  </si>
  <si>
    <t>#DC25FA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</si>
</sst>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_-;_-@_-"/>
    <numFmt numFmtId="166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venir Next LT Pro"/>
      <family val="2"/>
    </font>
    <font>
      <sz val="11"/>
      <color theme="1"/>
      <name val="Avenir Next LT Pro Dem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194AFE"/>
        <bgColor indexed="64"/>
      </patternFill>
    </fill>
    <fill>
      <patternFill patternType="solid">
        <fgColor rgb="FFD43260"/>
        <bgColor indexed="64"/>
      </patternFill>
    </fill>
    <fill>
      <patternFill patternType="solid">
        <fgColor rgb="FF6921B5"/>
        <bgColor indexed="64"/>
      </patternFill>
    </fill>
    <fill>
      <patternFill patternType="solid">
        <fgColor rgb="FFB1F5F1"/>
        <bgColor indexed="64"/>
      </patternFill>
    </fill>
    <fill>
      <patternFill patternType="solid">
        <fgColor rgb="FF1D1D3A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00D83"/>
        <bgColor indexed="64"/>
      </patternFill>
    </fill>
    <fill>
      <patternFill patternType="solid">
        <fgColor rgb="FF070E25"/>
        <bgColor indexed="64"/>
      </patternFill>
    </fill>
    <fill>
      <patternFill patternType="solid">
        <fgColor rgb="FFCD2408"/>
        <bgColor indexed="64"/>
      </patternFill>
    </fill>
    <fill>
      <patternFill patternType="solid">
        <fgColor rgb="FFC240D8"/>
        <bgColor indexed="64"/>
      </patternFill>
    </fill>
    <fill>
      <patternFill patternType="solid">
        <fgColor rgb="FF9BF8F2"/>
        <bgColor indexed="64"/>
      </patternFill>
    </fill>
    <fill>
      <patternFill patternType="solid">
        <fgColor rgb="FF9947F7"/>
        <bgColor indexed="64"/>
      </patternFill>
    </fill>
    <fill>
      <patternFill patternType="solid">
        <fgColor rgb="FFDC25FA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0" borderId="0" xfId="0" applyFont="1"/>
    <xf numFmtId="0" fontId="0" fillId="7" borderId="0" xfId="0" applyFill="1"/>
    <xf numFmtId="0" fontId="4" fillId="7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2" fillId="6" borderId="0" xfId="0" applyFont="1" applyFill="1" applyAlignment="1">
      <alignment horizontal="center"/>
    </xf>
    <xf numFmtId="164" fontId="0" fillId="0" borderId="0" xfId="1" applyNumberFormat="1" applyFont="1"/>
    <xf numFmtId="165" fontId="0" fillId="0" borderId="0" xfId="1" applyNumberFormat="1" applyFont="1"/>
    <xf numFmtId="165" fontId="0" fillId="0" borderId="0" xfId="0" applyNumberFormat="1"/>
    <xf numFmtId="164" fontId="0" fillId="0" borderId="0" xfId="0" applyNumberFormat="1"/>
    <xf numFmtId="0" fontId="0" fillId="8" borderId="0" xfId="0" applyFill="1"/>
    <xf numFmtId="9" fontId="0" fillId="0" borderId="0" xfId="2" applyFont="1"/>
    <xf numFmtId="9" fontId="0" fillId="0" borderId="0" xfId="0" applyNumberFormat="1"/>
    <xf numFmtId="3" fontId="0" fillId="0" borderId="0" xfId="0" applyNumberFormat="1"/>
    <xf numFmtId="10" fontId="0" fillId="0" borderId="0" xfId="2" applyNumberFormat="1" applyFont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0" borderId="0" xfId="0" applyAlignment="1">
      <alignment horizontal="left" indent="1"/>
    </xf>
    <xf numFmtId="0" fontId="6" fillId="0" borderId="1" xfId="0" applyFont="1" applyBorder="1" applyAlignment="1">
      <alignment horizontal="left"/>
    </xf>
    <xf numFmtId="166" fontId="0" fillId="0" borderId="0" xfId="0" applyNumberFormat="1"/>
  </cellXfs>
  <cellStyles count="3">
    <cellStyle name="Millares" xfId="1" builtinId="3"/>
    <cellStyle name="Normal" xfId="0" builtinId="0"/>
    <cellStyle name="Porcentaje" xfId="2" builtinId="5"/>
  </cellStyles>
  <dxfs count="90">
    <dxf>
      <numFmt numFmtId="14" formatCode="0.00%"/>
    </dxf>
    <dxf>
      <numFmt numFmtId="166" formatCode="0.0%"/>
    </dxf>
    <dxf>
      <numFmt numFmtId="164" formatCode="_-* #,##0_-;\-* #,##0_-;_-* &quot;-&quot;??_-;_-@_-"/>
    </dxf>
    <dxf>
      <numFmt numFmtId="3" formatCode="#,##0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4" formatCode="0.00%"/>
    </dxf>
    <dxf>
      <numFmt numFmtId="166" formatCode="0.0%"/>
    </dxf>
    <dxf>
      <numFmt numFmtId="164" formatCode="_-* #,##0_-;\-* #,##0_-;_-* &quot;-&quot;??_-;_-@_-"/>
    </dxf>
    <dxf>
      <numFmt numFmtId="3" formatCode="#,##0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4" formatCode="0.00%"/>
    </dxf>
    <dxf>
      <numFmt numFmtId="166" formatCode="0.0%"/>
    </dxf>
    <dxf>
      <numFmt numFmtId="164" formatCode="_-* #,##0_-;\-* #,##0_-;_-* &quot;-&quot;??_-;_-@_-"/>
    </dxf>
    <dxf>
      <numFmt numFmtId="3" formatCode="#,##0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4" formatCode="0.00%"/>
    </dxf>
    <dxf>
      <numFmt numFmtId="166" formatCode="0.0%"/>
    </dxf>
    <dxf>
      <numFmt numFmtId="164" formatCode="_-* #,##0_-;\-* #,##0_-;_-* &quot;-&quot;??_-;_-@_-"/>
    </dxf>
    <dxf>
      <numFmt numFmtId="3" formatCode="#,##0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4" formatCode="0.00%"/>
    </dxf>
    <dxf>
      <numFmt numFmtId="166" formatCode="0.0%"/>
    </dxf>
    <dxf>
      <numFmt numFmtId="164" formatCode="_-* #,##0_-;\-* #,##0_-;_-* &quot;-&quot;??_-;_-@_-"/>
    </dxf>
    <dxf>
      <numFmt numFmtId="3" formatCode="#,##0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4" formatCode="0.00%"/>
    </dxf>
    <dxf>
      <numFmt numFmtId="166" formatCode="0.0%"/>
    </dxf>
    <dxf>
      <numFmt numFmtId="164" formatCode="_-* #,##0_-;\-* #,##0_-;_-* &quot;-&quot;??_-;_-@_-"/>
    </dxf>
    <dxf>
      <numFmt numFmtId="3" formatCode="#,##0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4" formatCode="0.00%"/>
    </dxf>
    <dxf>
      <numFmt numFmtId="166" formatCode="0.0%"/>
    </dxf>
    <dxf>
      <numFmt numFmtId="164" formatCode="_-* #,##0_-;\-* #,##0_-;_-* &quot;-&quot;??_-;_-@_-"/>
    </dxf>
    <dxf>
      <numFmt numFmtId="3" formatCode="#,##0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4" formatCode="0.00%"/>
    </dxf>
    <dxf>
      <numFmt numFmtId="166" formatCode="0.0%"/>
    </dxf>
    <dxf>
      <numFmt numFmtId="164" formatCode="_-* #,##0_-;\-* #,##0_-;_-* &quot;-&quot;??_-;_-@_-"/>
    </dxf>
    <dxf>
      <numFmt numFmtId="3" formatCode="#,##0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4" formatCode="0.00%"/>
    </dxf>
    <dxf>
      <numFmt numFmtId="166" formatCode="0.0%"/>
    </dxf>
    <dxf>
      <numFmt numFmtId="164" formatCode="_-* #,##0_-;\-* #,##0_-;_-* &quot;-&quot;??_-;_-@_-"/>
    </dxf>
    <dxf>
      <numFmt numFmtId="3" formatCode="#,##0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4" formatCode="0.00%"/>
    </dxf>
    <dxf>
      <numFmt numFmtId="166" formatCode="0.0%"/>
    </dxf>
    <dxf>
      <numFmt numFmtId="164" formatCode="_-* #,##0_-;\-* #,##0_-;_-* &quot;-&quot;??_-;_-@_-"/>
    </dxf>
    <dxf>
      <numFmt numFmtId="3" formatCode="#,##0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4" formatCode="0.00%"/>
    </dxf>
    <dxf>
      <numFmt numFmtId="166" formatCode="0.0%"/>
    </dxf>
    <dxf>
      <numFmt numFmtId="164" formatCode="_-* #,##0_-;\-* #,##0_-;_-* &quot;-&quot;??_-;_-@_-"/>
    </dxf>
    <dxf>
      <numFmt numFmtId="3" formatCode="#,##0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4" formatCode="0.00%"/>
    </dxf>
    <dxf>
      <numFmt numFmtId="166" formatCode="0.0%"/>
    </dxf>
    <dxf>
      <numFmt numFmtId="164" formatCode="_-* #,##0_-;\-* #,##0_-;_-* &quot;-&quot;??_-;_-@_-"/>
    </dxf>
    <dxf>
      <numFmt numFmtId="3" formatCode="#,##0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4" formatCode="0.00%"/>
    </dxf>
    <dxf>
      <numFmt numFmtId="166" formatCode="0.0%"/>
    </dxf>
    <dxf>
      <numFmt numFmtId="164" formatCode="_-* #,##0_-;\-* #,##0_-;_-* &quot;-&quot;??_-;_-@_-"/>
    </dxf>
    <dxf>
      <numFmt numFmtId="3" formatCode="#,##0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3" formatCode="#,##0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6" formatCode="0.0%"/>
    </dxf>
    <dxf>
      <numFmt numFmtId="14" formatCode="0.00%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font>
        <b/>
        <i val="0"/>
        <color theme="1" tint="4.9989318521683403E-2"/>
      </font>
      <fill>
        <patternFill>
          <bgColor theme="1" tint="0.24994659260841701"/>
        </patternFill>
      </fill>
    </dxf>
    <dxf>
      <fill>
        <patternFill>
          <bgColor theme="1"/>
        </patternFill>
      </fill>
    </dxf>
  </dxfs>
  <tableStyles count="1" defaultTableStyle="TableStyleMedium2" defaultPivotStyle="PivotStyleLight16">
    <tableStyle name="Estilo de segmentación de datos 1" pivot="0" table="0" count="6" xr9:uid="{B988D9D8-CC70-4515-884F-9D73E31DDC5B}">
      <tableStyleElement type="wholeTable" dxfId="89"/>
      <tableStyleElement type="headerRow" dxfId="88"/>
    </tableStyle>
  </tableStyles>
  <colors>
    <mruColors>
      <color rgb="FF1D1D3A"/>
      <color rgb="FF9BF8F2"/>
      <color rgb="FF070E25"/>
      <color rgb="FFDC25FA"/>
      <color rgb="FF2F528F"/>
      <color rgb="FF9947F7"/>
      <color rgb="FFDD115E"/>
      <color rgb="FF194AFE"/>
      <color rgb="FFC240D8"/>
      <color rgb="FFCD2408"/>
    </mruColors>
  </colors>
  <extLst>
    <ext xmlns:x14="http://schemas.microsoft.com/office/spreadsheetml/2009/9/main" uri="{46F421CA-312F-682f-3DD2-61675219B42D}">
      <x14:dxfs count="4">
        <dxf>
          <font>
            <color theme="1"/>
          </font>
          <fill>
            <patternFill>
              <bgColor theme="0"/>
            </patternFill>
          </fill>
        </dxf>
        <dxf>
          <font>
            <color auto="1"/>
          </font>
          <fill>
            <patternFill>
              <bgColor theme="0"/>
            </patternFill>
          </fill>
        </dxf>
        <dxf>
          <font>
            <color theme="1"/>
          </font>
          <fill>
            <patternFill>
              <bgColor theme="0"/>
            </patternFill>
          </fill>
        </dxf>
        <dxf>
          <font>
            <color theme="0"/>
          </font>
          <fill>
            <patternFill>
              <bgColor rgb="FF1D1D3A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ción de datos 1">
          <x14:slicerStyleElements>
            <x14:slicerStyleElement type="unselectedItemWithData" dxfId="3"/>
            <x14:slicerStyleElement type="selectedItemWithData" dxfId="2"/>
            <x14:slicerStyleElement type="hoveredUn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67138496084789"/>
          <c:y val="0.12455395931792815"/>
          <c:w val="0.68801652481260034"/>
          <c:h val="0.79469496493901082"/>
        </c:manualLayout>
      </c:layout>
      <c:doughnutChart>
        <c:varyColors val="1"/>
        <c:ser>
          <c:idx val="0"/>
          <c:order val="0"/>
          <c:spPr>
            <a:gradFill>
              <a:gsLst>
                <a:gs pos="0">
                  <a:srgbClr val="DC25FA">
                    <a:alpha val="86000"/>
                    <a:lumMod val="100000"/>
                  </a:srgbClr>
                </a:gs>
                <a:gs pos="51000">
                  <a:srgbClr val="9947F7">
                    <a:alpha val="50000"/>
                  </a:srgbClr>
                </a:gs>
              </a:gsLst>
              <a:lin ang="5400000" scaled="0"/>
            </a:gradFill>
            <a:ln w="101600">
              <a:solidFill>
                <a:schemeClr val="tx1"/>
              </a:solidFill>
            </a:ln>
          </c:spPr>
          <c:dPt>
            <c:idx val="0"/>
            <c:bubble3D val="0"/>
            <c:spPr>
              <a:gradFill>
                <a:gsLst>
                  <a:gs pos="0">
                    <a:srgbClr val="DC25FA">
                      <a:alpha val="86000"/>
                      <a:lumMod val="100000"/>
                    </a:srgbClr>
                  </a:gs>
                  <a:gs pos="51000">
                    <a:srgbClr val="9947F7">
                      <a:alpha val="50000"/>
                    </a:srgbClr>
                  </a:gs>
                </a:gsLst>
                <a:lin ang="5400000" scaled="0"/>
              </a:gradFill>
              <a:ln w="1016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35-494E-84C9-2CAE2CA2F715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rgbClr val="DC25FA">
                      <a:alpha val="86000"/>
                      <a:lumMod val="100000"/>
                    </a:srgbClr>
                  </a:gs>
                  <a:gs pos="51000">
                    <a:srgbClr val="9947F7">
                      <a:alpha val="50000"/>
                    </a:srgbClr>
                  </a:gs>
                </a:gsLst>
                <a:lin ang="5400000" scaled="0"/>
              </a:gradFill>
              <a:ln w="1016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35-494E-84C9-2CAE2CA2F715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rgbClr val="DC25FA">
                      <a:alpha val="86000"/>
                      <a:lumMod val="100000"/>
                    </a:srgbClr>
                  </a:gs>
                  <a:gs pos="51000">
                    <a:srgbClr val="9947F7">
                      <a:alpha val="50000"/>
                    </a:srgbClr>
                  </a:gs>
                </a:gsLst>
                <a:lin ang="5400000" scaled="0"/>
              </a:gradFill>
              <a:ln w="1016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835-494E-84C9-2CAE2CA2F715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rgbClr val="DC25FA">
                      <a:alpha val="86000"/>
                      <a:lumMod val="100000"/>
                    </a:srgbClr>
                  </a:gs>
                  <a:gs pos="51000">
                    <a:srgbClr val="9947F7">
                      <a:alpha val="50000"/>
                    </a:srgbClr>
                  </a:gs>
                </a:gsLst>
                <a:lin ang="5400000" scaled="0"/>
              </a:gradFill>
              <a:ln w="1016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835-494E-84C9-2CAE2CA2F715}"/>
              </c:ext>
            </c:extLst>
          </c:dPt>
          <c:dPt>
            <c:idx val="4"/>
            <c:bubble3D val="0"/>
            <c:spPr>
              <a:gradFill>
                <a:gsLst>
                  <a:gs pos="0">
                    <a:srgbClr val="DC25FA">
                      <a:alpha val="86000"/>
                      <a:lumMod val="100000"/>
                    </a:srgbClr>
                  </a:gs>
                  <a:gs pos="51000">
                    <a:srgbClr val="9947F7">
                      <a:alpha val="50000"/>
                    </a:srgbClr>
                  </a:gs>
                </a:gsLst>
                <a:lin ang="5400000" scaled="0"/>
              </a:gradFill>
              <a:ln w="1016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835-494E-84C9-2CAE2CA2F715}"/>
              </c:ext>
            </c:extLst>
          </c:dPt>
          <c:dPt>
            <c:idx val="5"/>
            <c:bubble3D val="0"/>
            <c:spPr>
              <a:gradFill>
                <a:gsLst>
                  <a:gs pos="0">
                    <a:srgbClr val="DC25FA">
                      <a:alpha val="86000"/>
                      <a:lumMod val="100000"/>
                    </a:srgbClr>
                  </a:gs>
                  <a:gs pos="51000">
                    <a:srgbClr val="9947F7">
                      <a:alpha val="50000"/>
                    </a:srgbClr>
                  </a:gs>
                </a:gsLst>
                <a:lin ang="5400000" scaled="0"/>
              </a:gradFill>
              <a:ln w="1016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835-494E-84C9-2CAE2CA2F715}"/>
              </c:ext>
            </c:extLst>
          </c:dPt>
          <c:dPt>
            <c:idx val="6"/>
            <c:bubble3D val="0"/>
            <c:spPr>
              <a:gradFill>
                <a:gsLst>
                  <a:gs pos="0">
                    <a:srgbClr val="DC25FA">
                      <a:alpha val="86000"/>
                      <a:lumMod val="100000"/>
                    </a:srgbClr>
                  </a:gs>
                  <a:gs pos="51000">
                    <a:srgbClr val="9947F7">
                      <a:alpha val="50000"/>
                    </a:srgbClr>
                  </a:gs>
                </a:gsLst>
                <a:lin ang="5400000" scaled="0"/>
              </a:gradFill>
              <a:ln w="1016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835-494E-84C9-2CAE2CA2F715}"/>
              </c:ext>
            </c:extLst>
          </c:dPt>
          <c:dPt>
            <c:idx val="7"/>
            <c:bubble3D val="0"/>
            <c:spPr>
              <a:gradFill>
                <a:gsLst>
                  <a:gs pos="0">
                    <a:srgbClr val="DC25FA">
                      <a:alpha val="86000"/>
                      <a:lumMod val="100000"/>
                    </a:srgbClr>
                  </a:gs>
                  <a:gs pos="51000">
                    <a:srgbClr val="9947F7">
                      <a:alpha val="50000"/>
                    </a:srgbClr>
                  </a:gs>
                </a:gsLst>
                <a:lin ang="5400000" scaled="0"/>
              </a:gradFill>
              <a:ln w="1016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835-494E-84C9-2CAE2CA2F715}"/>
              </c:ext>
            </c:extLst>
          </c:dPt>
          <c:dPt>
            <c:idx val="8"/>
            <c:bubble3D val="0"/>
            <c:spPr>
              <a:gradFill>
                <a:gsLst>
                  <a:gs pos="0">
                    <a:srgbClr val="DC25FA">
                      <a:alpha val="86000"/>
                      <a:lumMod val="100000"/>
                    </a:srgbClr>
                  </a:gs>
                  <a:gs pos="51000">
                    <a:srgbClr val="9947F7">
                      <a:alpha val="50000"/>
                    </a:srgbClr>
                  </a:gs>
                </a:gsLst>
                <a:lin ang="5400000" scaled="0"/>
              </a:gradFill>
              <a:ln w="1016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835-494E-84C9-2CAE2CA2F715}"/>
              </c:ext>
            </c:extLst>
          </c:dPt>
          <c:dPt>
            <c:idx val="9"/>
            <c:bubble3D val="0"/>
            <c:spPr>
              <a:gradFill>
                <a:gsLst>
                  <a:gs pos="0">
                    <a:srgbClr val="DC25FA">
                      <a:alpha val="86000"/>
                      <a:lumMod val="100000"/>
                    </a:srgbClr>
                  </a:gs>
                  <a:gs pos="51000">
                    <a:srgbClr val="9947F7">
                      <a:alpha val="50000"/>
                    </a:srgbClr>
                  </a:gs>
                </a:gsLst>
                <a:lin ang="5400000" scaled="0"/>
              </a:gradFill>
              <a:ln w="1016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835-494E-84C9-2CAE2CA2F715}"/>
              </c:ext>
            </c:extLst>
          </c:dPt>
          <c:dPt>
            <c:idx val="10"/>
            <c:bubble3D val="0"/>
            <c:spPr>
              <a:gradFill>
                <a:gsLst>
                  <a:gs pos="0">
                    <a:srgbClr val="DC25FA">
                      <a:alpha val="86000"/>
                      <a:lumMod val="100000"/>
                    </a:srgbClr>
                  </a:gs>
                  <a:gs pos="51000">
                    <a:srgbClr val="9947F7">
                      <a:alpha val="50000"/>
                    </a:srgbClr>
                  </a:gs>
                </a:gsLst>
                <a:lin ang="5400000" scaled="0"/>
              </a:gradFill>
              <a:ln w="1016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835-494E-84C9-2CAE2CA2F715}"/>
              </c:ext>
            </c:extLst>
          </c:dPt>
          <c:dPt>
            <c:idx val="11"/>
            <c:bubble3D val="0"/>
            <c:spPr>
              <a:gradFill>
                <a:gsLst>
                  <a:gs pos="0">
                    <a:srgbClr val="DC25FA">
                      <a:alpha val="86000"/>
                      <a:lumMod val="100000"/>
                    </a:srgbClr>
                  </a:gs>
                  <a:gs pos="51000">
                    <a:srgbClr val="9947F7">
                      <a:alpha val="50000"/>
                    </a:srgbClr>
                  </a:gs>
                </a:gsLst>
                <a:lin ang="5400000" scaled="0"/>
              </a:gradFill>
              <a:ln w="1016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835-494E-84C9-2CAE2CA2F715}"/>
              </c:ext>
            </c:extLst>
          </c:dPt>
          <c:dPt>
            <c:idx val="12"/>
            <c:bubble3D val="0"/>
            <c:spPr>
              <a:gradFill>
                <a:gsLst>
                  <a:gs pos="0">
                    <a:srgbClr val="DC25FA">
                      <a:alpha val="86000"/>
                      <a:lumMod val="100000"/>
                    </a:srgbClr>
                  </a:gs>
                  <a:gs pos="51000">
                    <a:srgbClr val="9947F7">
                      <a:alpha val="50000"/>
                    </a:srgbClr>
                  </a:gs>
                </a:gsLst>
                <a:lin ang="5400000" scaled="0"/>
              </a:gradFill>
              <a:ln w="1016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835-494E-84C9-2CAE2CA2F715}"/>
              </c:ext>
            </c:extLst>
          </c:dPt>
          <c:dPt>
            <c:idx val="13"/>
            <c:bubble3D val="0"/>
            <c:spPr>
              <a:gradFill>
                <a:gsLst>
                  <a:gs pos="0">
                    <a:srgbClr val="DC25FA">
                      <a:alpha val="86000"/>
                      <a:lumMod val="100000"/>
                    </a:srgbClr>
                  </a:gs>
                  <a:gs pos="51000">
                    <a:srgbClr val="9947F7">
                      <a:alpha val="50000"/>
                    </a:srgbClr>
                  </a:gs>
                </a:gsLst>
                <a:lin ang="5400000" scaled="0"/>
              </a:gradFill>
              <a:ln w="1016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835-494E-84C9-2CAE2CA2F715}"/>
              </c:ext>
            </c:extLst>
          </c:dPt>
          <c:dPt>
            <c:idx val="14"/>
            <c:bubble3D val="0"/>
            <c:spPr>
              <a:gradFill>
                <a:gsLst>
                  <a:gs pos="0">
                    <a:srgbClr val="DC25FA">
                      <a:alpha val="86000"/>
                      <a:lumMod val="100000"/>
                    </a:srgbClr>
                  </a:gs>
                  <a:gs pos="51000">
                    <a:srgbClr val="9947F7">
                      <a:alpha val="50000"/>
                    </a:srgbClr>
                  </a:gs>
                </a:gsLst>
                <a:lin ang="5400000" scaled="0"/>
              </a:gradFill>
              <a:ln w="1016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835-494E-84C9-2CAE2CA2F715}"/>
              </c:ext>
            </c:extLst>
          </c:dPt>
          <c:dPt>
            <c:idx val="15"/>
            <c:bubble3D val="0"/>
            <c:spPr>
              <a:gradFill>
                <a:gsLst>
                  <a:gs pos="0">
                    <a:srgbClr val="DC25FA">
                      <a:alpha val="86000"/>
                      <a:lumMod val="100000"/>
                    </a:srgbClr>
                  </a:gs>
                  <a:gs pos="51000">
                    <a:srgbClr val="9947F7">
                      <a:alpha val="50000"/>
                    </a:srgbClr>
                  </a:gs>
                </a:gsLst>
                <a:lin ang="5400000" scaled="0"/>
              </a:gradFill>
              <a:ln w="1016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835-494E-84C9-2CAE2CA2F715}"/>
              </c:ext>
            </c:extLst>
          </c:dPt>
          <c:dPt>
            <c:idx val="16"/>
            <c:bubble3D val="0"/>
            <c:spPr>
              <a:gradFill>
                <a:gsLst>
                  <a:gs pos="0">
                    <a:srgbClr val="DC25FA">
                      <a:alpha val="86000"/>
                      <a:lumMod val="100000"/>
                    </a:srgbClr>
                  </a:gs>
                  <a:gs pos="51000">
                    <a:srgbClr val="9947F7">
                      <a:alpha val="50000"/>
                    </a:srgbClr>
                  </a:gs>
                </a:gsLst>
                <a:lin ang="5400000" scaled="0"/>
              </a:gradFill>
              <a:ln w="1016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835-494E-84C9-2CAE2CA2F715}"/>
              </c:ext>
            </c:extLst>
          </c:dPt>
          <c:dPt>
            <c:idx val="17"/>
            <c:bubble3D val="0"/>
            <c:spPr>
              <a:gradFill>
                <a:gsLst>
                  <a:gs pos="0">
                    <a:srgbClr val="DC25FA">
                      <a:alpha val="86000"/>
                      <a:lumMod val="100000"/>
                    </a:srgbClr>
                  </a:gs>
                  <a:gs pos="51000">
                    <a:srgbClr val="9947F7">
                      <a:alpha val="50000"/>
                    </a:srgbClr>
                  </a:gs>
                </a:gsLst>
                <a:lin ang="5400000" scaled="0"/>
              </a:gradFill>
              <a:ln w="1016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835-494E-84C9-2CAE2CA2F715}"/>
              </c:ext>
            </c:extLst>
          </c:dPt>
          <c:dPt>
            <c:idx val="18"/>
            <c:bubble3D val="0"/>
            <c:spPr>
              <a:gradFill>
                <a:gsLst>
                  <a:gs pos="0">
                    <a:srgbClr val="DC25FA">
                      <a:alpha val="86000"/>
                      <a:lumMod val="100000"/>
                    </a:srgbClr>
                  </a:gs>
                  <a:gs pos="51000">
                    <a:srgbClr val="9947F7">
                      <a:alpha val="50000"/>
                    </a:srgbClr>
                  </a:gs>
                </a:gsLst>
                <a:lin ang="5400000" scaled="0"/>
              </a:gradFill>
              <a:ln w="1016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835-494E-84C9-2CAE2CA2F715}"/>
              </c:ext>
            </c:extLst>
          </c:dPt>
          <c:dPt>
            <c:idx val="19"/>
            <c:bubble3D val="0"/>
            <c:spPr>
              <a:gradFill>
                <a:gsLst>
                  <a:gs pos="0">
                    <a:srgbClr val="DC25FA">
                      <a:alpha val="86000"/>
                      <a:lumMod val="100000"/>
                    </a:srgbClr>
                  </a:gs>
                  <a:gs pos="51000">
                    <a:srgbClr val="9947F7">
                      <a:alpha val="50000"/>
                    </a:srgbClr>
                  </a:gs>
                </a:gsLst>
                <a:lin ang="5400000" scaled="0"/>
              </a:gradFill>
              <a:ln w="1016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835-494E-84C9-2CAE2CA2F715}"/>
              </c:ext>
            </c:extLst>
          </c:dPt>
          <c:dPt>
            <c:idx val="20"/>
            <c:bubble3D val="0"/>
            <c:spPr>
              <a:gradFill>
                <a:gsLst>
                  <a:gs pos="0">
                    <a:srgbClr val="DC25FA">
                      <a:alpha val="86000"/>
                      <a:lumMod val="100000"/>
                    </a:srgbClr>
                  </a:gs>
                  <a:gs pos="51000">
                    <a:srgbClr val="9947F7">
                      <a:alpha val="50000"/>
                    </a:srgbClr>
                  </a:gs>
                </a:gsLst>
                <a:lin ang="5400000" scaled="0"/>
              </a:gradFill>
              <a:ln w="1016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D835-494E-84C9-2CAE2CA2F715}"/>
              </c:ext>
            </c:extLst>
          </c:dPt>
          <c:dPt>
            <c:idx val="21"/>
            <c:bubble3D val="0"/>
            <c:spPr>
              <a:gradFill>
                <a:gsLst>
                  <a:gs pos="0">
                    <a:srgbClr val="DC25FA">
                      <a:alpha val="86000"/>
                      <a:lumMod val="100000"/>
                    </a:srgbClr>
                  </a:gs>
                  <a:gs pos="51000">
                    <a:srgbClr val="9947F7">
                      <a:alpha val="50000"/>
                    </a:srgbClr>
                  </a:gs>
                </a:gsLst>
                <a:lin ang="5400000" scaled="0"/>
              </a:gradFill>
              <a:ln w="1016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835-494E-84C9-2CAE2CA2F715}"/>
              </c:ext>
            </c:extLst>
          </c:dPt>
          <c:dPt>
            <c:idx val="22"/>
            <c:bubble3D val="0"/>
            <c:spPr>
              <a:gradFill>
                <a:gsLst>
                  <a:gs pos="0">
                    <a:srgbClr val="DC25FA">
                      <a:alpha val="86000"/>
                      <a:lumMod val="100000"/>
                    </a:srgbClr>
                  </a:gs>
                  <a:gs pos="51000">
                    <a:srgbClr val="9947F7">
                      <a:alpha val="50000"/>
                    </a:srgbClr>
                  </a:gs>
                </a:gsLst>
                <a:lin ang="5400000" scaled="0"/>
              </a:gradFill>
              <a:ln w="1016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D835-494E-84C9-2CAE2CA2F715}"/>
              </c:ext>
            </c:extLst>
          </c:dPt>
          <c:dPt>
            <c:idx val="23"/>
            <c:bubble3D val="0"/>
            <c:spPr>
              <a:gradFill>
                <a:gsLst>
                  <a:gs pos="0">
                    <a:srgbClr val="DC25FA">
                      <a:alpha val="86000"/>
                      <a:lumMod val="100000"/>
                    </a:srgbClr>
                  </a:gs>
                  <a:gs pos="51000">
                    <a:srgbClr val="9947F7">
                      <a:alpha val="50000"/>
                    </a:srgbClr>
                  </a:gs>
                </a:gsLst>
                <a:lin ang="5400000" scaled="0"/>
              </a:gradFill>
              <a:ln w="1016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D835-494E-84C9-2CAE2CA2F715}"/>
              </c:ext>
            </c:extLst>
          </c:dPt>
          <c:dPt>
            <c:idx val="24"/>
            <c:bubble3D val="0"/>
            <c:spPr>
              <a:gradFill>
                <a:gsLst>
                  <a:gs pos="0">
                    <a:srgbClr val="DC25FA">
                      <a:alpha val="86000"/>
                      <a:lumMod val="100000"/>
                    </a:srgbClr>
                  </a:gs>
                  <a:gs pos="51000">
                    <a:srgbClr val="9947F7">
                      <a:alpha val="50000"/>
                    </a:srgbClr>
                  </a:gs>
                </a:gsLst>
                <a:lin ang="5400000" scaled="0"/>
              </a:gradFill>
              <a:ln w="1016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D835-494E-84C9-2CAE2CA2F715}"/>
              </c:ext>
            </c:extLst>
          </c:dPt>
          <c:dPt>
            <c:idx val="25"/>
            <c:bubble3D val="0"/>
            <c:spPr>
              <a:gradFill>
                <a:gsLst>
                  <a:gs pos="0">
                    <a:srgbClr val="DC25FA">
                      <a:alpha val="86000"/>
                      <a:lumMod val="100000"/>
                    </a:srgbClr>
                  </a:gs>
                  <a:gs pos="51000">
                    <a:srgbClr val="9947F7">
                      <a:alpha val="50000"/>
                    </a:srgbClr>
                  </a:gs>
                </a:gsLst>
                <a:lin ang="5400000" scaled="0"/>
              </a:gradFill>
              <a:ln w="1016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D835-494E-84C9-2CAE2CA2F715}"/>
              </c:ext>
            </c:extLst>
          </c:dPt>
          <c:dPt>
            <c:idx val="26"/>
            <c:bubble3D val="0"/>
            <c:spPr>
              <a:gradFill>
                <a:gsLst>
                  <a:gs pos="0">
                    <a:srgbClr val="DC25FA">
                      <a:alpha val="86000"/>
                      <a:lumMod val="100000"/>
                    </a:srgbClr>
                  </a:gs>
                  <a:gs pos="51000">
                    <a:srgbClr val="9947F7">
                      <a:alpha val="50000"/>
                    </a:srgbClr>
                  </a:gs>
                </a:gsLst>
                <a:lin ang="5400000" scaled="0"/>
              </a:gradFill>
              <a:ln w="1016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D835-494E-84C9-2CAE2CA2F715}"/>
              </c:ext>
            </c:extLst>
          </c:dPt>
          <c:dPt>
            <c:idx val="27"/>
            <c:bubble3D val="0"/>
            <c:spPr>
              <a:gradFill>
                <a:gsLst>
                  <a:gs pos="0">
                    <a:srgbClr val="DC25FA">
                      <a:alpha val="86000"/>
                      <a:lumMod val="100000"/>
                    </a:srgbClr>
                  </a:gs>
                  <a:gs pos="51000">
                    <a:srgbClr val="9947F7">
                      <a:alpha val="50000"/>
                    </a:srgbClr>
                  </a:gs>
                </a:gsLst>
                <a:lin ang="5400000" scaled="0"/>
              </a:gradFill>
              <a:ln w="1016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D835-494E-84C9-2CAE2CA2F715}"/>
              </c:ext>
            </c:extLst>
          </c:dPt>
          <c:dPt>
            <c:idx val="28"/>
            <c:bubble3D val="0"/>
            <c:spPr>
              <a:gradFill>
                <a:gsLst>
                  <a:gs pos="0">
                    <a:srgbClr val="DC25FA">
                      <a:alpha val="86000"/>
                      <a:lumMod val="100000"/>
                    </a:srgbClr>
                  </a:gs>
                  <a:gs pos="51000">
                    <a:srgbClr val="9947F7">
                      <a:alpha val="50000"/>
                    </a:srgbClr>
                  </a:gs>
                </a:gsLst>
                <a:lin ang="5400000" scaled="0"/>
              </a:gradFill>
              <a:ln w="1016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D835-494E-84C9-2CAE2CA2F715}"/>
              </c:ext>
            </c:extLst>
          </c:dPt>
          <c:dPt>
            <c:idx val="29"/>
            <c:bubble3D val="0"/>
            <c:spPr>
              <a:gradFill>
                <a:gsLst>
                  <a:gs pos="0">
                    <a:srgbClr val="DC25FA">
                      <a:alpha val="86000"/>
                      <a:lumMod val="100000"/>
                    </a:srgbClr>
                  </a:gs>
                  <a:gs pos="51000">
                    <a:srgbClr val="9947F7">
                      <a:alpha val="50000"/>
                    </a:srgbClr>
                  </a:gs>
                </a:gsLst>
                <a:lin ang="5400000" scaled="0"/>
              </a:gradFill>
              <a:ln w="1016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D835-494E-84C9-2CAE2CA2F715}"/>
              </c:ext>
            </c:extLst>
          </c:dPt>
          <c:dPt>
            <c:idx val="30"/>
            <c:bubble3D val="0"/>
            <c:spPr>
              <a:gradFill>
                <a:gsLst>
                  <a:gs pos="0">
                    <a:srgbClr val="DC25FA">
                      <a:alpha val="86000"/>
                      <a:lumMod val="100000"/>
                    </a:srgbClr>
                  </a:gs>
                  <a:gs pos="51000">
                    <a:srgbClr val="9947F7">
                      <a:alpha val="50000"/>
                    </a:srgbClr>
                  </a:gs>
                </a:gsLst>
                <a:lin ang="5400000" scaled="0"/>
              </a:gradFill>
              <a:ln w="1016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D835-494E-84C9-2CAE2CA2F715}"/>
              </c:ext>
            </c:extLst>
          </c:dPt>
          <c:dPt>
            <c:idx val="31"/>
            <c:bubble3D val="0"/>
            <c:spPr>
              <a:gradFill>
                <a:gsLst>
                  <a:gs pos="0">
                    <a:srgbClr val="DC25FA">
                      <a:alpha val="86000"/>
                      <a:lumMod val="100000"/>
                    </a:srgbClr>
                  </a:gs>
                  <a:gs pos="51000">
                    <a:srgbClr val="9947F7">
                      <a:alpha val="50000"/>
                    </a:srgbClr>
                  </a:gs>
                </a:gsLst>
                <a:lin ang="5400000" scaled="0"/>
              </a:gradFill>
              <a:ln w="1016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D835-494E-84C9-2CAE2CA2F715}"/>
              </c:ext>
            </c:extLst>
          </c:dPt>
          <c:dPt>
            <c:idx val="32"/>
            <c:bubble3D val="0"/>
            <c:spPr>
              <a:gradFill>
                <a:gsLst>
                  <a:gs pos="0">
                    <a:srgbClr val="DC25FA">
                      <a:alpha val="86000"/>
                      <a:lumMod val="100000"/>
                    </a:srgbClr>
                  </a:gs>
                  <a:gs pos="51000">
                    <a:srgbClr val="9947F7">
                      <a:alpha val="50000"/>
                    </a:srgbClr>
                  </a:gs>
                </a:gsLst>
                <a:lin ang="5400000" scaled="0"/>
              </a:gradFill>
              <a:ln w="1016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D835-494E-84C9-2CAE2CA2F715}"/>
              </c:ext>
            </c:extLst>
          </c:dPt>
          <c:dPt>
            <c:idx val="33"/>
            <c:bubble3D val="0"/>
            <c:spPr>
              <a:gradFill>
                <a:gsLst>
                  <a:gs pos="0">
                    <a:srgbClr val="DC25FA">
                      <a:alpha val="86000"/>
                      <a:lumMod val="100000"/>
                    </a:srgbClr>
                  </a:gs>
                  <a:gs pos="51000">
                    <a:srgbClr val="9947F7">
                      <a:alpha val="50000"/>
                    </a:srgbClr>
                  </a:gs>
                </a:gsLst>
                <a:lin ang="5400000" scaled="0"/>
              </a:gradFill>
              <a:ln w="1016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D835-494E-84C9-2CAE2CA2F715}"/>
              </c:ext>
            </c:extLst>
          </c:dPt>
          <c:dPt>
            <c:idx val="34"/>
            <c:bubble3D val="0"/>
            <c:spPr>
              <a:gradFill>
                <a:gsLst>
                  <a:gs pos="0">
                    <a:srgbClr val="DC25FA">
                      <a:alpha val="86000"/>
                      <a:lumMod val="100000"/>
                    </a:srgbClr>
                  </a:gs>
                  <a:gs pos="51000">
                    <a:srgbClr val="9947F7">
                      <a:alpha val="50000"/>
                    </a:srgbClr>
                  </a:gs>
                </a:gsLst>
                <a:lin ang="5400000" scaled="0"/>
              </a:gradFill>
              <a:ln w="1016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D835-494E-84C9-2CAE2CA2F715}"/>
              </c:ext>
            </c:extLst>
          </c:dPt>
          <c:dPt>
            <c:idx val="35"/>
            <c:bubble3D val="0"/>
            <c:spPr>
              <a:gradFill>
                <a:gsLst>
                  <a:gs pos="0">
                    <a:srgbClr val="DC25FA">
                      <a:alpha val="86000"/>
                      <a:lumMod val="100000"/>
                    </a:srgbClr>
                  </a:gs>
                  <a:gs pos="51000">
                    <a:srgbClr val="9947F7">
                      <a:alpha val="50000"/>
                    </a:srgbClr>
                  </a:gs>
                </a:gsLst>
                <a:lin ang="5400000" scaled="0"/>
              </a:gradFill>
              <a:ln w="1016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D835-494E-84C9-2CAE2CA2F715}"/>
              </c:ext>
            </c:extLst>
          </c:dPt>
          <c:dPt>
            <c:idx val="36"/>
            <c:bubble3D val="0"/>
            <c:spPr>
              <a:gradFill>
                <a:gsLst>
                  <a:gs pos="0">
                    <a:srgbClr val="DC25FA">
                      <a:alpha val="86000"/>
                      <a:lumMod val="100000"/>
                    </a:srgbClr>
                  </a:gs>
                  <a:gs pos="51000">
                    <a:srgbClr val="9947F7">
                      <a:alpha val="50000"/>
                    </a:srgbClr>
                  </a:gs>
                </a:gsLst>
                <a:lin ang="5400000" scaled="0"/>
              </a:gradFill>
              <a:ln w="1016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D835-494E-84C9-2CAE2CA2F715}"/>
              </c:ext>
            </c:extLst>
          </c:dPt>
          <c:dPt>
            <c:idx val="37"/>
            <c:bubble3D val="0"/>
            <c:spPr>
              <a:gradFill>
                <a:gsLst>
                  <a:gs pos="0">
                    <a:srgbClr val="DC25FA">
                      <a:alpha val="86000"/>
                      <a:lumMod val="100000"/>
                    </a:srgbClr>
                  </a:gs>
                  <a:gs pos="51000">
                    <a:srgbClr val="9947F7">
                      <a:alpha val="50000"/>
                    </a:srgbClr>
                  </a:gs>
                </a:gsLst>
                <a:lin ang="5400000" scaled="0"/>
              </a:gradFill>
              <a:ln w="1016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D835-494E-84C9-2CAE2CA2F715}"/>
              </c:ext>
            </c:extLst>
          </c:dPt>
          <c:dPt>
            <c:idx val="38"/>
            <c:bubble3D val="0"/>
            <c:spPr>
              <a:gradFill>
                <a:gsLst>
                  <a:gs pos="0">
                    <a:srgbClr val="DC25FA">
                      <a:alpha val="86000"/>
                      <a:lumMod val="100000"/>
                    </a:srgbClr>
                  </a:gs>
                  <a:gs pos="51000">
                    <a:srgbClr val="9947F7">
                      <a:alpha val="50000"/>
                    </a:srgbClr>
                  </a:gs>
                </a:gsLst>
                <a:lin ang="5400000" scaled="0"/>
              </a:gradFill>
              <a:ln w="1016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D835-494E-84C9-2CAE2CA2F715}"/>
              </c:ext>
            </c:extLst>
          </c:dPt>
          <c:dPt>
            <c:idx val="39"/>
            <c:bubble3D val="0"/>
            <c:spPr>
              <a:gradFill>
                <a:gsLst>
                  <a:gs pos="0">
                    <a:srgbClr val="DC25FA">
                      <a:alpha val="86000"/>
                      <a:lumMod val="100000"/>
                    </a:srgbClr>
                  </a:gs>
                  <a:gs pos="51000">
                    <a:srgbClr val="9947F7">
                      <a:alpha val="50000"/>
                    </a:srgbClr>
                  </a:gs>
                </a:gsLst>
                <a:lin ang="5400000" scaled="0"/>
              </a:gradFill>
              <a:ln w="1016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D835-494E-84C9-2CAE2CA2F715}"/>
              </c:ext>
            </c:extLst>
          </c:dPt>
          <c:dPt>
            <c:idx val="40"/>
            <c:bubble3D val="0"/>
            <c:spPr>
              <a:gradFill>
                <a:gsLst>
                  <a:gs pos="0">
                    <a:srgbClr val="DC25FA">
                      <a:alpha val="86000"/>
                      <a:lumMod val="100000"/>
                    </a:srgbClr>
                  </a:gs>
                  <a:gs pos="51000">
                    <a:srgbClr val="9947F7">
                      <a:alpha val="50000"/>
                    </a:srgbClr>
                  </a:gs>
                </a:gsLst>
                <a:lin ang="5400000" scaled="0"/>
              </a:gradFill>
              <a:ln w="1016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D835-494E-84C9-2CAE2CA2F715}"/>
              </c:ext>
            </c:extLst>
          </c:dPt>
          <c:dPt>
            <c:idx val="41"/>
            <c:bubble3D val="0"/>
            <c:spPr>
              <a:gradFill>
                <a:gsLst>
                  <a:gs pos="0">
                    <a:srgbClr val="DC25FA">
                      <a:alpha val="86000"/>
                      <a:lumMod val="100000"/>
                    </a:srgbClr>
                  </a:gs>
                  <a:gs pos="51000">
                    <a:srgbClr val="9947F7">
                      <a:alpha val="50000"/>
                    </a:srgbClr>
                  </a:gs>
                </a:gsLst>
                <a:lin ang="5400000" scaled="0"/>
              </a:gradFill>
              <a:ln w="1016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D835-494E-84C9-2CAE2CA2F715}"/>
              </c:ext>
            </c:extLst>
          </c:dPt>
          <c:dPt>
            <c:idx val="42"/>
            <c:bubble3D val="0"/>
            <c:spPr>
              <a:gradFill>
                <a:gsLst>
                  <a:gs pos="0">
                    <a:srgbClr val="DC25FA">
                      <a:alpha val="86000"/>
                      <a:lumMod val="100000"/>
                    </a:srgbClr>
                  </a:gs>
                  <a:gs pos="51000">
                    <a:srgbClr val="9947F7">
                      <a:alpha val="50000"/>
                    </a:srgbClr>
                  </a:gs>
                </a:gsLst>
                <a:lin ang="5400000" scaled="0"/>
              </a:gradFill>
              <a:ln w="1016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D835-494E-84C9-2CAE2CA2F715}"/>
              </c:ext>
            </c:extLst>
          </c:dPt>
          <c:dPt>
            <c:idx val="43"/>
            <c:bubble3D val="0"/>
            <c:spPr>
              <a:gradFill>
                <a:gsLst>
                  <a:gs pos="0">
                    <a:srgbClr val="DC25FA">
                      <a:alpha val="86000"/>
                      <a:lumMod val="100000"/>
                    </a:srgbClr>
                  </a:gs>
                  <a:gs pos="51000">
                    <a:srgbClr val="9947F7">
                      <a:alpha val="50000"/>
                    </a:srgbClr>
                  </a:gs>
                </a:gsLst>
                <a:lin ang="5400000" scaled="0"/>
              </a:gradFill>
              <a:ln w="1016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D835-494E-84C9-2CAE2CA2F715}"/>
              </c:ext>
            </c:extLst>
          </c:dPt>
          <c:dPt>
            <c:idx val="44"/>
            <c:bubble3D val="0"/>
            <c:spPr>
              <a:gradFill>
                <a:gsLst>
                  <a:gs pos="0">
                    <a:srgbClr val="DC25FA">
                      <a:alpha val="86000"/>
                      <a:lumMod val="100000"/>
                    </a:srgbClr>
                  </a:gs>
                  <a:gs pos="51000">
                    <a:srgbClr val="9947F7">
                      <a:alpha val="50000"/>
                    </a:srgbClr>
                  </a:gs>
                </a:gsLst>
                <a:lin ang="5400000" scaled="0"/>
              </a:gradFill>
              <a:ln w="1016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D835-494E-84C9-2CAE2CA2F715}"/>
              </c:ext>
            </c:extLst>
          </c:dPt>
          <c:dPt>
            <c:idx val="45"/>
            <c:bubble3D val="0"/>
            <c:spPr>
              <a:gradFill>
                <a:gsLst>
                  <a:gs pos="0">
                    <a:srgbClr val="DC25FA">
                      <a:alpha val="86000"/>
                      <a:lumMod val="100000"/>
                    </a:srgbClr>
                  </a:gs>
                  <a:gs pos="51000">
                    <a:srgbClr val="9947F7">
                      <a:alpha val="50000"/>
                    </a:srgbClr>
                  </a:gs>
                </a:gsLst>
                <a:lin ang="5400000" scaled="0"/>
              </a:gradFill>
              <a:ln w="1016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D835-494E-84C9-2CAE2CA2F715}"/>
              </c:ext>
            </c:extLst>
          </c:dPt>
          <c:dPt>
            <c:idx val="46"/>
            <c:bubble3D val="0"/>
            <c:spPr>
              <a:gradFill>
                <a:gsLst>
                  <a:gs pos="0">
                    <a:srgbClr val="DC25FA">
                      <a:alpha val="86000"/>
                      <a:lumMod val="100000"/>
                    </a:srgbClr>
                  </a:gs>
                  <a:gs pos="51000">
                    <a:srgbClr val="9947F7">
                      <a:alpha val="50000"/>
                    </a:srgbClr>
                  </a:gs>
                </a:gsLst>
                <a:lin ang="5400000" scaled="0"/>
              </a:gradFill>
              <a:ln w="1016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D835-494E-84C9-2CAE2CA2F715}"/>
              </c:ext>
            </c:extLst>
          </c:dPt>
          <c:dPt>
            <c:idx val="47"/>
            <c:bubble3D val="0"/>
            <c:spPr>
              <a:gradFill>
                <a:gsLst>
                  <a:gs pos="0">
                    <a:srgbClr val="DC25FA">
                      <a:alpha val="86000"/>
                      <a:lumMod val="100000"/>
                    </a:srgbClr>
                  </a:gs>
                  <a:gs pos="51000">
                    <a:srgbClr val="9947F7">
                      <a:alpha val="50000"/>
                    </a:srgbClr>
                  </a:gs>
                </a:gsLst>
                <a:lin ang="5400000" scaled="0"/>
              </a:gradFill>
              <a:ln w="1016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D835-494E-84C9-2CAE2CA2F715}"/>
              </c:ext>
            </c:extLst>
          </c:dPt>
          <c:dPt>
            <c:idx val="48"/>
            <c:bubble3D val="0"/>
            <c:spPr>
              <a:gradFill>
                <a:gsLst>
                  <a:gs pos="0">
                    <a:srgbClr val="DC25FA">
                      <a:alpha val="86000"/>
                      <a:lumMod val="100000"/>
                    </a:srgbClr>
                  </a:gs>
                  <a:gs pos="51000">
                    <a:srgbClr val="9947F7">
                      <a:alpha val="50000"/>
                    </a:srgbClr>
                  </a:gs>
                </a:gsLst>
                <a:lin ang="5400000" scaled="0"/>
              </a:gradFill>
              <a:ln w="1016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D835-494E-84C9-2CAE2CA2F715}"/>
              </c:ext>
            </c:extLst>
          </c:dPt>
          <c:dPt>
            <c:idx val="49"/>
            <c:bubble3D val="0"/>
            <c:spPr>
              <a:gradFill>
                <a:gsLst>
                  <a:gs pos="0">
                    <a:srgbClr val="DC25FA">
                      <a:alpha val="86000"/>
                      <a:lumMod val="100000"/>
                    </a:srgbClr>
                  </a:gs>
                  <a:gs pos="51000">
                    <a:srgbClr val="9947F7">
                      <a:alpha val="50000"/>
                    </a:srgbClr>
                  </a:gs>
                </a:gsLst>
                <a:lin ang="5400000" scaled="0"/>
              </a:gradFill>
              <a:ln w="1016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D835-494E-84C9-2CAE2CA2F715}"/>
              </c:ext>
            </c:extLst>
          </c:dPt>
          <c:dPt>
            <c:idx val="50"/>
            <c:bubble3D val="0"/>
            <c:spPr>
              <a:gradFill>
                <a:gsLst>
                  <a:gs pos="0">
                    <a:srgbClr val="DC25FA">
                      <a:alpha val="86000"/>
                      <a:lumMod val="100000"/>
                    </a:srgbClr>
                  </a:gs>
                  <a:gs pos="51000">
                    <a:srgbClr val="9947F7">
                      <a:alpha val="50000"/>
                    </a:srgbClr>
                  </a:gs>
                </a:gsLst>
                <a:lin ang="5400000" scaled="0"/>
              </a:gradFill>
              <a:ln w="1016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D835-494E-84C9-2CAE2CA2F715}"/>
              </c:ext>
            </c:extLst>
          </c:dPt>
          <c:dPt>
            <c:idx val="51"/>
            <c:bubble3D val="0"/>
            <c:spPr>
              <a:gradFill>
                <a:gsLst>
                  <a:gs pos="0">
                    <a:srgbClr val="DC25FA">
                      <a:alpha val="86000"/>
                      <a:lumMod val="100000"/>
                    </a:srgbClr>
                  </a:gs>
                  <a:gs pos="51000">
                    <a:srgbClr val="9947F7">
                      <a:alpha val="50000"/>
                    </a:srgbClr>
                  </a:gs>
                </a:gsLst>
                <a:lin ang="5400000" scaled="0"/>
              </a:gradFill>
              <a:ln w="1016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D835-494E-84C9-2CAE2CA2F715}"/>
              </c:ext>
            </c:extLst>
          </c:dPt>
          <c:dPt>
            <c:idx val="52"/>
            <c:bubble3D val="0"/>
            <c:spPr>
              <a:gradFill>
                <a:gsLst>
                  <a:gs pos="0">
                    <a:srgbClr val="DC25FA">
                      <a:alpha val="86000"/>
                      <a:lumMod val="100000"/>
                    </a:srgbClr>
                  </a:gs>
                  <a:gs pos="51000">
                    <a:srgbClr val="9947F7">
                      <a:alpha val="50000"/>
                    </a:srgbClr>
                  </a:gs>
                </a:gsLst>
                <a:lin ang="5400000" scaled="0"/>
              </a:gradFill>
              <a:ln w="1016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D835-494E-84C9-2CAE2CA2F715}"/>
              </c:ext>
            </c:extLst>
          </c:dPt>
          <c:dPt>
            <c:idx val="53"/>
            <c:bubble3D val="0"/>
            <c:spPr>
              <a:gradFill>
                <a:gsLst>
                  <a:gs pos="0">
                    <a:srgbClr val="DC25FA">
                      <a:alpha val="86000"/>
                      <a:lumMod val="100000"/>
                    </a:srgbClr>
                  </a:gs>
                  <a:gs pos="51000">
                    <a:srgbClr val="9947F7">
                      <a:alpha val="50000"/>
                    </a:srgbClr>
                  </a:gs>
                </a:gsLst>
                <a:lin ang="5400000" scaled="0"/>
              </a:gradFill>
              <a:ln w="1016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D835-494E-84C9-2CAE2CA2F715}"/>
              </c:ext>
            </c:extLst>
          </c:dPt>
          <c:dPt>
            <c:idx val="54"/>
            <c:bubble3D val="0"/>
            <c:spPr>
              <a:gradFill>
                <a:gsLst>
                  <a:gs pos="0">
                    <a:srgbClr val="DC25FA">
                      <a:alpha val="86000"/>
                      <a:lumMod val="100000"/>
                    </a:srgbClr>
                  </a:gs>
                  <a:gs pos="51000">
                    <a:srgbClr val="9947F7">
                      <a:alpha val="50000"/>
                    </a:srgbClr>
                  </a:gs>
                </a:gsLst>
                <a:lin ang="5400000" scaled="0"/>
              </a:gradFill>
              <a:ln w="1016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D835-494E-84C9-2CAE2CA2F715}"/>
              </c:ext>
            </c:extLst>
          </c:dPt>
          <c:dPt>
            <c:idx val="55"/>
            <c:bubble3D val="0"/>
            <c:spPr>
              <a:gradFill>
                <a:gsLst>
                  <a:gs pos="0">
                    <a:srgbClr val="DC25FA">
                      <a:alpha val="86000"/>
                      <a:lumMod val="100000"/>
                    </a:srgbClr>
                  </a:gs>
                  <a:gs pos="51000">
                    <a:srgbClr val="9947F7">
                      <a:alpha val="50000"/>
                    </a:srgbClr>
                  </a:gs>
                </a:gsLst>
                <a:lin ang="5400000" scaled="0"/>
              </a:gradFill>
              <a:ln w="1016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D835-494E-84C9-2CAE2CA2F715}"/>
              </c:ext>
            </c:extLst>
          </c:dPt>
          <c:dPt>
            <c:idx val="56"/>
            <c:bubble3D val="0"/>
            <c:spPr>
              <a:gradFill>
                <a:gsLst>
                  <a:gs pos="0">
                    <a:srgbClr val="DC25FA">
                      <a:alpha val="86000"/>
                      <a:lumMod val="100000"/>
                    </a:srgbClr>
                  </a:gs>
                  <a:gs pos="51000">
                    <a:srgbClr val="9947F7">
                      <a:alpha val="50000"/>
                    </a:srgbClr>
                  </a:gs>
                </a:gsLst>
                <a:lin ang="5400000" scaled="0"/>
              </a:gradFill>
              <a:ln w="1016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D835-494E-84C9-2CAE2CA2F715}"/>
              </c:ext>
            </c:extLst>
          </c:dPt>
          <c:dPt>
            <c:idx val="57"/>
            <c:bubble3D val="0"/>
            <c:spPr>
              <a:gradFill>
                <a:gsLst>
                  <a:gs pos="0">
                    <a:srgbClr val="DC25FA">
                      <a:alpha val="86000"/>
                      <a:lumMod val="100000"/>
                    </a:srgbClr>
                  </a:gs>
                  <a:gs pos="51000">
                    <a:srgbClr val="9947F7">
                      <a:alpha val="50000"/>
                    </a:srgbClr>
                  </a:gs>
                </a:gsLst>
                <a:lin ang="5400000" scaled="0"/>
              </a:gradFill>
              <a:ln w="1016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D835-494E-84C9-2CAE2CA2F715}"/>
              </c:ext>
            </c:extLst>
          </c:dPt>
          <c:val>
            <c:numLit>
              <c:formatCode>General</c:formatCode>
              <c:ptCount val="58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74-D835-494E-84C9-2CAE2CA2F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doughnutChart>
        <c:varyColors val="1"/>
        <c:ser>
          <c:idx val="1"/>
          <c:order val="1"/>
          <c:tx>
            <c:v>Porcentage</c:v>
          </c:tx>
          <c:spPr>
            <a:ln w="0">
              <a:solidFill>
                <a:schemeClr val="tx1">
                  <a:alpha val="0"/>
                </a:schemeClr>
              </a:solidFill>
            </a:ln>
          </c:spPr>
          <c:dPt>
            <c:idx val="0"/>
            <c:bubble3D val="0"/>
            <c:spPr>
              <a:solidFill>
                <a:srgbClr val="070E25">
                  <a:alpha val="0"/>
                </a:srgbClr>
              </a:solidFill>
              <a:ln w="0">
                <a:solidFill>
                  <a:schemeClr val="tx1">
                    <a:alpha val="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6-D835-494E-84C9-2CAE2CA2F715}"/>
              </c:ext>
            </c:extLst>
          </c:dPt>
          <c:dPt>
            <c:idx val="1"/>
            <c:bubble3D val="0"/>
            <c:spPr>
              <a:solidFill>
                <a:srgbClr val="070E25">
                  <a:alpha val="72000"/>
                </a:srgbClr>
              </a:solidFill>
              <a:ln w="0">
                <a:solidFill>
                  <a:schemeClr val="tx1">
                    <a:alpha val="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8-D835-494E-84C9-2CAE2CA2F715}"/>
              </c:ext>
            </c:extLst>
          </c:dPt>
          <c:val>
            <c:numRef>
              <c:f>Pivottables!$T$3:$U$3</c:f>
              <c:numCache>
                <c:formatCode>0%</c:formatCode>
                <c:ptCount val="2"/>
                <c:pt idx="0">
                  <c:v>0.93982445386920455</c:v>
                </c:pt>
                <c:pt idx="1">
                  <c:v>6.0175546130795454E-2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D835-494E-84C9-2CAE2CA2F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alpha val="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55E-2"/>
          <c:y val="1.4431718664477287E-2"/>
          <c:w val="0.9571360153256705"/>
          <c:h val="0.9346424466338259"/>
        </c:manualLayout>
      </c:layout>
      <c:bubbleChart>
        <c:varyColors val="0"/>
        <c:ser>
          <c:idx val="0"/>
          <c:order val="0"/>
          <c:tx>
            <c:v>Income Sources</c:v>
          </c:tx>
          <c:spPr>
            <a:gradFill flip="none" rotWithShape="1">
              <a:gsLst>
                <a:gs pos="26000">
                  <a:srgbClr val="100D83"/>
                </a:gs>
                <a:gs pos="87000">
                  <a:srgbClr val="7417BD"/>
                </a:gs>
              </a:gsLst>
              <a:path path="circle">
                <a:fillToRect l="100000" t="100000"/>
              </a:path>
              <a:tileRect r="-100000" b="-100000"/>
            </a:gradFill>
            <a:ln w="25400">
              <a:noFill/>
            </a:ln>
            <a:effectLst>
              <a:outerShdw blurRad="127000" sx="108000" sy="108000" algn="ctr" rotWithShape="0">
                <a:srgbClr val="7417BD">
                  <a:alpha val="80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07D067F-E87A-4D73-880B-52604FA532F7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3C1-4840-9388-77AD39E4411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C981C3D-6B38-490D-B8FE-3D37832DD5AB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3C1-4840-9388-77AD39E4411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4769B1E-63DD-408C-92F6-12B7B6F92DD3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3C1-4840-9388-77AD39E4411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7C502E3-3899-4C71-9A2E-8383AAD3A79A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3C1-4840-9388-77AD39E4411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4BFDA29-31C6-4E0B-81F4-6EC32413B909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3C1-4840-9388-77AD39E4411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51AB7C5-80BF-4C81-81DA-EE3B9BB5E47C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3C1-4840-9388-77AD39E441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Pivottables!$I$3:$I$8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8</c:v>
                </c:pt>
                <c:pt idx="5">
                  <c:v>5</c:v>
                </c:pt>
              </c:numCache>
            </c:numRef>
          </c:xVal>
          <c:yVal>
            <c:numRef>
              <c:f>Pivottables!$J$3:$J$8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8</c:v>
                </c:pt>
                <c:pt idx="4">
                  <c:v>6</c:v>
                </c:pt>
                <c:pt idx="5">
                  <c:v>9</c:v>
                </c:pt>
              </c:numCache>
            </c:numRef>
          </c:yVal>
          <c:bubbleSize>
            <c:numRef>
              <c:f>Pivottables!$K$3:$K$8</c:f>
              <c:numCache>
                <c:formatCode>_-* #,##0_-;\-* #,##0_-;_-* "-"??_-;_-@_-</c:formatCode>
                <c:ptCount val="6"/>
                <c:pt idx="0">
                  <c:v>170716</c:v>
                </c:pt>
                <c:pt idx="1">
                  <c:v>126275.04000000001</c:v>
                </c:pt>
                <c:pt idx="2">
                  <c:v>65962.609999999433</c:v>
                </c:pt>
                <c:pt idx="3">
                  <c:v>154700.78999999992</c:v>
                </c:pt>
                <c:pt idx="4">
                  <c:v>224098.01</c:v>
                </c:pt>
                <c:pt idx="5">
                  <c:v>79860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Pivottables!$M$3:$M$8</c15:f>
                <c15:dlblRangeCache>
                  <c:ptCount val="6"/>
                  <c:pt idx="0">
                    <c:v> 170.716 </c:v>
                  </c:pt>
                  <c:pt idx="1">
                    <c:v> 126.275 </c:v>
                  </c:pt>
                  <c:pt idx="2">
                    <c:v> 65.963 </c:v>
                  </c:pt>
                  <c:pt idx="3">
                    <c:v> 154.701 </c:v>
                  </c:pt>
                  <c:pt idx="4">
                    <c:v>  </c:v>
                  </c:pt>
                  <c:pt idx="5">
                    <c:v> 79.860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33C1-4840-9388-77AD39E44117}"/>
            </c:ext>
          </c:extLst>
        </c:ser>
        <c:ser>
          <c:idx val="1"/>
          <c:order val="1"/>
          <c:tx>
            <c:v>Max</c:v>
          </c:tx>
          <c:spPr>
            <a:gradFill>
              <a:gsLst>
                <a:gs pos="26000">
                  <a:srgbClr val="100D83"/>
                </a:gs>
                <a:gs pos="87000">
                  <a:srgbClr val="DD115E"/>
                </a:gs>
              </a:gsLst>
              <a:path path="circle">
                <a:fillToRect l="100000" t="100000"/>
              </a:path>
            </a:gradFill>
            <a:ln w="25400">
              <a:noFill/>
            </a:ln>
            <a:effectLst>
              <a:outerShdw blurRad="152400" sx="105000" sy="105000" algn="ctr" rotWithShape="0">
                <a:srgbClr val="DD115E">
                  <a:alpha val="88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24ABF33-CE66-429B-9B4C-4CCA8FBC007D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33C1-4840-9388-77AD39E4411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5B1C939-ACA0-4D4B-BDBD-13C8895B7D22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3C1-4840-9388-77AD39E4411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74A741F-042E-4DD9-B339-C24A922A3DA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33C1-4840-9388-77AD39E4411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2AF61C3-DC79-410B-8E8D-B98757F10057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33C1-4840-9388-77AD39E4411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6AE7B0E-D926-4492-9D7A-265FCC82D9BF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3C1-4840-9388-77AD39E4411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EF7C7E4-724C-4390-8E68-1B15F8DDF288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33C1-4840-9388-77AD39E441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Pivottables!$I$3:$I$8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8</c:v>
                </c:pt>
                <c:pt idx="5">
                  <c:v>5</c:v>
                </c:pt>
              </c:numCache>
            </c:numRef>
          </c:xVal>
          <c:yVal>
            <c:numRef>
              <c:f>Pivottables!$J$3:$J$8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8</c:v>
                </c:pt>
                <c:pt idx="4">
                  <c:v>6</c:v>
                </c:pt>
                <c:pt idx="5">
                  <c:v>9</c:v>
                </c:pt>
              </c:numCache>
            </c:numRef>
          </c:yVal>
          <c:bubbleSize>
            <c:numRef>
              <c:f>Pivottables!$L$3:$L$8</c:f>
              <c:numCache>
                <c:formatCode>_-* #,##0_-;\-* #,##0_-;_-* "-"??_-;_-@_-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224098.01</c:v>
                </c:pt>
                <c:pt idx="5">
                  <c:v>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Pivottables!$L$3:$L$8</c15:f>
                <c15:dlblRangeCache>
                  <c:ptCount val="6"/>
                  <c:pt idx="0">
                    <c:v>  </c:v>
                  </c:pt>
                  <c:pt idx="1">
                    <c:v>  </c:v>
                  </c:pt>
                  <c:pt idx="2">
                    <c:v>  </c:v>
                  </c:pt>
                  <c:pt idx="3">
                    <c:v>  </c:v>
                  </c:pt>
                  <c:pt idx="4">
                    <c:v> 224.098 </c:v>
                  </c:pt>
                  <c:pt idx="5">
                    <c:v> 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33C1-4840-9388-77AD39E44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70"/>
        <c:showNegBubbles val="0"/>
        <c:axId val="720184368"/>
        <c:axId val="1917305504"/>
      </c:bubbleChart>
      <c:valAx>
        <c:axId val="720184368"/>
        <c:scaling>
          <c:orientation val="minMax"/>
          <c:max val="10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1917305504"/>
        <c:crosses val="autoZero"/>
        <c:crossBetween val="midCat"/>
      </c:valAx>
      <c:valAx>
        <c:axId val="1917305504"/>
        <c:scaling>
          <c:orientation val="minMax"/>
          <c:max val="10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72018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[Other level´s.xlsx]Pivottables!TablaDinámica8</c:name>
    <c:fmtId val="27"/>
  </c:pivotSource>
  <c:chart>
    <c:autoTitleDeleted val="0"/>
    <c:pivotFmts>
      <c:pivotFmt>
        <c:idx val="0"/>
        <c:spPr>
          <a:solidFill>
            <a:schemeClr val="accent1"/>
          </a:solidFill>
          <a:ln w="12700" cap="rnd">
            <a:solidFill>
              <a:srgbClr val="194AFE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31000">
                <a:srgbClr val="194AFE"/>
              </a:gs>
              <a:gs pos="100000">
                <a:srgbClr val="1D1D3A"/>
              </a:gs>
            </a:gsLst>
            <a:lin ang="5400000" scaled="0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31000">
                <a:srgbClr val="194AFE"/>
              </a:gs>
              <a:gs pos="100000">
                <a:srgbClr val="1D1D3A"/>
              </a:gs>
            </a:gsLst>
            <a:lin ang="5400000" scaled="0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2700" cap="rnd">
            <a:solidFill>
              <a:srgbClr val="194AFE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1000">
                <a:srgbClr val="194AFE">
                  <a:alpha val="96000"/>
                </a:srgbClr>
              </a:gs>
              <a:gs pos="79000">
                <a:srgbClr val="1D1D3A"/>
              </a:gs>
            </a:gsLst>
            <a:lin ang="5400000" scaled="0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15875" cap="rnd">
            <a:solidFill>
              <a:srgbClr val="194AFE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1"/>
          <c:order val="1"/>
          <c:tx>
            <c:strRef>
              <c:f>Pivottables!$Y$2</c:f>
              <c:strCache>
                <c:ptCount val="1"/>
                <c:pt idx="0">
                  <c:v>Suma de Income2</c:v>
                </c:pt>
              </c:strCache>
            </c:strRef>
          </c:tx>
          <c:spPr>
            <a:gradFill flip="none" rotWithShape="1">
              <a:gsLst>
                <a:gs pos="1000">
                  <a:srgbClr val="194AFE">
                    <a:alpha val="96000"/>
                  </a:srgbClr>
                </a:gs>
                <a:gs pos="79000">
                  <a:srgbClr val="1D1D3A"/>
                </a:gs>
              </a:gsLst>
              <a:lin ang="5400000" scaled="0"/>
              <a:tileRect/>
            </a:gradFill>
            <a:ln>
              <a:noFill/>
            </a:ln>
            <a:effectLst/>
          </c:spPr>
          <c:cat>
            <c:strRef>
              <c:f>Pivottables!$W$3:$W$15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Pivottables!$Y$3:$Y$15</c:f>
              <c:numCache>
                <c:formatCode>#,##0</c:formatCode>
                <c:ptCount val="12"/>
                <c:pt idx="0">
                  <c:v>7260</c:v>
                </c:pt>
                <c:pt idx="1">
                  <c:v>40771.509999999435</c:v>
                </c:pt>
                <c:pt idx="2">
                  <c:v>124919.03999999999</c:v>
                </c:pt>
                <c:pt idx="3">
                  <c:v>41200.309999999918</c:v>
                </c:pt>
                <c:pt idx="4">
                  <c:v>77332</c:v>
                </c:pt>
                <c:pt idx="5">
                  <c:v>65695.633333333331</c:v>
                </c:pt>
                <c:pt idx="6">
                  <c:v>82528.189999999915</c:v>
                </c:pt>
                <c:pt idx="7">
                  <c:v>70730.633333333331</c:v>
                </c:pt>
                <c:pt idx="8">
                  <c:v>85032.4</c:v>
                </c:pt>
                <c:pt idx="9">
                  <c:v>70562.799999999988</c:v>
                </c:pt>
                <c:pt idx="10">
                  <c:v>84849.299999999988</c:v>
                </c:pt>
                <c:pt idx="11">
                  <c:v>70730.633333333331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3A-49A3-9D21-90D828BF6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198496"/>
        <c:axId val="686474752"/>
      </c:areaChart>
      <c:lineChart>
        <c:grouping val="standard"/>
        <c:varyColors val="0"/>
        <c:ser>
          <c:idx val="0"/>
          <c:order val="0"/>
          <c:tx>
            <c:strRef>
              <c:f>Pivottables!$X$2</c:f>
              <c:strCache>
                <c:ptCount val="1"/>
                <c:pt idx="0">
                  <c:v>Suma de Income</c:v>
                </c:pt>
              </c:strCache>
            </c:strRef>
          </c:tx>
          <c:spPr>
            <a:ln w="15875" cap="rnd">
              <a:solidFill>
                <a:srgbClr val="194AFE"/>
              </a:solidFill>
              <a:round/>
            </a:ln>
            <a:effectLst/>
          </c:spPr>
          <c:marker>
            <c:symbol val="none"/>
          </c:marker>
          <c:cat>
            <c:strRef>
              <c:f>Pivottables!$W$3:$W$15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Pivottables!$X$3:$X$15</c:f>
              <c:numCache>
                <c:formatCode>_-* #,##0_-;\-* #,##0_-;_-* "-"??_-;_-@_-</c:formatCode>
                <c:ptCount val="12"/>
                <c:pt idx="0">
                  <c:v>7260</c:v>
                </c:pt>
                <c:pt idx="1">
                  <c:v>40771.509999999435</c:v>
                </c:pt>
                <c:pt idx="2">
                  <c:v>124919.03999999999</c:v>
                </c:pt>
                <c:pt idx="3">
                  <c:v>41200.309999999918</c:v>
                </c:pt>
                <c:pt idx="4">
                  <c:v>77332</c:v>
                </c:pt>
                <c:pt idx="5">
                  <c:v>65695.633333333331</c:v>
                </c:pt>
                <c:pt idx="6">
                  <c:v>82528.189999999915</c:v>
                </c:pt>
                <c:pt idx="7">
                  <c:v>70730.633333333331</c:v>
                </c:pt>
                <c:pt idx="8">
                  <c:v>85032.4</c:v>
                </c:pt>
                <c:pt idx="9">
                  <c:v>70562.799999999988</c:v>
                </c:pt>
                <c:pt idx="10">
                  <c:v>84849.299999999988</c:v>
                </c:pt>
                <c:pt idx="11">
                  <c:v>70730.633333333331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3A-49A3-9D21-90D828BF6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198496"/>
        <c:axId val="686474752"/>
      </c:lineChart>
      <c:catAx>
        <c:axId val="6911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6474752"/>
        <c:crosses val="autoZero"/>
        <c:auto val="1"/>
        <c:lblAlgn val="ctr"/>
        <c:lblOffset val="100"/>
        <c:noMultiLvlLbl val="0"/>
      </c:catAx>
      <c:valAx>
        <c:axId val="686474752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69119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[Other level´s.xlsx]Pivottables!TablaDinámica9</c:name>
    <c:fmtId val="3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82000">
                <a:srgbClr val="C240D8"/>
              </a:gs>
              <a:gs pos="40000">
                <a:srgbClr val="9BF8F2"/>
              </a:gs>
            </a:gsLst>
            <a:lin ang="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Pivottables!$AD$2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82000">
                  <a:srgbClr val="C240D8"/>
                </a:gs>
                <a:gs pos="40000">
                  <a:srgbClr val="9BF8F2"/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Pivottables!$AC$3:$AC$15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Pivottables!$AD$3:$AD$15</c:f>
              <c:numCache>
                <c:formatCode>#,##0</c:formatCode>
                <c:ptCount val="12"/>
                <c:pt idx="0">
                  <c:v>1452</c:v>
                </c:pt>
                <c:pt idx="1">
                  <c:v>4641791</c:v>
                </c:pt>
                <c:pt idx="2">
                  <c:v>1345226</c:v>
                </c:pt>
                <c:pt idx="3">
                  <c:v>6490031</c:v>
                </c:pt>
                <c:pt idx="4">
                  <c:v>1334106</c:v>
                </c:pt>
                <c:pt idx="5">
                  <c:v>4682831</c:v>
                </c:pt>
                <c:pt idx="6">
                  <c:v>1335646</c:v>
                </c:pt>
                <c:pt idx="7">
                  <c:v>4683838</c:v>
                </c:pt>
                <c:pt idx="8">
                  <c:v>1335646</c:v>
                </c:pt>
                <c:pt idx="9">
                  <c:v>4682831</c:v>
                </c:pt>
                <c:pt idx="10">
                  <c:v>1334547</c:v>
                </c:pt>
                <c:pt idx="11">
                  <c:v>4683838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6-4839-A75B-4578FBAA2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axId val="1525790896"/>
        <c:axId val="475866272"/>
      </c:barChart>
      <c:catAx>
        <c:axId val="1525790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5866272"/>
        <c:crosses val="autoZero"/>
        <c:auto val="1"/>
        <c:lblAlgn val="ctr"/>
        <c:lblOffset val="100"/>
        <c:noMultiLvlLbl val="0"/>
      </c:catAx>
      <c:valAx>
        <c:axId val="475866272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152579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[Other level´s.xlsx]Pivottables!TablaDinámica10</c:name>
    <c:fmtId val="43"/>
  </c:pivotSource>
  <c:chart>
    <c:autoTitleDeleted val="0"/>
    <c:pivotFmts>
      <c:pivotFmt>
        <c:idx val="0"/>
        <c:spPr>
          <a:solidFill>
            <a:srgbClr val="194AFE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194AFE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9BF8F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9BF8F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194AFE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194AFE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9BF8F2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194AFE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9BF8F2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194AFE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194AFE"/>
          </a:solidFill>
          <a:ln w="19050">
            <a:noFill/>
          </a:ln>
          <a:effectLst/>
        </c:spPr>
      </c:pivotFmt>
      <c:pivotFmt>
        <c:idx val="13"/>
        <c:spPr>
          <a:solidFill>
            <a:srgbClr val="9BF8F2"/>
          </a:solidFill>
          <a:ln w="19050">
            <a:noFill/>
          </a:ln>
          <a:effectLst/>
        </c:spPr>
      </c:pivotFmt>
      <c:pivotFmt>
        <c:idx val="14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194AFE"/>
          </a:solidFill>
          <a:ln w="19050">
            <a:noFill/>
          </a:ln>
          <a:effectLst/>
        </c:spPr>
      </c:pivotFmt>
      <c:pivotFmt>
        <c:idx val="16"/>
        <c:spPr>
          <a:solidFill>
            <a:srgbClr val="9BF8F2"/>
          </a:solidFill>
          <a:ln w="19050">
            <a:noFill/>
          </a:ln>
          <a:effectLst/>
        </c:spPr>
      </c:pivotFmt>
      <c:pivotFmt>
        <c:idx val="17"/>
        <c:spPr>
          <a:solidFill>
            <a:srgbClr val="194AFE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194AFE"/>
          </a:solidFill>
          <a:ln w="19050">
            <a:noFill/>
          </a:ln>
          <a:effectLst/>
        </c:spPr>
      </c:pivotFmt>
      <c:pivotFmt>
        <c:idx val="19"/>
        <c:spPr>
          <a:solidFill>
            <a:srgbClr val="9BF8F2"/>
          </a:solidFill>
          <a:ln w="19050">
            <a:noFill/>
          </a:ln>
          <a:effectLst/>
        </c:spPr>
      </c:pivotFmt>
      <c:pivotFmt>
        <c:idx val="2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194AFE"/>
          </a:solidFill>
          <a:ln w="19050">
            <a:noFill/>
          </a:ln>
          <a:effectLst/>
        </c:spPr>
      </c:pivotFmt>
      <c:pivotFmt>
        <c:idx val="22"/>
        <c:spPr>
          <a:solidFill>
            <a:srgbClr val="9BF8F2"/>
          </a:solidFill>
          <a:ln w="19050">
            <a:noFill/>
          </a:ln>
          <a:effectLst/>
        </c:spPr>
      </c:pivotFmt>
      <c:pivotFmt>
        <c:idx val="23"/>
        <c:spPr>
          <a:solidFill>
            <a:srgbClr val="194AFE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194AFE"/>
          </a:solidFill>
          <a:ln w="19050">
            <a:noFill/>
          </a:ln>
          <a:effectLst/>
        </c:spPr>
      </c:pivotFmt>
      <c:pivotFmt>
        <c:idx val="25"/>
        <c:spPr>
          <a:solidFill>
            <a:srgbClr val="9BF8F2"/>
          </a:solidFill>
          <a:ln w="19050">
            <a:solidFill>
              <a:srgbClr val="070E25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accent1">
                <a:shade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194AFE"/>
          </a:solidFill>
          <a:ln w="19050">
            <a:solidFill>
              <a:srgbClr val="070E25"/>
            </a:solidFill>
          </a:ln>
          <a:effectLst/>
        </c:spPr>
      </c:pivotFmt>
      <c:pivotFmt>
        <c:idx val="28"/>
        <c:spPr>
          <a:solidFill>
            <a:srgbClr val="9BF8F2"/>
          </a:solidFill>
          <a:ln w="19050">
            <a:solidFill>
              <a:srgbClr val="070E25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Pivottables!$AI$2</c:f>
              <c:strCache>
                <c:ptCount val="1"/>
                <c:pt idx="0">
                  <c:v>Suma de Income</c:v>
                </c:pt>
              </c:strCache>
            </c:strRef>
          </c:tx>
          <c:spPr>
            <a:solidFill>
              <a:srgbClr val="194AFE"/>
            </a:solidFill>
            <a:ln>
              <a:noFill/>
            </a:ln>
          </c:spPr>
          <c:dPt>
            <c:idx val="0"/>
            <c:bubble3D val="0"/>
            <c:spPr>
              <a:solidFill>
                <a:srgbClr val="194AFE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188-430F-812A-3310359B6CA1}"/>
              </c:ext>
            </c:extLst>
          </c:dPt>
          <c:dPt>
            <c:idx val="1"/>
            <c:bubble3D val="0"/>
            <c:spPr>
              <a:solidFill>
                <a:srgbClr val="9BF8F2"/>
              </a:solidFill>
              <a:ln w="19050">
                <a:solidFill>
                  <a:srgbClr val="070E2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88-430F-812A-3310359B6CA1}"/>
              </c:ext>
            </c:extLst>
          </c:dPt>
          <c:cat>
            <c:strRef>
              <c:f>Pivottables!$AH$3:$AH$5</c:f>
              <c:strCache>
                <c:ptCount val="2"/>
                <c:pt idx="0">
                  <c:v>B2B</c:v>
                </c:pt>
                <c:pt idx="1">
                  <c:v>B2C</c:v>
                </c:pt>
              </c:strCache>
            </c:strRef>
          </c:cat>
          <c:val>
            <c:numRef>
              <c:f>Pivottables!$AI$3:$AI$5</c:f>
              <c:numCache>
                <c:formatCode>#,##0</c:formatCode>
                <c:ptCount val="2"/>
                <c:pt idx="0">
                  <c:v>621612.44999999937</c:v>
                </c:pt>
                <c:pt idx="1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88-430F-812A-3310359B6CA1}"/>
            </c:ext>
          </c:extLst>
        </c:ser>
        <c:ser>
          <c:idx val="1"/>
          <c:order val="1"/>
          <c:tx>
            <c:strRef>
              <c:f>Pivottables!$AJ$2</c:f>
              <c:strCache>
                <c:ptCount val="1"/>
                <c:pt idx="0">
                  <c:v>Suma de Income2</c:v>
                </c:pt>
              </c:strCache>
            </c:strRef>
          </c:tx>
          <c:spPr>
            <a:ln>
              <a:solidFill>
                <a:schemeClr val="accent1">
                  <a:shade val="50000"/>
                </a:schemeClr>
              </a:solidFill>
            </a:ln>
          </c:spPr>
          <c:dPt>
            <c:idx val="0"/>
            <c:bubble3D val="0"/>
            <c:spPr>
              <a:solidFill>
                <a:srgbClr val="194AFE"/>
              </a:solidFill>
              <a:ln w="19050">
                <a:solidFill>
                  <a:srgbClr val="070E2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188-430F-812A-3310359B6CA1}"/>
              </c:ext>
            </c:extLst>
          </c:dPt>
          <c:dPt>
            <c:idx val="1"/>
            <c:bubble3D val="0"/>
            <c:spPr>
              <a:solidFill>
                <a:srgbClr val="9BF8F2"/>
              </a:solidFill>
              <a:ln w="19050">
                <a:solidFill>
                  <a:srgbClr val="070E2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188-430F-812A-3310359B6CA1}"/>
              </c:ext>
            </c:extLst>
          </c:dPt>
          <c:cat>
            <c:strRef>
              <c:f>Pivottables!$AH$3:$AH$5</c:f>
              <c:strCache>
                <c:ptCount val="2"/>
                <c:pt idx="0">
                  <c:v>B2B</c:v>
                </c:pt>
                <c:pt idx="1">
                  <c:v>B2C</c:v>
                </c:pt>
              </c:strCache>
            </c:strRef>
          </c:cat>
          <c:val>
            <c:numRef>
              <c:f>Pivottables!$AJ$3:$AJ$5</c:f>
              <c:numCache>
                <c:formatCode>0.00%</c:formatCode>
                <c:ptCount val="2"/>
                <c:pt idx="0">
                  <c:v>0.75657623007051544</c:v>
                </c:pt>
                <c:pt idx="1">
                  <c:v>0.24342376992948458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188-430F-812A-3310359B6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hyperlink" Target="#'Income Sources'!A1"/><Relationship Id="rId7" Type="http://schemas.openxmlformats.org/officeDocument/2006/relationships/chart" Target="../charts/chart3.xml"/><Relationship Id="rId2" Type="http://schemas.openxmlformats.org/officeDocument/2006/relationships/hyperlink" Target="#Geographically!A1"/><Relationship Id="rId1" Type="http://schemas.openxmlformats.org/officeDocument/2006/relationships/chart" Target="../charts/chart1.xml"/><Relationship Id="rId6" Type="http://schemas.openxmlformats.org/officeDocument/2006/relationships/chart" Target="../charts/chart2.xml"/><Relationship Id="rId11" Type="http://schemas.openxmlformats.org/officeDocument/2006/relationships/image" Target="../media/image2.svg"/><Relationship Id="rId5" Type="http://schemas.openxmlformats.org/officeDocument/2006/relationships/hyperlink" Target="#'Projects Status'!A1"/><Relationship Id="rId10" Type="http://schemas.openxmlformats.org/officeDocument/2006/relationships/image" Target="../media/image1.png"/><Relationship Id="rId4" Type="http://schemas.openxmlformats.org/officeDocument/2006/relationships/hyperlink" Target="#'Sales process'!A1"/><Relationship Id="rId9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Sales process'!A1"/><Relationship Id="rId2" Type="http://schemas.openxmlformats.org/officeDocument/2006/relationships/hyperlink" Target="#'Income Sources'!A1"/><Relationship Id="rId1" Type="http://schemas.openxmlformats.org/officeDocument/2006/relationships/hyperlink" Target="#Geographically!A1"/><Relationship Id="rId4" Type="http://schemas.openxmlformats.org/officeDocument/2006/relationships/hyperlink" Target="#'Projects Status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Sales process'!A1"/><Relationship Id="rId2" Type="http://schemas.openxmlformats.org/officeDocument/2006/relationships/hyperlink" Target="#'Income Sources'!A1"/><Relationship Id="rId1" Type="http://schemas.openxmlformats.org/officeDocument/2006/relationships/hyperlink" Target="#Geographically!A1"/><Relationship Id="rId4" Type="http://schemas.openxmlformats.org/officeDocument/2006/relationships/hyperlink" Target="#'Projects Status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Sales process'!A1"/><Relationship Id="rId2" Type="http://schemas.openxmlformats.org/officeDocument/2006/relationships/hyperlink" Target="#'Income Sources'!A1"/><Relationship Id="rId1" Type="http://schemas.openxmlformats.org/officeDocument/2006/relationships/hyperlink" Target="#Geographically!A1"/><Relationship Id="rId4" Type="http://schemas.openxmlformats.org/officeDocument/2006/relationships/hyperlink" Target="#'Projects Status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421825</xdr:colOff>
      <xdr:row>2</xdr:row>
      <xdr:rowOff>95250</xdr:rowOff>
    </xdr:from>
    <xdr:to>
      <xdr:col>17</xdr:col>
      <xdr:colOff>598717</xdr:colOff>
      <xdr:row>44</xdr:row>
      <xdr:rowOff>176891</xdr:rowOff>
    </xdr:to>
    <xdr:grpSp>
      <xdr:nvGrpSpPr>
        <xdr:cNvPr id="264" name="Grupo 263">
          <a:extLst>
            <a:ext uri="{FF2B5EF4-FFF2-40B4-BE49-F238E27FC236}">
              <a16:creationId xmlns:a16="http://schemas.microsoft.com/office/drawing/2014/main" id="{87C5837F-8CC5-BFC0-12D9-F34823D28342}"/>
            </a:ext>
          </a:extLst>
        </xdr:cNvPr>
        <xdr:cNvGrpSpPr/>
      </xdr:nvGrpSpPr>
      <xdr:grpSpPr>
        <a:xfrm>
          <a:off x="4993825" y="476250"/>
          <a:ext cx="8558892" cy="8082641"/>
          <a:chOff x="5306787" y="911679"/>
          <a:chExt cx="7592784" cy="7592784"/>
        </a:xfrm>
      </xdr:grpSpPr>
      <xdr:sp macro="" textlink="">
        <xdr:nvSpPr>
          <xdr:cNvPr id="262" name="Elipse 261">
            <a:extLst>
              <a:ext uri="{FF2B5EF4-FFF2-40B4-BE49-F238E27FC236}">
                <a16:creationId xmlns:a16="http://schemas.microsoft.com/office/drawing/2014/main" id="{BD41261F-8ED6-382F-DDF0-955363C999CD}"/>
              </a:ext>
            </a:extLst>
          </xdr:cNvPr>
          <xdr:cNvSpPr/>
        </xdr:nvSpPr>
        <xdr:spPr>
          <a:xfrm>
            <a:off x="5306787" y="911679"/>
            <a:ext cx="7592784" cy="7592784"/>
          </a:xfrm>
          <a:prstGeom prst="ellipse">
            <a:avLst/>
          </a:prstGeom>
          <a:noFill/>
          <a:ln>
            <a:solidFill>
              <a:srgbClr val="1D1D3A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63" name="Elipse 262">
            <a:extLst>
              <a:ext uri="{FF2B5EF4-FFF2-40B4-BE49-F238E27FC236}">
                <a16:creationId xmlns:a16="http://schemas.microsoft.com/office/drawing/2014/main" id="{71B51B5D-FD19-6239-A528-CA3BC6A075AC}"/>
              </a:ext>
            </a:extLst>
          </xdr:cNvPr>
          <xdr:cNvSpPr/>
        </xdr:nvSpPr>
        <xdr:spPr>
          <a:xfrm>
            <a:off x="6354950" y="1959842"/>
            <a:ext cx="5496457" cy="5496458"/>
          </a:xfrm>
          <a:prstGeom prst="ellipse">
            <a:avLst/>
          </a:prstGeom>
          <a:noFill/>
          <a:ln>
            <a:solidFill>
              <a:srgbClr val="1D1D3A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/>
  </xdr:twoCellAnchor>
  <xdr:twoCellAnchor>
    <xdr:from>
      <xdr:col>16</xdr:col>
      <xdr:colOff>123825</xdr:colOff>
      <xdr:row>13</xdr:row>
      <xdr:rowOff>44826</xdr:rowOff>
    </xdr:from>
    <xdr:to>
      <xdr:col>16</xdr:col>
      <xdr:colOff>725739</xdr:colOff>
      <xdr:row>18</xdr:row>
      <xdr:rowOff>9525</xdr:rowOff>
    </xdr:to>
    <xdr:grpSp>
      <xdr:nvGrpSpPr>
        <xdr:cNvPr id="106" name="Grupo 105">
          <a:extLst>
            <a:ext uri="{FF2B5EF4-FFF2-40B4-BE49-F238E27FC236}">
              <a16:creationId xmlns:a16="http://schemas.microsoft.com/office/drawing/2014/main" id="{7EF2612A-284C-3AFE-F6ED-C7BD575D49B9}"/>
            </a:ext>
          </a:extLst>
        </xdr:cNvPr>
        <xdr:cNvGrpSpPr/>
      </xdr:nvGrpSpPr>
      <xdr:grpSpPr>
        <a:xfrm>
          <a:off x="12315825" y="2521326"/>
          <a:ext cx="601914" cy="917199"/>
          <a:chOff x="12315825" y="2521326"/>
          <a:chExt cx="601914" cy="917199"/>
        </a:xfrm>
      </xdr:grpSpPr>
      <xdr:sp macro="" textlink="">
        <xdr:nvSpPr>
          <xdr:cNvPr id="5" name="Elipse 4">
            <a:extLst>
              <a:ext uri="{FF2B5EF4-FFF2-40B4-BE49-F238E27FC236}">
                <a16:creationId xmlns:a16="http://schemas.microsoft.com/office/drawing/2014/main" id="{2CA9D4B1-779E-1725-D9B8-050063A761D5}"/>
              </a:ext>
            </a:extLst>
          </xdr:cNvPr>
          <xdr:cNvSpPr/>
        </xdr:nvSpPr>
        <xdr:spPr>
          <a:xfrm>
            <a:off x="12449739" y="2521326"/>
            <a:ext cx="468000" cy="468000"/>
          </a:xfrm>
          <a:prstGeom prst="ellipse">
            <a:avLst/>
          </a:prstGeom>
          <a:solidFill>
            <a:schemeClr val="tx1"/>
          </a:solidFill>
          <a:ln w="25400">
            <a:solidFill>
              <a:srgbClr val="9BF8F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cxnSp macro="">
        <xdr:nvCxnSpPr>
          <xdr:cNvPr id="58" name="Conector recto 57">
            <a:extLst>
              <a:ext uri="{FF2B5EF4-FFF2-40B4-BE49-F238E27FC236}">
                <a16:creationId xmlns:a16="http://schemas.microsoft.com/office/drawing/2014/main" id="{53A3F9CB-D9BC-AA46-1782-AB2E1A69BE3A}"/>
              </a:ext>
            </a:extLst>
          </xdr:cNvPr>
          <xdr:cNvCxnSpPr/>
        </xdr:nvCxnSpPr>
        <xdr:spPr>
          <a:xfrm flipV="1">
            <a:off x="12315825" y="2958353"/>
            <a:ext cx="245969" cy="480172"/>
          </a:xfrm>
          <a:prstGeom prst="line">
            <a:avLst/>
          </a:prstGeom>
          <a:ln>
            <a:gradFill>
              <a:gsLst>
                <a:gs pos="72000">
                  <a:srgbClr val="9BF8F2"/>
                </a:gs>
                <a:gs pos="9000">
                  <a:srgbClr val="002060"/>
                </a:gs>
              </a:gsLst>
              <a:lin ang="5400000" scaled="1"/>
            </a:gra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254000</xdr:colOff>
      <xdr:row>12</xdr:row>
      <xdr:rowOff>95250</xdr:rowOff>
    </xdr:from>
    <xdr:to>
      <xdr:col>12</xdr:col>
      <xdr:colOff>412750</xdr:colOff>
      <xdr:row>17</xdr:row>
      <xdr:rowOff>63500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52228A1B-CFED-A8A3-3CDE-CFC7A7E4B77A}"/>
            </a:ext>
          </a:extLst>
        </xdr:cNvPr>
        <xdr:cNvCxnSpPr/>
      </xdr:nvCxnSpPr>
      <xdr:spPr>
        <a:xfrm flipV="1">
          <a:off x="9398000" y="2381250"/>
          <a:ext cx="158750" cy="920750"/>
        </a:xfrm>
        <a:prstGeom prst="line">
          <a:avLst/>
        </a:prstGeom>
        <a:ln>
          <a:gradFill>
            <a:gsLst>
              <a:gs pos="84000">
                <a:srgbClr val="DC25FA"/>
              </a:gs>
              <a:gs pos="0">
                <a:srgbClr val="1D1D3A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296333</xdr:colOff>
      <xdr:row>20</xdr:row>
      <xdr:rowOff>127000</xdr:rowOff>
    </xdr:from>
    <xdr:to>
      <xdr:col>15</xdr:col>
      <xdr:colOff>338667</xdr:colOff>
      <xdr:row>22</xdr:row>
      <xdr:rowOff>63500</xdr:rowOff>
    </xdr:to>
    <xdr:cxnSp macro="">
      <xdr:nvCxnSpPr>
        <xdr:cNvPr id="70" name="Conector recto 69">
          <a:extLst>
            <a:ext uri="{FF2B5EF4-FFF2-40B4-BE49-F238E27FC236}">
              <a16:creationId xmlns:a16="http://schemas.microsoft.com/office/drawing/2014/main" id="{9E62E3E6-7A8B-434B-868E-700507EC6BE0}"/>
            </a:ext>
          </a:extLst>
        </xdr:cNvPr>
        <xdr:cNvCxnSpPr/>
      </xdr:nvCxnSpPr>
      <xdr:spPr>
        <a:xfrm flipV="1">
          <a:off x="10202333" y="3937000"/>
          <a:ext cx="1566334" cy="317500"/>
        </a:xfrm>
        <a:prstGeom prst="line">
          <a:avLst/>
        </a:prstGeom>
        <a:ln>
          <a:gradFill>
            <a:gsLst>
              <a:gs pos="84000">
                <a:srgbClr val="DC25FA"/>
              </a:gs>
              <a:gs pos="0">
                <a:srgbClr val="1D1D3A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719667</xdr:colOff>
      <xdr:row>26</xdr:row>
      <xdr:rowOff>84667</xdr:rowOff>
    </xdr:from>
    <xdr:to>
      <xdr:col>14</xdr:col>
      <xdr:colOff>296334</xdr:colOff>
      <xdr:row>32</xdr:row>
      <xdr:rowOff>10584</xdr:rowOff>
    </xdr:to>
    <xdr:cxnSp macro="">
      <xdr:nvCxnSpPr>
        <xdr:cNvPr id="97" name="Conector recto 96">
          <a:extLst>
            <a:ext uri="{FF2B5EF4-FFF2-40B4-BE49-F238E27FC236}">
              <a16:creationId xmlns:a16="http://schemas.microsoft.com/office/drawing/2014/main" id="{C8E50F4D-8C19-4B4C-B409-D044EEB2CE48}"/>
            </a:ext>
          </a:extLst>
        </xdr:cNvPr>
        <xdr:cNvCxnSpPr/>
      </xdr:nvCxnSpPr>
      <xdr:spPr>
        <a:xfrm>
          <a:off x="9863667" y="5037667"/>
          <a:ext cx="1100667" cy="1068917"/>
        </a:xfrm>
        <a:prstGeom prst="line">
          <a:avLst/>
        </a:prstGeom>
        <a:ln>
          <a:gradFill>
            <a:gsLst>
              <a:gs pos="84000">
                <a:srgbClr val="DC25FA"/>
              </a:gs>
              <a:gs pos="0">
                <a:srgbClr val="1D1D3A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423333</xdr:colOff>
      <xdr:row>27</xdr:row>
      <xdr:rowOff>148167</xdr:rowOff>
    </xdr:from>
    <xdr:to>
      <xdr:col>11</xdr:col>
      <xdr:colOff>687917</xdr:colOff>
      <xdr:row>34</xdr:row>
      <xdr:rowOff>169333</xdr:rowOff>
    </xdr:to>
    <xdr:cxnSp macro="">
      <xdr:nvCxnSpPr>
        <xdr:cNvPr id="100" name="Conector recto 99">
          <a:extLst>
            <a:ext uri="{FF2B5EF4-FFF2-40B4-BE49-F238E27FC236}">
              <a16:creationId xmlns:a16="http://schemas.microsoft.com/office/drawing/2014/main" id="{3DBCBD9A-6242-4BAD-AF8E-32684A85F3B9}"/>
            </a:ext>
          </a:extLst>
        </xdr:cNvPr>
        <xdr:cNvCxnSpPr/>
      </xdr:nvCxnSpPr>
      <xdr:spPr>
        <a:xfrm flipH="1">
          <a:off x="8805333" y="5291667"/>
          <a:ext cx="264584" cy="1354666"/>
        </a:xfrm>
        <a:prstGeom prst="line">
          <a:avLst/>
        </a:prstGeom>
        <a:ln>
          <a:gradFill>
            <a:gsLst>
              <a:gs pos="84000">
                <a:srgbClr val="DC25FA"/>
              </a:gs>
              <a:gs pos="0">
                <a:srgbClr val="1D1D3A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607483</xdr:colOff>
      <xdr:row>24</xdr:row>
      <xdr:rowOff>179917</xdr:rowOff>
    </xdr:from>
    <xdr:to>
      <xdr:col>10</xdr:col>
      <xdr:colOff>698500</xdr:colOff>
      <xdr:row>29</xdr:row>
      <xdr:rowOff>14817</xdr:rowOff>
    </xdr:to>
    <xdr:cxnSp macro="">
      <xdr:nvCxnSpPr>
        <xdr:cNvPr id="105" name="Conector recto 104">
          <a:extLst>
            <a:ext uri="{FF2B5EF4-FFF2-40B4-BE49-F238E27FC236}">
              <a16:creationId xmlns:a16="http://schemas.microsoft.com/office/drawing/2014/main" id="{486C745E-89FA-41EC-BE5E-F8A33718493F}"/>
            </a:ext>
          </a:extLst>
        </xdr:cNvPr>
        <xdr:cNvCxnSpPr/>
      </xdr:nvCxnSpPr>
      <xdr:spPr>
        <a:xfrm flipH="1">
          <a:off x="6703483" y="4751917"/>
          <a:ext cx="1615017" cy="787400"/>
        </a:xfrm>
        <a:prstGeom prst="line">
          <a:avLst/>
        </a:prstGeom>
        <a:ln>
          <a:gradFill>
            <a:gsLst>
              <a:gs pos="84000">
                <a:srgbClr val="DC25FA"/>
              </a:gs>
              <a:gs pos="0">
                <a:srgbClr val="1D1D3A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624417</xdr:colOff>
      <xdr:row>15</xdr:row>
      <xdr:rowOff>31750</xdr:rowOff>
    </xdr:from>
    <xdr:to>
      <xdr:col>11</xdr:col>
      <xdr:colOff>63500</xdr:colOff>
      <xdr:row>19</xdr:row>
      <xdr:rowOff>84667</xdr:rowOff>
    </xdr:to>
    <xdr:cxnSp macro="">
      <xdr:nvCxnSpPr>
        <xdr:cNvPr id="107" name="Conector recto 106">
          <a:extLst>
            <a:ext uri="{FF2B5EF4-FFF2-40B4-BE49-F238E27FC236}">
              <a16:creationId xmlns:a16="http://schemas.microsoft.com/office/drawing/2014/main" id="{1CD2506A-29ED-441C-B407-081CBF17BD87}"/>
            </a:ext>
          </a:extLst>
        </xdr:cNvPr>
        <xdr:cNvCxnSpPr/>
      </xdr:nvCxnSpPr>
      <xdr:spPr>
        <a:xfrm flipH="1" flipV="1">
          <a:off x="7482417" y="2889250"/>
          <a:ext cx="963083" cy="814917"/>
        </a:xfrm>
        <a:prstGeom prst="line">
          <a:avLst/>
        </a:prstGeom>
        <a:ln>
          <a:gradFill>
            <a:gsLst>
              <a:gs pos="84000">
                <a:srgbClr val="DC25FA"/>
              </a:gs>
              <a:gs pos="0">
                <a:srgbClr val="1D1D3A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372342</xdr:colOff>
      <xdr:row>12</xdr:row>
      <xdr:rowOff>132113</xdr:rowOff>
    </xdr:from>
    <xdr:to>
      <xdr:col>14</xdr:col>
      <xdr:colOff>495300</xdr:colOff>
      <xdr:row>31</xdr:row>
      <xdr:rowOff>134711</xdr:rowOff>
    </xdr:to>
    <xdr:graphicFrame macro="">
      <xdr:nvGraphicFramePr>
        <xdr:cNvPr id="90" name="Gráfico 89">
          <a:extLst>
            <a:ext uri="{FF2B5EF4-FFF2-40B4-BE49-F238E27FC236}">
              <a16:creationId xmlns:a16="http://schemas.microsoft.com/office/drawing/2014/main" id="{1BE22A12-5BC5-4311-AF0B-846F9B43E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22</xdr:col>
      <xdr:colOff>724575</xdr:colOff>
      <xdr:row>2</xdr:row>
      <xdr:rowOff>19051</xdr:rowOff>
    </xdr:to>
    <xdr:grpSp>
      <xdr:nvGrpSpPr>
        <xdr:cNvPr id="20" name="Grupo 19">
          <a:extLst>
            <a:ext uri="{FF2B5EF4-FFF2-40B4-BE49-F238E27FC236}">
              <a16:creationId xmlns:a16="http://schemas.microsoft.com/office/drawing/2014/main" id="{9A229F53-5D7B-DDF7-B47E-2C488BD9E412}"/>
            </a:ext>
          </a:extLst>
        </xdr:cNvPr>
        <xdr:cNvGrpSpPr/>
      </xdr:nvGrpSpPr>
      <xdr:grpSpPr>
        <a:xfrm>
          <a:off x="0" y="0"/>
          <a:ext cx="17488575" cy="400051"/>
          <a:chOff x="0" y="0"/>
          <a:chExt cx="17488575" cy="400051"/>
        </a:xfrm>
      </xdr:grpSpPr>
      <xdr:sp macro="" textlink="">
        <xdr:nvSpPr>
          <xdr:cNvPr id="2" name="Rectángulo 1">
            <a:extLst>
              <a:ext uri="{FF2B5EF4-FFF2-40B4-BE49-F238E27FC236}">
                <a16:creationId xmlns:a16="http://schemas.microsoft.com/office/drawing/2014/main" id="{FBA5C0EA-CEFC-3C9D-2FBF-B0BC0AD739E6}"/>
              </a:ext>
            </a:extLst>
          </xdr:cNvPr>
          <xdr:cNvSpPr/>
        </xdr:nvSpPr>
        <xdr:spPr>
          <a:xfrm>
            <a:off x="28575" y="1"/>
            <a:ext cx="17460000" cy="400050"/>
          </a:xfrm>
          <a:prstGeom prst="rect">
            <a:avLst/>
          </a:prstGeom>
          <a:solidFill>
            <a:srgbClr val="1D1D3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" name="CuadroTexto 2">
            <a:extLst>
              <a:ext uri="{FF2B5EF4-FFF2-40B4-BE49-F238E27FC236}">
                <a16:creationId xmlns:a16="http://schemas.microsoft.com/office/drawing/2014/main" id="{66F01D0F-501F-78B1-B02E-FEAF21511A78}"/>
              </a:ext>
            </a:extLst>
          </xdr:cNvPr>
          <xdr:cNvSpPr txBox="1"/>
        </xdr:nvSpPr>
        <xdr:spPr>
          <a:xfrm>
            <a:off x="0" y="0"/>
            <a:ext cx="1485900" cy="3714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s-CO" sz="1400">
                <a:solidFill>
                  <a:schemeClr val="bg1"/>
                </a:solidFill>
                <a:latin typeface="Avenir Next LT Pro" panose="020B0504020202020204" pitchFamily="34" charset="0"/>
              </a:rPr>
              <a:t>Other level´s</a:t>
            </a:r>
          </a:p>
        </xdr:txBody>
      </xdr:sp>
      <xdr:sp macro="" textlink="">
        <xdr:nvSpPr>
          <xdr:cNvPr id="6" name="CuadroTexto 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7E030A6F-F6CD-D887-68D7-9A8793AFA245}"/>
              </a:ext>
            </a:extLst>
          </xdr:cNvPr>
          <xdr:cNvSpPr txBox="1"/>
        </xdr:nvSpPr>
        <xdr:spPr>
          <a:xfrm>
            <a:off x="12764247" y="9525"/>
            <a:ext cx="1276723" cy="3714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s-CO" sz="1200">
                <a:solidFill>
                  <a:schemeClr val="bg1"/>
                </a:solidFill>
                <a:latin typeface="Avenir Next LT Pro" panose="020B0504020202020204" pitchFamily="34" charset="0"/>
              </a:rPr>
              <a:t>Geographically</a:t>
            </a:r>
          </a:p>
        </xdr:txBody>
      </xdr:sp>
      <xdr:sp macro="" textlink="">
        <xdr:nvSpPr>
          <xdr:cNvPr id="8" name="CuadroTexto 7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124E0074-6069-705B-A4DD-71207F980279}"/>
              </a:ext>
            </a:extLst>
          </xdr:cNvPr>
          <xdr:cNvSpPr txBox="1"/>
        </xdr:nvSpPr>
        <xdr:spPr>
          <a:xfrm>
            <a:off x="11306736" y="9525"/>
            <a:ext cx="1368556" cy="3714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s-CO" sz="1200">
                <a:solidFill>
                  <a:schemeClr val="bg1"/>
                </a:solidFill>
                <a:latin typeface="Avenir Next LT Pro" panose="020B0504020202020204" pitchFamily="34" charset="0"/>
              </a:rPr>
              <a:t>Income sources</a:t>
            </a:r>
          </a:p>
        </xdr:txBody>
      </xdr:sp>
      <xdr:sp macro="" textlink="">
        <xdr:nvSpPr>
          <xdr:cNvPr id="7" name="CuadroTexto 6">
            <a:extLst>
              <a:ext uri="{FF2B5EF4-FFF2-40B4-BE49-F238E27FC236}">
                <a16:creationId xmlns:a16="http://schemas.microsoft.com/office/drawing/2014/main" id="{355DB54E-AD88-ED9D-ED33-8DAB1FC6EA09}"/>
              </a:ext>
            </a:extLst>
          </xdr:cNvPr>
          <xdr:cNvSpPr txBox="1"/>
        </xdr:nvSpPr>
        <xdr:spPr>
          <a:xfrm>
            <a:off x="4551269" y="0"/>
            <a:ext cx="905996" cy="3714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s-CO" sz="1200">
                <a:solidFill>
                  <a:schemeClr val="bg1"/>
                </a:solidFill>
                <a:latin typeface="Avenir Next LT Pro" panose="020B0504020202020204" pitchFamily="34" charset="0"/>
              </a:rPr>
              <a:t>Browse</a:t>
            </a:r>
          </a:p>
        </xdr:txBody>
      </xdr:sp>
      <xdr:sp macro="" textlink="">
        <xdr:nvSpPr>
          <xdr:cNvPr id="9" name="CuadroTexto 8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A14384DC-3DD8-52C2-60FE-BF8FF953BAF6}"/>
              </a:ext>
            </a:extLst>
          </xdr:cNvPr>
          <xdr:cNvSpPr txBox="1"/>
        </xdr:nvSpPr>
        <xdr:spPr>
          <a:xfrm>
            <a:off x="14200468" y="9525"/>
            <a:ext cx="1224000" cy="3714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s-CO" sz="1200">
                <a:solidFill>
                  <a:schemeClr val="bg1"/>
                </a:solidFill>
                <a:latin typeface="Avenir Next LT Pro" panose="020B0504020202020204" pitchFamily="34" charset="0"/>
              </a:rPr>
              <a:t>Sales</a:t>
            </a:r>
            <a:r>
              <a:rPr lang="es-CO" sz="1200" baseline="0">
                <a:solidFill>
                  <a:schemeClr val="bg1"/>
                </a:solidFill>
                <a:latin typeface="Avenir Next LT Pro" panose="020B0504020202020204" pitchFamily="34" charset="0"/>
              </a:rPr>
              <a:t> Process</a:t>
            </a:r>
            <a:endParaRPr lang="es-CO" sz="1200">
              <a:solidFill>
                <a:schemeClr val="bg1"/>
              </a:solidFill>
              <a:latin typeface="Avenir Next LT Pro" panose="020B0504020202020204" pitchFamily="34" charset="0"/>
            </a:endParaRPr>
          </a:p>
        </xdr:txBody>
      </xdr:sp>
      <xdr:sp macro="" textlink="">
        <xdr:nvSpPr>
          <xdr:cNvPr id="10" name="CuadroTexto 9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BAA6DEA9-F030-BC0D-3A53-6840D1B99CB6}"/>
              </a:ext>
            </a:extLst>
          </xdr:cNvPr>
          <xdr:cNvSpPr txBox="1"/>
        </xdr:nvSpPr>
        <xdr:spPr>
          <a:xfrm>
            <a:off x="15491012" y="9525"/>
            <a:ext cx="1224000" cy="3714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s-CO" sz="1200">
                <a:solidFill>
                  <a:schemeClr val="bg1"/>
                </a:solidFill>
                <a:latin typeface="Avenir Next LT Pro" panose="020B0504020202020204" pitchFamily="34" charset="0"/>
              </a:rPr>
              <a:t>Projects Status</a:t>
            </a:r>
          </a:p>
        </xdr:txBody>
      </xdr:sp>
      <xdr:grpSp>
        <xdr:nvGrpSpPr>
          <xdr:cNvPr id="13" name="Gráfico 11" descr="Brújula contorno">
            <a:extLst>
              <a:ext uri="{FF2B5EF4-FFF2-40B4-BE49-F238E27FC236}">
                <a16:creationId xmlns:a16="http://schemas.microsoft.com/office/drawing/2014/main" id="{D2E63EC8-266C-8EC1-0761-3940E6740607}"/>
              </a:ext>
            </a:extLst>
          </xdr:cNvPr>
          <xdr:cNvGrpSpPr/>
        </xdr:nvGrpSpPr>
        <xdr:grpSpPr>
          <a:xfrm>
            <a:off x="4291851" y="67235"/>
            <a:ext cx="268942" cy="268942"/>
            <a:chOff x="4740087" y="1658471"/>
            <a:chExt cx="1434352" cy="1434352"/>
          </a:xfrm>
          <a:solidFill>
            <a:schemeClr val="bg1"/>
          </a:solidFill>
        </xdr:grpSpPr>
        <xdr:sp macro="" textlink="">
          <xdr:nvSpPr>
            <xdr:cNvPr id="15" name="Forma libre: forma 14">
              <a:extLst>
                <a:ext uri="{FF2B5EF4-FFF2-40B4-BE49-F238E27FC236}">
                  <a16:creationId xmlns:a16="http://schemas.microsoft.com/office/drawing/2014/main" id="{A871D44E-0D23-7802-7225-9C0A69522C86}"/>
                </a:ext>
              </a:extLst>
            </xdr:cNvPr>
            <xdr:cNvSpPr/>
          </xdr:nvSpPr>
          <xdr:spPr>
            <a:xfrm>
              <a:off x="4740087" y="1658471"/>
              <a:ext cx="1434352" cy="1434352"/>
            </a:xfrm>
            <a:custGeom>
              <a:avLst/>
              <a:gdLst>
                <a:gd name="connsiteX0" fmla="*/ 717176 w 1434352"/>
                <a:gd name="connsiteY0" fmla="*/ 44824 h 1434352"/>
                <a:gd name="connsiteX1" fmla="*/ 1389529 w 1434352"/>
                <a:gd name="connsiteY1" fmla="*/ 717176 h 1434352"/>
                <a:gd name="connsiteX2" fmla="*/ 717176 w 1434352"/>
                <a:gd name="connsiteY2" fmla="*/ 1389529 h 1434352"/>
                <a:gd name="connsiteX3" fmla="*/ 44824 w 1434352"/>
                <a:gd name="connsiteY3" fmla="*/ 717176 h 1434352"/>
                <a:gd name="connsiteX4" fmla="*/ 717176 w 1434352"/>
                <a:gd name="connsiteY4" fmla="*/ 44824 h 1434352"/>
                <a:gd name="connsiteX5" fmla="*/ 717176 w 1434352"/>
                <a:gd name="connsiteY5" fmla="*/ 0 h 1434352"/>
                <a:gd name="connsiteX6" fmla="*/ 0 w 1434352"/>
                <a:gd name="connsiteY6" fmla="*/ 717176 h 1434352"/>
                <a:gd name="connsiteX7" fmla="*/ 717176 w 1434352"/>
                <a:gd name="connsiteY7" fmla="*/ 1434352 h 1434352"/>
                <a:gd name="connsiteX8" fmla="*/ 1434353 w 1434352"/>
                <a:gd name="connsiteY8" fmla="*/ 717176 h 1434352"/>
                <a:gd name="connsiteX9" fmla="*/ 717176 w 1434352"/>
                <a:gd name="connsiteY9" fmla="*/ 0 h 143435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1434352" h="1434352">
                  <a:moveTo>
                    <a:pt x="717176" y="44824"/>
                  </a:moveTo>
                  <a:cubicBezTo>
                    <a:pt x="1088506" y="44824"/>
                    <a:pt x="1389529" y="345847"/>
                    <a:pt x="1389529" y="717176"/>
                  </a:cubicBezTo>
                  <a:cubicBezTo>
                    <a:pt x="1389529" y="1088505"/>
                    <a:pt x="1088506" y="1389529"/>
                    <a:pt x="717176" y="1389529"/>
                  </a:cubicBezTo>
                  <a:cubicBezTo>
                    <a:pt x="345847" y="1389529"/>
                    <a:pt x="44824" y="1088505"/>
                    <a:pt x="44824" y="717176"/>
                  </a:cubicBezTo>
                  <a:cubicBezTo>
                    <a:pt x="45243" y="346019"/>
                    <a:pt x="346020" y="45243"/>
                    <a:pt x="717176" y="44824"/>
                  </a:cubicBezTo>
                  <a:moveTo>
                    <a:pt x="717176" y="0"/>
                  </a:moveTo>
                  <a:cubicBezTo>
                    <a:pt x="321091" y="0"/>
                    <a:pt x="0" y="321091"/>
                    <a:pt x="0" y="717176"/>
                  </a:cubicBezTo>
                  <a:cubicBezTo>
                    <a:pt x="0" y="1113261"/>
                    <a:pt x="321091" y="1434352"/>
                    <a:pt x="717176" y="1434352"/>
                  </a:cubicBezTo>
                  <a:cubicBezTo>
                    <a:pt x="1113262" y="1434352"/>
                    <a:pt x="1434353" y="1113261"/>
                    <a:pt x="1434353" y="717176"/>
                  </a:cubicBezTo>
                  <a:cubicBezTo>
                    <a:pt x="1433909" y="321275"/>
                    <a:pt x="1113078" y="444"/>
                    <a:pt x="717176" y="0"/>
                  </a:cubicBezTo>
                  <a:close/>
                </a:path>
              </a:pathLst>
            </a:custGeom>
            <a:solidFill>
              <a:schemeClr val="bg1"/>
            </a:solidFill>
            <a:ln w="22324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CO"/>
            </a:p>
          </xdr:txBody>
        </xdr:sp>
        <xdr:sp macro="" textlink="">
          <xdr:nvSpPr>
            <xdr:cNvPr id="16" name="Forma libre: forma 15">
              <a:extLst>
                <a:ext uri="{FF2B5EF4-FFF2-40B4-BE49-F238E27FC236}">
                  <a16:creationId xmlns:a16="http://schemas.microsoft.com/office/drawing/2014/main" id="{46112231-A5CC-9C6E-F96A-8B426FB9EE5A}"/>
                </a:ext>
              </a:extLst>
            </xdr:cNvPr>
            <xdr:cNvSpPr/>
          </xdr:nvSpPr>
          <xdr:spPr>
            <a:xfrm>
              <a:off x="5107640" y="2030506"/>
              <a:ext cx="694764" cy="694764"/>
            </a:xfrm>
            <a:custGeom>
              <a:avLst/>
              <a:gdLst>
                <a:gd name="connsiteX0" fmla="*/ 458679 w 694764"/>
                <a:gd name="connsiteY0" fmla="*/ 458701 h 694764"/>
                <a:gd name="connsiteX1" fmla="*/ 82408 w 694764"/>
                <a:gd name="connsiteY1" fmla="*/ 612625 h 694764"/>
                <a:gd name="connsiteX2" fmla="*/ 236085 w 694764"/>
                <a:gd name="connsiteY2" fmla="*/ 240411 h 694764"/>
                <a:gd name="connsiteX3" fmla="*/ 612357 w 694764"/>
                <a:gd name="connsiteY3" fmla="*/ 83036 h 694764"/>
                <a:gd name="connsiteX4" fmla="*/ 201706 w 694764"/>
                <a:gd name="connsiteY4" fmla="*/ 206188 h 694764"/>
                <a:gd name="connsiteX5" fmla="*/ 0 w 694764"/>
                <a:gd name="connsiteY5" fmla="*/ 694764 h 694764"/>
                <a:gd name="connsiteX6" fmla="*/ 493059 w 694764"/>
                <a:gd name="connsiteY6" fmla="*/ 493059 h 694764"/>
                <a:gd name="connsiteX7" fmla="*/ 694765 w 694764"/>
                <a:gd name="connsiteY7" fmla="*/ 0 h 69476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</a:cxnLst>
              <a:rect l="l" t="t" r="r" b="b"/>
              <a:pathLst>
                <a:path w="694764" h="694764">
                  <a:moveTo>
                    <a:pt x="458679" y="458701"/>
                  </a:moveTo>
                  <a:lnTo>
                    <a:pt x="82408" y="612625"/>
                  </a:lnTo>
                  <a:lnTo>
                    <a:pt x="236085" y="240411"/>
                  </a:lnTo>
                  <a:lnTo>
                    <a:pt x="612357" y="83036"/>
                  </a:lnTo>
                  <a:close/>
                  <a:moveTo>
                    <a:pt x="201706" y="206188"/>
                  </a:moveTo>
                  <a:lnTo>
                    <a:pt x="0" y="694764"/>
                  </a:lnTo>
                  <a:lnTo>
                    <a:pt x="493059" y="493059"/>
                  </a:lnTo>
                  <a:lnTo>
                    <a:pt x="694765" y="0"/>
                  </a:lnTo>
                  <a:close/>
                </a:path>
              </a:pathLst>
            </a:custGeom>
            <a:solidFill>
              <a:schemeClr val="bg1"/>
            </a:solidFill>
            <a:ln w="22324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CO"/>
            </a:p>
          </xdr:txBody>
        </xdr:sp>
        <xdr:sp macro="" textlink="">
          <xdr:nvSpPr>
            <xdr:cNvPr id="17" name="Forma libre: forma 16">
              <a:extLst>
                <a:ext uri="{FF2B5EF4-FFF2-40B4-BE49-F238E27FC236}">
                  <a16:creationId xmlns:a16="http://schemas.microsoft.com/office/drawing/2014/main" id="{C9BC6083-012C-253C-B629-3179A6BE314E}"/>
                </a:ext>
              </a:extLst>
            </xdr:cNvPr>
            <xdr:cNvSpPr/>
          </xdr:nvSpPr>
          <xdr:spPr>
            <a:xfrm>
              <a:off x="5412439" y="2330823"/>
              <a:ext cx="89647" cy="89647"/>
            </a:xfrm>
            <a:custGeom>
              <a:avLst/>
              <a:gdLst>
                <a:gd name="connsiteX0" fmla="*/ 89647 w 89647"/>
                <a:gd name="connsiteY0" fmla="*/ 44824 h 89647"/>
                <a:gd name="connsiteX1" fmla="*/ 44824 w 89647"/>
                <a:gd name="connsiteY1" fmla="*/ 89647 h 89647"/>
                <a:gd name="connsiteX2" fmla="*/ 0 w 89647"/>
                <a:gd name="connsiteY2" fmla="*/ 44824 h 89647"/>
                <a:gd name="connsiteX3" fmla="*/ 44824 w 89647"/>
                <a:gd name="connsiteY3" fmla="*/ 0 h 89647"/>
                <a:gd name="connsiteX4" fmla="*/ 89647 w 89647"/>
                <a:gd name="connsiteY4" fmla="*/ 44824 h 8964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89647" h="89647">
                  <a:moveTo>
                    <a:pt x="89647" y="44824"/>
                  </a:moveTo>
                  <a:cubicBezTo>
                    <a:pt x="89647" y="69579"/>
                    <a:pt x="69579" y="89647"/>
                    <a:pt x="44824" y="89647"/>
                  </a:cubicBezTo>
                  <a:cubicBezTo>
                    <a:pt x="20068" y="89647"/>
                    <a:pt x="0" y="69579"/>
                    <a:pt x="0" y="44824"/>
                  </a:cubicBezTo>
                  <a:cubicBezTo>
                    <a:pt x="0" y="20068"/>
                    <a:pt x="20068" y="0"/>
                    <a:pt x="44824" y="0"/>
                  </a:cubicBezTo>
                  <a:cubicBezTo>
                    <a:pt x="69579" y="0"/>
                    <a:pt x="89647" y="20068"/>
                    <a:pt x="89647" y="44824"/>
                  </a:cubicBezTo>
                  <a:close/>
                </a:path>
              </a:pathLst>
            </a:custGeom>
            <a:solidFill>
              <a:schemeClr val="bg1"/>
            </a:solidFill>
            <a:ln w="22324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CO"/>
            </a:p>
          </xdr:txBody>
        </xdr:sp>
      </xdr:grpSp>
      <xdr:sp macro="" textlink="">
        <xdr:nvSpPr>
          <xdr:cNvPr id="18" name="Rectángulo: esquinas redondeadas 17">
            <a:extLst>
              <a:ext uri="{FF2B5EF4-FFF2-40B4-BE49-F238E27FC236}">
                <a16:creationId xmlns:a16="http://schemas.microsoft.com/office/drawing/2014/main" id="{1965E788-FAE4-F9F3-4082-4F25FA335DCB}"/>
              </a:ext>
            </a:extLst>
          </xdr:cNvPr>
          <xdr:cNvSpPr/>
        </xdr:nvSpPr>
        <xdr:spPr>
          <a:xfrm>
            <a:off x="11373970" y="313765"/>
            <a:ext cx="576000" cy="36000"/>
          </a:xfrm>
          <a:prstGeom prst="roundRect">
            <a:avLst/>
          </a:prstGeom>
          <a:solidFill>
            <a:srgbClr val="194AFE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/>
  </xdr:twoCellAnchor>
  <xdr:twoCellAnchor>
    <xdr:from>
      <xdr:col>0</xdr:col>
      <xdr:colOff>549087</xdr:colOff>
      <xdr:row>5</xdr:row>
      <xdr:rowOff>100852</xdr:rowOff>
    </xdr:from>
    <xdr:to>
      <xdr:col>3</xdr:col>
      <xdr:colOff>268941</xdr:colOff>
      <xdr:row>7</xdr:row>
      <xdr:rowOff>123266</xdr:rowOff>
    </xdr:to>
    <xdr:grpSp>
      <xdr:nvGrpSpPr>
        <xdr:cNvPr id="24" name="Grupo 23">
          <a:extLst>
            <a:ext uri="{FF2B5EF4-FFF2-40B4-BE49-F238E27FC236}">
              <a16:creationId xmlns:a16="http://schemas.microsoft.com/office/drawing/2014/main" id="{ED40F1FE-3218-8725-B0EE-09A219C2E7AA}"/>
            </a:ext>
          </a:extLst>
        </xdr:cNvPr>
        <xdr:cNvGrpSpPr/>
      </xdr:nvGrpSpPr>
      <xdr:grpSpPr>
        <a:xfrm>
          <a:off x="549087" y="1053352"/>
          <a:ext cx="2005854" cy="403414"/>
          <a:chOff x="1904999" y="1826557"/>
          <a:chExt cx="1972235" cy="515471"/>
        </a:xfrm>
      </xdr:grpSpPr>
      <xdr:sp macro="" textlink="">
        <xdr:nvSpPr>
          <xdr:cNvPr id="22" name="Rectángulo: esquinas redondeadas 21">
            <a:extLst>
              <a:ext uri="{FF2B5EF4-FFF2-40B4-BE49-F238E27FC236}">
                <a16:creationId xmlns:a16="http://schemas.microsoft.com/office/drawing/2014/main" id="{07C1BFD2-C2A8-4DD3-8DB8-1D0025AC0BCA}"/>
              </a:ext>
            </a:extLst>
          </xdr:cNvPr>
          <xdr:cNvSpPr/>
        </xdr:nvSpPr>
        <xdr:spPr>
          <a:xfrm>
            <a:off x="1904999" y="1826557"/>
            <a:ext cx="1972235" cy="515471"/>
          </a:xfrm>
          <a:prstGeom prst="roundRect">
            <a:avLst>
              <a:gd name="adj" fmla="val 50000"/>
            </a:avLst>
          </a:prstGeom>
          <a:solidFill>
            <a:srgbClr val="194AFE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3" name="CuadroTexto 22">
            <a:extLst>
              <a:ext uri="{FF2B5EF4-FFF2-40B4-BE49-F238E27FC236}">
                <a16:creationId xmlns:a16="http://schemas.microsoft.com/office/drawing/2014/main" id="{1E44495F-A32A-4C6B-BBDE-25841BFA82FE}"/>
              </a:ext>
            </a:extLst>
          </xdr:cNvPr>
          <xdr:cNvSpPr txBox="1"/>
        </xdr:nvSpPr>
        <xdr:spPr>
          <a:xfrm>
            <a:off x="2101102" y="1898556"/>
            <a:ext cx="1533735" cy="3714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s-CO" sz="1400">
                <a:solidFill>
                  <a:schemeClr val="bg1"/>
                </a:solidFill>
                <a:latin typeface="Avenir Next LT Pro" panose="020B0504020202020204" pitchFamily="34" charset="0"/>
              </a:rPr>
              <a:t>Income Sourcess</a:t>
            </a:r>
          </a:p>
        </xdr:txBody>
      </xdr:sp>
    </xdr:grpSp>
    <xdr:clientData/>
  </xdr:twoCellAnchor>
  <xdr:twoCellAnchor>
    <xdr:from>
      <xdr:col>0</xdr:col>
      <xdr:colOff>437031</xdr:colOff>
      <xdr:row>7</xdr:row>
      <xdr:rowOff>179295</xdr:rowOff>
    </xdr:from>
    <xdr:to>
      <xdr:col>5</xdr:col>
      <xdr:colOff>515471</xdr:colOff>
      <xdr:row>13</xdr:row>
      <xdr:rowOff>112060</xdr:rowOff>
    </xdr:to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98492B38-EA01-43AC-B907-FF7C98C19124}"/>
            </a:ext>
          </a:extLst>
        </xdr:cNvPr>
        <xdr:cNvSpPr txBox="1"/>
      </xdr:nvSpPr>
      <xdr:spPr>
        <a:xfrm>
          <a:off x="437031" y="1512795"/>
          <a:ext cx="3888440" cy="10757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CO" sz="1400">
              <a:solidFill>
                <a:schemeClr val="bg1"/>
              </a:solidFill>
              <a:latin typeface="Avenir Next LT Pro" panose="020B0504020202020204" pitchFamily="34" charset="0"/>
            </a:rPr>
            <a:t>Grand total</a:t>
          </a:r>
          <a:r>
            <a:rPr lang="es-CO" sz="1400" baseline="0">
              <a:solidFill>
                <a:schemeClr val="bg1"/>
              </a:solidFill>
              <a:latin typeface="Avenir Next LT Pro" panose="020B0504020202020204" pitchFamily="34" charset="0"/>
            </a:rPr>
            <a:t> of income, and their breakdowns showing the achievements percentage and highlight for most valuable source, Marketing strategies, and operating profit</a:t>
          </a:r>
          <a:endParaRPr lang="es-CO" sz="1400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  <xdr:twoCellAnchor>
    <xdr:from>
      <xdr:col>6</xdr:col>
      <xdr:colOff>524116</xdr:colOff>
      <xdr:row>7</xdr:row>
      <xdr:rowOff>13607</xdr:rowOff>
    </xdr:from>
    <xdr:to>
      <xdr:col>18</xdr:col>
      <xdr:colOff>231322</xdr:colOff>
      <xdr:row>41</xdr:row>
      <xdr:rowOff>44187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E141DDD-4CA4-49CA-A1D8-B2598BD24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0</xdr:col>
      <xdr:colOff>493058</xdr:colOff>
      <xdr:row>13</xdr:row>
      <xdr:rowOff>78442</xdr:rowOff>
    </xdr:from>
    <xdr:to>
      <xdr:col>5</xdr:col>
      <xdr:colOff>302559</xdr:colOff>
      <xdr:row>15</xdr:row>
      <xdr:rowOff>179294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Year 1">
              <a:extLst>
                <a:ext uri="{FF2B5EF4-FFF2-40B4-BE49-F238E27FC236}">
                  <a16:creationId xmlns:a16="http://schemas.microsoft.com/office/drawing/2014/main" id="{F5686FA7-AFED-410C-8870-AD9ECF0A138F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3058" y="2554942"/>
              <a:ext cx="3619501" cy="4818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 fLocksWithSheet="0"/>
  </xdr:twoCellAnchor>
  <xdr:twoCellAnchor>
    <xdr:from>
      <xdr:col>0</xdr:col>
      <xdr:colOff>533400</xdr:colOff>
      <xdr:row>15</xdr:row>
      <xdr:rowOff>174812</xdr:rowOff>
    </xdr:from>
    <xdr:to>
      <xdr:col>4</xdr:col>
      <xdr:colOff>649941</xdr:colOff>
      <xdr:row>24</xdr:row>
      <xdr:rowOff>112061</xdr:rowOff>
    </xdr:to>
    <xdr:grpSp>
      <xdr:nvGrpSpPr>
        <xdr:cNvPr id="21" name="Grupo 20">
          <a:extLst>
            <a:ext uri="{FF2B5EF4-FFF2-40B4-BE49-F238E27FC236}">
              <a16:creationId xmlns:a16="http://schemas.microsoft.com/office/drawing/2014/main" id="{E558C56F-8E54-408C-F16C-0B8F6464953E}"/>
            </a:ext>
          </a:extLst>
        </xdr:cNvPr>
        <xdr:cNvGrpSpPr/>
      </xdr:nvGrpSpPr>
      <xdr:grpSpPr>
        <a:xfrm>
          <a:off x="533400" y="3032312"/>
          <a:ext cx="3164541" cy="1651749"/>
          <a:chOff x="533400" y="2953870"/>
          <a:chExt cx="3164541" cy="1651749"/>
        </a:xfrm>
      </xdr:grpSpPr>
      <xdr:sp macro="" textlink="">
        <xdr:nvSpPr>
          <xdr:cNvPr id="26" name="CuadroTexto 25">
            <a:extLst>
              <a:ext uri="{FF2B5EF4-FFF2-40B4-BE49-F238E27FC236}">
                <a16:creationId xmlns:a16="http://schemas.microsoft.com/office/drawing/2014/main" id="{3DC00106-8CBB-43AE-83AF-35546DD943CC}"/>
              </a:ext>
            </a:extLst>
          </xdr:cNvPr>
          <xdr:cNvSpPr txBox="1"/>
        </xdr:nvSpPr>
        <xdr:spPr>
          <a:xfrm>
            <a:off x="600635" y="2953870"/>
            <a:ext cx="3097306" cy="6544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s-CO" sz="2800">
                <a:solidFill>
                  <a:schemeClr val="bg1"/>
                </a:solidFill>
                <a:latin typeface="Avenir Next LT Pro" panose="020B0504020202020204" pitchFamily="34" charset="0"/>
              </a:rPr>
              <a:t>Financial Statstics</a:t>
            </a:r>
          </a:p>
        </xdr:txBody>
      </xdr:sp>
      <xdr:sp macro="" textlink="Pivottables!R3">
        <xdr:nvSpPr>
          <xdr:cNvPr id="11" name="CuadroTexto 10">
            <a:extLst>
              <a:ext uri="{FF2B5EF4-FFF2-40B4-BE49-F238E27FC236}">
                <a16:creationId xmlns:a16="http://schemas.microsoft.com/office/drawing/2014/main" id="{310BB017-5B19-5037-5D1B-C612965F198C}"/>
              </a:ext>
            </a:extLst>
          </xdr:cNvPr>
          <xdr:cNvSpPr txBox="1"/>
        </xdr:nvSpPr>
        <xdr:spPr>
          <a:xfrm>
            <a:off x="533400" y="3570195"/>
            <a:ext cx="3097306" cy="6544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fld id="{FAA60E3F-4550-4FC4-AF0A-FD8B6DC29C33}" type="TxLink">
              <a:rPr lang="en-US" sz="4000" b="0" i="0" u="none" strike="noStrike">
                <a:solidFill>
                  <a:schemeClr val="bg1">
                    <a:lumMod val="95000"/>
                  </a:schemeClr>
                </a:solidFill>
                <a:latin typeface="Avenir Next LT Pro" panose="020B0504020202020204" pitchFamily="34" charset="0"/>
                <a:ea typeface="Calibri"/>
                <a:cs typeface="Calibri"/>
              </a:rPr>
              <a:pPr/>
              <a:t> 874.219 </a:t>
            </a:fld>
            <a:endParaRPr lang="es-CO" sz="8000">
              <a:solidFill>
                <a:schemeClr val="bg1">
                  <a:lumMod val="95000"/>
                </a:schemeClr>
              </a:solidFill>
              <a:latin typeface="Avenir Next LT Pro" panose="020B0504020202020204" pitchFamily="34" charset="0"/>
            </a:endParaRPr>
          </a:p>
        </xdr:txBody>
      </xdr:sp>
      <xdr:sp macro="" textlink="">
        <xdr:nvSpPr>
          <xdr:cNvPr id="14" name="CuadroTexto 13">
            <a:extLst>
              <a:ext uri="{FF2B5EF4-FFF2-40B4-BE49-F238E27FC236}">
                <a16:creationId xmlns:a16="http://schemas.microsoft.com/office/drawing/2014/main" id="{793CE8D2-BD00-FB8C-3EE2-8F985C4E03BF}"/>
              </a:ext>
            </a:extLst>
          </xdr:cNvPr>
          <xdr:cNvSpPr txBox="1"/>
        </xdr:nvSpPr>
        <xdr:spPr>
          <a:xfrm>
            <a:off x="600635" y="4242547"/>
            <a:ext cx="1450041" cy="3518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s-CO" sz="1400">
                <a:solidFill>
                  <a:schemeClr val="bg1"/>
                </a:solidFill>
                <a:latin typeface="Avenir Next LT Pro" panose="020B0504020202020204" pitchFamily="34" charset="0"/>
              </a:rPr>
              <a:t>Income</a:t>
            </a:r>
            <a:r>
              <a:rPr lang="es-CO" sz="1400" baseline="0">
                <a:solidFill>
                  <a:schemeClr val="bg1"/>
                </a:solidFill>
                <a:latin typeface="Avenir Next LT Pro" panose="020B0504020202020204" pitchFamily="34" charset="0"/>
              </a:rPr>
              <a:t> Target</a:t>
            </a:r>
            <a:endParaRPr lang="es-CO" sz="1400">
              <a:solidFill>
                <a:schemeClr val="bg1"/>
              </a:solidFill>
              <a:latin typeface="Avenir Next LT Pro" panose="020B0504020202020204" pitchFamily="34" charset="0"/>
            </a:endParaRPr>
          </a:p>
        </xdr:txBody>
      </xdr:sp>
      <xdr:sp macro="" textlink="Pivottables!Q3">
        <xdr:nvSpPr>
          <xdr:cNvPr id="19" name="CuadroTexto 18">
            <a:extLst>
              <a:ext uri="{FF2B5EF4-FFF2-40B4-BE49-F238E27FC236}">
                <a16:creationId xmlns:a16="http://schemas.microsoft.com/office/drawing/2014/main" id="{893D7DF5-52F3-73EF-D3F4-712A2B67BBFA}"/>
              </a:ext>
            </a:extLst>
          </xdr:cNvPr>
          <xdr:cNvSpPr txBox="1"/>
        </xdr:nvSpPr>
        <xdr:spPr>
          <a:xfrm>
            <a:off x="2001370" y="4253753"/>
            <a:ext cx="956983" cy="3518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fld id="{D6E36949-C9DC-4518-BE3A-34C9B7928CB1}" type="TxLink">
              <a:rPr lang="en-US" sz="1400" b="0" i="0" u="none" strike="noStrike">
                <a:solidFill>
                  <a:schemeClr val="bg1">
                    <a:lumMod val="95000"/>
                  </a:schemeClr>
                </a:solidFill>
                <a:latin typeface="Avenir Next LT Pro" panose="020B0504020202020204" pitchFamily="34" charset="0"/>
                <a:ea typeface="Calibri"/>
                <a:cs typeface="Calibri"/>
              </a:rPr>
              <a:pPr/>
              <a:t> 821.612 </a:t>
            </a:fld>
            <a:endParaRPr lang="es-CO" sz="1800">
              <a:solidFill>
                <a:schemeClr val="bg1">
                  <a:lumMod val="95000"/>
                </a:schemeClr>
              </a:solidFill>
              <a:latin typeface="Avenir Next LT Pro" panose="020B0504020202020204" pitchFamily="34" charset="0"/>
            </a:endParaRPr>
          </a:p>
        </xdr:txBody>
      </xdr:sp>
    </xdr:grpSp>
    <xdr:clientData/>
  </xdr:twoCellAnchor>
  <xdr:twoCellAnchor>
    <xdr:from>
      <xdr:col>0</xdr:col>
      <xdr:colOff>362590</xdr:colOff>
      <xdr:row>24</xdr:row>
      <xdr:rowOff>36018</xdr:rowOff>
    </xdr:from>
    <xdr:to>
      <xdr:col>4</xdr:col>
      <xdr:colOff>386403</xdr:colOff>
      <xdr:row>30</xdr:row>
      <xdr:rowOff>64593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D8A02594-582C-4A99-8134-6D4C5B7DC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454958</xdr:colOff>
      <xdr:row>30</xdr:row>
      <xdr:rowOff>118782</xdr:rowOff>
    </xdr:from>
    <xdr:to>
      <xdr:col>2</xdr:col>
      <xdr:colOff>627529</xdr:colOff>
      <xdr:row>32</xdr:row>
      <xdr:rowOff>89648</xdr:rowOff>
    </xdr:to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2FE79758-B108-461A-855E-EA783BC2062D}"/>
            </a:ext>
          </a:extLst>
        </xdr:cNvPr>
        <xdr:cNvSpPr txBox="1"/>
      </xdr:nvSpPr>
      <xdr:spPr>
        <a:xfrm>
          <a:off x="454958" y="5833782"/>
          <a:ext cx="1696571" cy="3518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CO" sz="1400">
              <a:solidFill>
                <a:schemeClr val="bg1"/>
              </a:solidFill>
              <a:latin typeface="Avenir Next LT Pro" panose="020B0504020202020204" pitchFamily="34" charset="0"/>
            </a:rPr>
            <a:t>Quantity</a:t>
          </a:r>
          <a:r>
            <a:rPr lang="es-CO" sz="1400" baseline="0">
              <a:solidFill>
                <a:schemeClr val="bg1"/>
              </a:solidFill>
              <a:latin typeface="Avenir Next LT Pro" panose="020B0504020202020204" pitchFamily="34" charset="0"/>
            </a:rPr>
            <a:t> of Item´s</a:t>
          </a:r>
          <a:endParaRPr lang="es-CO" sz="1400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  <xdr:twoCellAnchor>
    <xdr:from>
      <xdr:col>0</xdr:col>
      <xdr:colOff>416860</xdr:colOff>
      <xdr:row>32</xdr:row>
      <xdr:rowOff>136712</xdr:rowOff>
    </xdr:from>
    <xdr:to>
      <xdr:col>4</xdr:col>
      <xdr:colOff>168089</xdr:colOff>
      <xdr:row>41</xdr:row>
      <xdr:rowOff>89648</xdr:rowOff>
    </xdr:to>
    <xdr:grpSp>
      <xdr:nvGrpSpPr>
        <xdr:cNvPr id="66" name="Grupo 65">
          <a:extLst>
            <a:ext uri="{FF2B5EF4-FFF2-40B4-BE49-F238E27FC236}">
              <a16:creationId xmlns:a16="http://schemas.microsoft.com/office/drawing/2014/main" id="{3B310B86-4508-525B-2B55-56BF7CD20EC9}"/>
            </a:ext>
          </a:extLst>
        </xdr:cNvPr>
        <xdr:cNvGrpSpPr/>
      </xdr:nvGrpSpPr>
      <xdr:grpSpPr>
        <a:xfrm>
          <a:off x="416860" y="6232712"/>
          <a:ext cx="2799229" cy="1667436"/>
          <a:chOff x="248771" y="6232712"/>
          <a:chExt cx="2799229" cy="1667436"/>
        </a:xfrm>
      </xdr:grpSpPr>
      <xdr:grpSp>
        <xdr:nvGrpSpPr>
          <xdr:cNvPr id="41" name="Grupo 40">
            <a:extLst>
              <a:ext uri="{FF2B5EF4-FFF2-40B4-BE49-F238E27FC236}">
                <a16:creationId xmlns:a16="http://schemas.microsoft.com/office/drawing/2014/main" id="{48268CE1-F92B-BC3B-6F9F-CDB5A46B6133}"/>
              </a:ext>
            </a:extLst>
          </xdr:cNvPr>
          <xdr:cNvGrpSpPr/>
        </xdr:nvGrpSpPr>
        <xdr:grpSpPr>
          <a:xfrm>
            <a:off x="430306" y="6237197"/>
            <a:ext cx="1696571" cy="1662951"/>
            <a:chOff x="307041" y="6248401"/>
            <a:chExt cx="1696571" cy="1725707"/>
          </a:xfrm>
        </xdr:grpSpPr>
        <xdr:grpSp>
          <xdr:nvGrpSpPr>
            <xdr:cNvPr id="39" name="Grupo 38">
              <a:extLst>
                <a:ext uri="{FF2B5EF4-FFF2-40B4-BE49-F238E27FC236}">
                  <a16:creationId xmlns:a16="http://schemas.microsoft.com/office/drawing/2014/main" id="{45D3F360-16EF-BDCA-801D-34EA4C8AE922}"/>
                </a:ext>
              </a:extLst>
            </xdr:cNvPr>
            <xdr:cNvGrpSpPr/>
          </xdr:nvGrpSpPr>
          <xdr:grpSpPr>
            <a:xfrm>
              <a:off x="307041" y="6248401"/>
              <a:ext cx="1696571" cy="1450938"/>
              <a:chOff x="307041" y="6248401"/>
              <a:chExt cx="1696571" cy="1450938"/>
            </a:xfrm>
          </xdr:grpSpPr>
          <xdr:sp macro="" textlink="Pivottables!H3">
            <xdr:nvSpPr>
              <xdr:cNvPr id="34" name="CuadroTexto 33">
                <a:extLst>
                  <a:ext uri="{FF2B5EF4-FFF2-40B4-BE49-F238E27FC236}">
                    <a16:creationId xmlns:a16="http://schemas.microsoft.com/office/drawing/2014/main" id="{5D32CA96-2D54-5422-7C3D-16A92CA52901}"/>
                  </a:ext>
                </a:extLst>
              </xdr:cNvPr>
              <xdr:cNvSpPr txBox="1"/>
            </xdr:nvSpPr>
            <xdr:spPr>
              <a:xfrm>
                <a:off x="307041" y="6248401"/>
                <a:ext cx="1696571" cy="35186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fld id="{46DBA548-3BD9-40C9-AED3-ACB28431E06D}" type="TxLink">
                  <a:rPr lang="en-US" sz="1100" b="0" i="0" u="none" strike="noStrike">
                    <a:solidFill>
                      <a:schemeClr val="bg1">
                        <a:lumMod val="95000"/>
                      </a:schemeClr>
                    </a:solidFill>
                    <a:latin typeface="Calibri"/>
                    <a:ea typeface="Calibri"/>
                    <a:cs typeface="Calibri"/>
                  </a:rPr>
                  <a:pPr/>
                  <a:t>Usage fees</a:t>
                </a:fld>
                <a:endParaRPr lang="es-CO" sz="1400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0"/>
                </a:endParaRPr>
              </a:p>
            </xdr:txBody>
          </xdr:sp>
          <xdr:sp macro="" textlink="Pivottables!H4">
            <xdr:nvSpPr>
              <xdr:cNvPr id="35" name="CuadroTexto 34">
                <a:extLst>
                  <a:ext uri="{FF2B5EF4-FFF2-40B4-BE49-F238E27FC236}">
                    <a16:creationId xmlns:a16="http://schemas.microsoft.com/office/drawing/2014/main" id="{0BF53CC1-B8CE-4F36-8990-D73F9DE5124E}"/>
                  </a:ext>
                </a:extLst>
              </xdr:cNvPr>
              <xdr:cNvSpPr txBox="1"/>
            </xdr:nvSpPr>
            <xdr:spPr>
              <a:xfrm>
                <a:off x="307041" y="6523169"/>
                <a:ext cx="1696571" cy="35186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fld id="{2C449BDF-F77B-4928-AB1F-6BB6802687D2}" type="TxLink">
                  <a:rPr lang="en-US" sz="1100" b="0" i="0" u="none" strike="noStrike">
                    <a:solidFill>
                      <a:schemeClr val="bg1">
                        <a:lumMod val="95000"/>
                      </a:schemeClr>
                    </a:solidFill>
                    <a:latin typeface="Calibri"/>
                    <a:ea typeface="Calibri"/>
                    <a:cs typeface="Calibri"/>
                  </a:rPr>
                  <a:pPr/>
                  <a:t>Subscription</a:t>
                </a:fld>
                <a:endParaRPr lang="es-CO" sz="1400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0"/>
                </a:endParaRPr>
              </a:p>
            </xdr:txBody>
          </xdr:sp>
          <xdr:sp macro="" textlink="Pivottables!H5">
            <xdr:nvSpPr>
              <xdr:cNvPr id="36" name="CuadroTexto 35">
                <a:extLst>
                  <a:ext uri="{FF2B5EF4-FFF2-40B4-BE49-F238E27FC236}">
                    <a16:creationId xmlns:a16="http://schemas.microsoft.com/office/drawing/2014/main" id="{37A7E99B-17B6-46E9-8D6E-18B0CB1B82DB}"/>
                  </a:ext>
                </a:extLst>
              </xdr:cNvPr>
              <xdr:cNvSpPr txBox="1"/>
            </xdr:nvSpPr>
            <xdr:spPr>
              <a:xfrm>
                <a:off x="307041" y="6797937"/>
                <a:ext cx="1696571" cy="35186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fld id="{69DBF04E-3DC9-471D-9FD5-A5A8A46B38C7}" type="TxLink">
                  <a:rPr lang="en-US" sz="1100" b="0" i="0" u="none" strike="noStrike">
                    <a:solidFill>
                      <a:schemeClr val="bg1">
                        <a:lumMod val="95000"/>
                      </a:schemeClr>
                    </a:solidFill>
                    <a:latin typeface="Calibri"/>
                    <a:ea typeface="Calibri"/>
                    <a:cs typeface="Calibri"/>
                  </a:rPr>
                  <a:pPr/>
                  <a:t>Renting</a:t>
                </a:fld>
                <a:endParaRPr lang="es-CO" sz="1400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0"/>
                </a:endParaRPr>
              </a:p>
            </xdr:txBody>
          </xdr:sp>
          <xdr:sp macro="" textlink="Pivottables!H6">
            <xdr:nvSpPr>
              <xdr:cNvPr id="37" name="CuadroTexto 36">
                <a:extLst>
                  <a:ext uri="{FF2B5EF4-FFF2-40B4-BE49-F238E27FC236}">
                    <a16:creationId xmlns:a16="http://schemas.microsoft.com/office/drawing/2014/main" id="{D0873A81-2B9E-4049-B537-07613D050382}"/>
                  </a:ext>
                </a:extLst>
              </xdr:cNvPr>
              <xdr:cNvSpPr txBox="1"/>
            </xdr:nvSpPr>
            <xdr:spPr>
              <a:xfrm>
                <a:off x="307041" y="7072705"/>
                <a:ext cx="1696571" cy="35186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fld id="{280283BF-D26E-4D91-89C1-40D489DA2EA3}" type="TxLink">
                  <a:rPr lang="en-US" sz="1100" b="0" i="0" u="none" strike="noStrike">
                    <a:solidFill>
                      <a:schemeClr val="bg1">
                        <a:lumMod val="95000"/>
                      </a:schemeClr>
                    </a:solidFill>
                    <a:latin typeface="Calibri"/>
                    <a:ea typeface="Calibri"/>
                    <a:cs typeface="Calibri"/>
                  </a:rPr>
                  <a:pPr/>
                  <a:t>Licensing</a:t>
                </a:fld>
                <a:endParaRPr lang="es-CO" sz="1400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0"/>
                </a:endParaRPr>
              </a:p>
            </xdr:txBody>
          </xdr:sp>
          <xdr:sp macro="" textlink="Pivottables!H7">
            <xdr:nvSpPr>
              <xdr:cNvPr id="38" name="CuadroTexto 37">
                <a:extLst>
                  <a:ext uri="{FF2B5EF4-FFF2-40B4-BE49-F238E27FC236}">
                    <a16:creationId xmlns:a16="http://schemas.microsoft.com/office/drawing/2014/main" id="{44B4D1D1-25EA-42B4-A8A3-0ACB689C067A}"/>
                  </a:ext>
                </a:extLst>
              </xdr:cNvPr>
              <xdr:cNvSpPr txBox="1"/>
            </xdr:nvSpPr>
            <xdr:spPr>
              <a:xfrm>
                <a:off x="307041" y="7347473"/>
                <a:ext cx="1696571" cy="35186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fld id="{ABA7E6DB-F1A5-4CEA-9945-9C779316BCF3}" type="TxLink">
                  <a:rPr lang="en-US" sz="1100" b="0" i="0" u="none" strike="noStrike">
                    <a:solidFill>
                      <a:schemeClr val="bg1">
                        <a:lumMod val="95000"/>
                      </a:schemeClr>
                    </a:solidFill>
                    <a:latin typeface="Calibri"/>
                    <a:ea typeface="Calibri"/>
                    <a:cs typeface="Calibri"/>
                  </a:rPr>
                  <a:pPr/>
                  <a:t>Advertising</a:t>
                </a:fld>
                <a:endParaRPr lang="es-CO" sz="1400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0"/>
                </a:endParaRPr>
              </a:p>
            </xdr:txBody>
          </xdr:sp>
        </xdr:grpSp>
        <xdr:sp macro="" textlink="Pivottables!H8">
          <xdr:nvSpPr>
            <xdr:cNvPr id="40" name="CuadroTexto 39">
              <a:extLst>
                <a:ext uri="{FF2B5EF4-FFF2-40B4-BE49-F238E27FC236}">
                  <a16:creationId xmlns:a16="http://schemas.microsoft.com/office/drawing/2014/main" id="{83EC9C2A-8153-44EA-B7B9-6AC7858D347B}"/>
                </a:ext>
              </a:extLst>
            </xdr:cNvPr>
            <xdr:cNvSpPr txBox="1"/>
          </xdr:nvSpPr>
          <xdr:spPr>
            <a:xfrm>
              <a:off x="307041" y="7622242"/>
              <a:ext cx="1696571" cy="35186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fld id="{B2F70031-7162-4ACE-8F09-D7876DA76225}" type="TxLink">
                <a:rPr lang="en-US" sz="1100" b="0" i="0" u="none" strike="noStrike">
                  <a:solidFill>
                    <a:schemeClr val="bg1">
                      <a:lumMod val="95000"/>
                    </a:schemeClr>
                  </a:solidFill>
                  <a:latin typeface="Calibri"/>
                  <a:ea typeface="Calibri"/>
                  <a:cs typeface="Calibri"/>
                </a:rPr>
                <a:pPr/>
                <a:t>Asset sale</a:t>
              </a:fld>
              <a:endParaRPr lang="es-CO" sz="1400">
                <a:solidFill>
                  <a:schemeClr val="bg1">
                    <a:lumMod val="95000"/>
                  </a:schemeClr>
                </a:solidFill>
                <a:latin typeface="Avenir Next LT Pro" panose="020B0504020202020204" pitchFamily="34" charset="0"/>
              </a:endParaRPr>
            </a:p>
          </xdr:txBody>
        </xdr:sp>
      </xdr:grpSp>
      <xdr:grpSp>
        <xdr:nvGrpSpPr>
          <xdr:cNvPr id="42" name="Grupo 41">
            <a:extLst>
              <a:ext uri="{FF2B5EF4-FFF2-40B4-BE49-F238E27FC236}">
                <a16:creationId xmlns:a16="http://schemas.microsoft.com/office/drawing/2014/main" id="{E7858CDD-7AE5-489E-94C2-CF5553AEEA2E}"/>
              </a:ext>
            </a:extLst>
          </xdr:cNvPr>
          <xdr:cNvGrpSpPr/>
        </xdr:nvGrpSpPr>
        <xdr:grpSpPr>
          <a:xfrm>
            <a:off x="1322295" y="6237197"/>
            <a:ext cx="784411" cy="1662951"/>
            <a:chOff x="307041" y="6248401"/>
            <a:chExt cx="1696571" cy="1725707"/>
          </a:xfrm>
        </xdr:grpSpPr>
        <xdr:grpSp>
          <xdr:nvGrpSpPr>
            <xdr:cNvPr id="43" name="Grupo 42">
              <a:extLst>
                <a:ext uri="{FF2B5EF4-FFF2-40B4-BE49-F238E27FC236}">
                  <a16:creationId xmlns:a16="http://schemas.microsoft.com/office/drawing/2014/main" id="{F6723C79-DBEA-AC60-A098-519E758451DA}"/>
                </a:ext>
              </a:extLst>
            </xdr:cNvPr>
            <xdr:cNvGrpSpPr/>
          </xdr:nvGrpSpPr>
          <xdr:grpSpPr>
            <a:xfrm>
              <a:off x="307041" y="6248401"/>
              <a:ext cx="1696571" cy="1450938"/>
              <a:chOff x="307041" y="6248401"/>
              <a:chExt cx="1696571" cy="1450938"/>
            </a:xfrm>
          </xdr:grpSpPr>
          <xdr:sp macro="" textlink="Pivottables!O3">
            <xdr:nvSpPr>
              <xdr:cNvPr id="45" name="CuadroTexto 44">
                <a:extLst>
                  <a:ext uri="{FF2B5EF4-FFF2-40B4-BE49-F238E27FC236}">
                    <a16:creationId xmlns:a16="http://schemas.microsoft.com/office/drawing/2014/main" id="{038DBF80-3118-E909-2351-0F087E9F9AE9}"/>
                  </a:ext>
                </a:extLst>
              </xdr:cNvPr>
              <xdr:cNvSpPr txBox="1"/>
            </xdr:nvSpPr>
            <xdr:spPr>
              <a:xfrm>
                <a:off x="307041" y="6248401"/>
                <a:ext cx="1696571" cy="35186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7433FF54-C0CD-4223-B84D-AF98762D8EF2}" type="TxLink">
                  <a:rPr lang="en-US" sz="1100" b="0" i="0" u="none" strike="noStrike">
                    <a:solidFill>
                      <a:schemeClr val="bg1">
                        <a:lumMod val="95000"/>
                      </a:schemeClr>
                    </a:solidFill>
                    <a:latin typeface="Calibri"/>
                    <a:ea typeface="Calibri"/>
                    <a:cs typeface="Calibri"/>
                  </a:rPr>
                  <a:pPr algn="ctr"/>
                  <a:t>36,37%</a:t>
                </a:fld>
                <a:endParaRPr lang="es-CO" sz="1400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0"/>
                </a:endParaRPr>
              </a:p>
            </xdr:txBody>
          </xdr:sp>
          <xdr:sp macro="" textlink="Pivottables!O4">
            <xdr:nvSpPr>
              <xdr:cNvPr id="46" name="CuadroTexto 45">
                <a:extLst>
                  <a:ext uri="{FF2B5EF4-FFF2-40B4-BE49-F238E27FC236}">
                    <a16:creationId xmlns:a16="http://schemas.microsoft.com/office/drawing/2014/main" id="{A52B18E8-2D4A-CEF4-3C9C-66BCBB0E2C21}"/>
                  </a:ext>
                </a:extLst>
              </xdr:cNvPr>
              <xdr:cNvSpPr txBox="1"/>
            </xdr:nvSpPr>
            <xdr:spPr>
              <a:xfrm>
                <a:off x="307041" y="6523169"/>
                <a:ext cx="1696571" cy="35186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9E42E867-7306-4408-A4EF-752A6635A986}" type="TxLink">
                  <a:rPr lang="en-US" sz="1100" b="0" i="0" u="none" strike="noStrike">
                    <a:solidFill>
                      <a:schemeClr val="bg1">
                        <a:lumMod val="95000"/>
                      </a:schemeClr>
                    </a:solidFill>
                    <a:latin typeface="Calibri"/>
                    <a:ea typeface="Calibri"/>
                    <a:cs typeface="Calibri"/>
                  </a:rPr>
                  <a:pPr algn="ctr"/>
                  <a:t>47,12%</a:t>
                </a:fld>
                <a:endParaRPr lang="es-CO" sz="1400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0"/>
                </a:endParaRPr>
              </a:p>
            </xdr:txBody>
          </xdr:sp>
          <xdr:sp macro="" textlink="Pivottables!O5">
            <xdr:nvSpPr>
              <xdr:cNvPr id="47" name="CuadroTexto 46">
                <a:extLst>
                  <a:ext uri="{FF2B5EF4-FFF2-40B4-BE49-F238E27FC236}">
                    <a16:creationId xmlns:a16="http://schemas.microsoft.com/office/drawing/2014/main" id="{E8EF145D-4144-A250-1F55-4C095F15C829}"/>
                  </a:ext>
                </a:extLst>
              </xdr:cNvPr>
              <xdr:cNvSpPr txBox="1"/>
            </xdr:nvSpPr>
            <xdr:spPr>
              <a:xfrm>
                <a:off x="307041" y="6797937"/>
                <a:ext cx="1696571" cy="35186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474FA375-17E8-49C4-A84C-8D14A03AB2B8}" type="TxLink">
                  <a:rPr lang="en-US" sz="1100" b="0" i="0" u="none" strike="noStrike">
                    <a:solidFill>
                      <a:schemeClr val="bg1">
                        <a:lumMod val="95000"/>
                      </a:schemeClr>
                    </a:solidFill>
                    <a:latin typeface="Calibri"/>
                    <a:ea typeface="Calibri"/>
                    <a:cs typeface="Calibri"/>
                  </a:rPr>
                  <a:pPr algn="ctr"/>
                  <a:t>5,66%</a:t>
                </a:fld>
                <a:endParaRPr lang="es-CO" sz="1400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0"/>
                </a:endParaRPr>
              </a:p>
            </xdr:txBody>
          </xdr:sp>
          <xdr:sp macro="" textlink="Pivottables!O6">
            <xdr:nvSpPr>
              <xdr:cNvPr id="48" name="CuadroTexto 47">
                <a:extLst>
                  <a:ext uri="{FF2B5EF4-FFF2-40B4-BE49-F238E27FC236}">
                    <a16:creationId xmlns:a16="http://schemas.microsoft.com/office/drawing/2014/main" id="{3CD4C571-AC81-9524-1343-96E9AE5BD5F0}"/>
                  </a:ext>
                </a:extLst>
              </xdr:cNvPr>
              <xdr:cNvSpPr txBox="1"/>
            </xdr:nvSpPr>
            <xdr:spPr>
              <a:xfrm>
                <a:off x="307041" y="7072705"/>
                <a:ext cx="1696571" cy="35186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24CE82D1-36E6-49BD-911D-3BF14B974EAB}" type="TxLink">
                  <a:rPr lang="en-US" sz="1100" b="0" i="0" u="none" strike="noStrike">
                    <a:solidFill>
                      <a:schemeClr val="bg1">
                        <a:lumMod val="95000"/>
                      </a:schemeClr>
                    </a:solidFill>
                    <a:latin typeface="Calibri"/>
                    <a:ea typeface="Calibri"/>
                    <a:cs typeface="Calibri"/>
                  </a:rPr>
                  <a:pPr algn="ctr"/>
                  <a:t>0,24%</a:t>
                </a:fld>
                <a:endParaRPr lang="es-CO" sz="1400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0"/>
                </a:endParaRPr>
              </a:p>
            </xdr:txBody>
          </xdr:sp>
          <xdr:sp macro="" textlink="Pivottables!O7">
            <xdr:nvSpPr>
              <xdr:cNvPr id="49" name="CuadroTexto 48">
                <a:extLst>
                  <a:ext uri="{FF2B5EF4-FFF2-40B4-BE49-F238E27FC236}">
                    <a16:creationId xmlns:a16="http://schemas.microsoft.com/office/drawing/2014/main" id="{5F705621-C709-AAF4-62AB-5168C4E24F1B}"/>
                  </a:ext>
                </a:extLst>
              </xdr:cNvPr>
              <xdr:cNvSpPr txBox="1"/>
            </xdr:nvSpPr>
            <xdr:spPr>
              <a:xfrm>
                <a:off x="307041" y="7347473"/>
                <a:ext cx="1696571" cy="35186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92BDB903-25C5-4547-A81B-95349DFC573F}" type="TxLink">
                  <a:rPr lang="en-US" sz="1100" b="0" i="0" u="none" strike="noStrike">
                    <a:solidFill>
                      <a:schemeClr val="bg1">
                        <a:lumMod val="95000"/>
                      </a:schemeClr>
                    </a:solidFill>
                    <a:latin typeface="Calibri"/>
                    <a:ea typeface="Calibri"/>
                    <a:cs typeface="Calibri"/>
                  </a:rPr>
                  <a:pPr algn="ctr"/>
                  <a:t>10,55%</a:t>
                </a:fld>
                <a:endParaRPr lang="es-CO" sz="1400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0"/>
                </a:endParaRPr>
              </a:p>
            </xdr:txBody>
          </xdr:sp>
        </xdr:grpSp>
        <xdr:sp macro="" textlink="Pivottables!O8">
          <xdr:nvSpPr>
            <xdr:cNvPr id="44" name="CuadroTexto 43">
              <a:extLst>
                <a:ext uri="{FF2B5EF4-FFF2-40B4-BE49-F238E27FC236}">
                  <a16:creationId xmlns:a16="http://schemas.microsoft.com/office/drawing/2014/main" id="{20AA7926-8026-4F99-51D2-A7737C161C4C}"/>
                </a:ext>
              </a:extLst>
            </xdr:cNvPr>
            <xdr:cNvSpPr txBox="1"/>
          </xdr:nvSpPr>
          <xdr:spPr>
            <a:xfrm>
              <a:off x="307041" y="7622242"/>
              <a:ext cx="1696571" cy="35186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44B00D56-18E2-43B1-A84C-84FB2758E537}" type="TxLink">
                <a:rPr lang="en-US" sz="1100" b="0" i="0" u="none" strike="noStrike">
                  <a:solidFill>
                    <a:schemeClr val="bg1">
                      <a:lumMod val="95000"/>
                    </a:schemeClr>
                  </a:solidFill>
                  <a:latin typeface="Calibri"/>
                  <a:ea typeface="Calibri"/>
                  <a:cs typeface="Calibri"/>
                </a:rPr>
                <a:pPr algn="ctr"/>
                <a:t>0,07%</a:t>
              </a:fld>
              <a:endParaRPr lang="es-CO" sz="1400">
                <a:solidFill>
                  <a:schemeClr val="bg1">
                    <a:lumMod val="95000"/>
                  </a:schemeClr>
                </a:solidFill>
                <a:latin typeface="Avenir Next LT Pro" panose="020B0504020202020204" pitchFamily="34" charset="0"/>
              </a:endParaRPr>
            </a:p>
          </xdr:txBody>
        </xdr:sp>
      </xdr:grpSp>
      <xdr:grpSp>
        <xdr:nvGrpSpPr>
          <xdr:cNvPr id="50" name="Grupo 49">
            <a:extLst>
              <a:ext uri="{FF2B5EF4-FFF2-40B4-BE49-F238E27FC236}">
                <a16:creationId xmlns:a16="http://schemas.microsoft.com/office/drawing/2014/main" id="{CEE41739-82E7-412A-94B7-2BB020596307}"/>
              </a:ext>
            </a:extLst>
          </xdr:cNvPr>
          <xdr:cNvGrpSpPr/>
        </xdr:nvGrpSpPr>
        <xdr:grpSpPr>
          <a:xfrm>
            <a:off x="2001371" y="6237197"/>
            <a:ext cx="1046629" cy="1662951"/>
            <a:chOff x="307041" y="6248401"/>
            <a:chExt cx="1696571" cy="1725707"/>
          </a:xfrm>
        </xdr:grpSpPr>
        <xdr:grpSp>
          <xdr:nvGrpSpPr>
            <xdr:cNvPr id="51" name="Grupo 50">
              <a:extLst>
                <a:ext uri="{FF2B5EF4-FFF2-40B4-BE49-F238E27FC236}">
                  <a16:creationId xmlns:a16="http://schemas.microsoft.com/office/drawing/2014/main" id="{30AB286E-DC53-2D19-E343-FBCCB656C08C}"/>
                </a:ext>
              </a:extLst>
            </xdr:cNvPr>
            <xdr:cNvGrpSpPr/>
          </xdr:nvGrpSpPr>
          <xdr:grpSpPr>
            <a:xfrm>
              <a:off x="307041" y="6248401"/>
              <a:ext cx="1696571" cy="1450938"/>
              <a:chOff x="307041" y="6248401"/>
              <a:chExt cx="1696571" cy="1450938"/>
            </a:xfrm>
          </xdr:grpSpPr>
          <xdr:sp macro="" textlink="Pivottables!N3">
            <xdr:nvSpPr>
              <xdr:cNvPr id="53" name="CuadroTexto 52">
                <a:extLst>
                  <a:ext uri="{FF2B5EF4-FFF2-40B4-BE49-F238E27FC236}">
                    <a16:creationId xmlns:a16="http://schemas.microsoft.com/office/drawing/2014/main" id="{92B85F85-6B1B-A3E9-3B91-E33E9933CE40}"/>
                  </a:ext>
                </a:extLst>
              </xdr:cNvPr>
              <xdr:cNvSpPr txBox="1"/>
            </xdr:nvSpPr>
            <xdr:spPr>
              <a:xfrm>
                <a:off x="307041" y="6248401"/>
                <a:ext cx="1696571" cy="35186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r"/>
                <a:fld id="{E4CA1196-0821-42AD-A10B-1A7B7BD233C0}" type="TxLink">
                  <a:rPr lang="en-US" sz="1100" b="0" i="0" u="none" strike="noStrike">
                    <a:solidFill>
                      <a:schemeClr val="bg1">
                        <a:lumMod val="95000"/>
                      </a:schemeClr>
                    </a:solidFill>
                    <a:latin typeface="Calibri"/>
                    <a:ea typeface="Calibri"/>
                    <a:cs typeface="Calibri"/>
                  </a:rPr>
                  <a:pPr algn="r"/>
                  <a:t> 9.331.000 </a:t>
                </a:fld>
                <a:endParaRPr lang="es-CO" sz="1400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0"/>
                </a:endParaRPr>
              </a:p>
            </xdr:txBody>
          </xdr:sp>
          <xdr:sp macro="" textlink="Pivottables!N4">
            <xdr:nvSpPr>
              <xdr:cNvPr id="54" name="CuadroTexto 53">
                <a:extLst>
                  <a:ext uri="{FF2B5EF4-FFF2-40B4-BE49-F238E27FC236}">
                    <a16:creationId xmlns:a16="http://schemas.microsoft.com/office/drawing/2014/main" id="{4D9EF0E4-34B8-668F-D6F2-15E0B70DEAC4}"/>
                  </a:ext>
                </a:extLst>
              </xdr:cNvPr>
              <xdr:cNvSpPr txBox="1"/>
            </xdr:nvSpPr>
            <xdr:spPr>
              <a:xfrm>
                <a:off x="307041" y="6523169"/>
                <a:ext cx="1696571" cy="35186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r"/>
                <a:fld id="{EFFDF1C7-4B28-4B97-B412-88FF768B01F1}" type="TxLink">
                  <a:rPr lang="en-US" sz="1100" b="0" i="0" u="none" strike="noStrike">
                    <a:solidFill>
                      <a:schemeClr val="bg1">
                        <a:lumMod val="95000"/>
                      </a:schemeClr>
                    </a:solidFill>
                    <a:latin typeface="Calibri"/>
                    <a:ea typeface="Calibri"/>
                    <a:cs typeface="Calibri"/>
                  </a:rPr>
                  <a:pPr algn="r"/>
                  <a:t> 12.089.000 </a:t>
                </a:fld>
                <a:endParaRPr lang="es-CO" sz="1400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0"/>
                </a:endParaRPr>
              </a:p>
            </xdr:txBody>
          </xdr:sp>
          <xdr:sp macro="" textlink="Pivottables!N5">
            <xdr:nvSpPr>
              <xdr:cNvPr id="55" name="CuadroTexto 54">
                <a:extLst>
                  <a:ext uri="{FF2B5EF4-FFF2-40B4-BE49-F238E27FC236}">
                    <a16:creationId xmlns:a16="http://schemas.microsoft.com/office/drawing/2014/main" id="{CE64BE6B-242A-F64E-E4CF-7DB7B0AF7BA4}"/>
                  </a:ext>
                </a:extLst>
              </xdr:cNvPr>
              <xdr:cNvSpPr txBox="1"/>
            </xdr:nvSpPr>
            <xdr:spPr>
              <a:xfrm>
                <a:off x="307041" y="6797937"/>
                <a:ext cx="1696571" cy="35186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r"/>
                <a:fld id="{A3F87ECC-D8E3-4367-B729-6BF9167CE84C}" type="TxLink">
                  <a:rPr lang="en-US" sz="1100" b="0" i="0" u="none" strike="noStrike">
                    <a:solidFill>
                      <a:schemeClr val="bg1">
                        <a:lumMod val="95000"/>
                      </a:schemeClr>
                    </a:solidFill>
                    <a:latin typeface="Calibri"/>
                    <a:ea typeface="Calibri"/>
                    <a:cs typeface="Calibri"/>
                  </a:rPr>
                  <a:pPr algn="r"/>
                  <a:t> 1.450.960 </a:t>
                </a:fld>
                <a:endParaRPr lang="es-CO" sz="1400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0"/>
                </a:endParaRPr>
              </a:p>
            </xdr:txBody>
          </xdr:sp>
          <xdr:sp macro="" textlink="Pivottables!N6">
            <xdr:nvSpPr>
              <xdr:cNvPr id="56" name="CuadroTexto 55">
                <a:extLst>
                  <a:ext uri="{FF2B5EF4-FFF2-40B4-BE49-F238E27FC236}">
                    <a16:creationId xmlns:a16="http://schemas.microsoft.com/office/drawing/2014/main" id="{FA43AA30-A5CC-8B1C-3713-3A68A27D4F3D}"/>
                  </a:ext>
                </a:extLst>
              </xdr:cNvPr>
              <xdr:cNvSpPr txBox="1"/>
            </xdr:nvSpPr>
            <xdr:spPr>
              <a:xfrm>
                <a:off x="307041" y="7072705"/>
                <a:ext cx="1696571" cy="35186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r"/>
                <a:fld id="{8F60B116-E544-45B3-A268-7929C2E5FDB5}" type="TxLink">
                  <a:rPr lang="en-US" sz="1100" b="0" i="0" u="none" strike="noStrike">
                    <a:solidFill>
                      <a:schemeClr val="bg1">
                        <a:lumMod val="95000"/>
                      </a:schemeClr>
                    </a:solidFill>
                    <a:latin typeface="Calibri"/>
                    <a:ea typeface="Calibri"/>
                    <a:cs typeface="Calibri"/>
                  </a:rPr>
                  <a:pPr algn="r"/>
                  <a:t> 62.070 </a:t>
                </a:fld>
                <a:endParaRPr lang="es-CO" sz="1400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0"/>
                </a:endParaRPr>
              </a:p>
            </xdr:txBody>
          </xdr:sp>
          <xdr:sp macro="" textlink="Pivottables!N7">
            <xdr:nvSpPr>
              <xdr:cNvPr id="57" name="CuadroTexto 56">
                <a:extLst>
                  <a:ext uri="{FF2B5EF4-FFF2-40B4-BE49-F238E27FC236}">
                    <a16:creationId xmlns:a16="http://schemas.microsoft.com/office/drawing/2014/main" id="{546E4815-01A0-7711-478B-6F945B1E2BED}"/>
                  </a:ext>
                </a:extLst>
              </xdr:cNvPr>
              <xdr:cNvSpPr txBox="1"/>
            </xdr:nvSpPr>
            <xdr:spPr>
              <a:xfrm>
                <a:off x="307041" y="7347473"/>
                <a:ext cx="1696571" cy="35186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r"/>
                <a:fld id="{DA02F6F9-DA14-4588-B2F0-83316514A6CD}" type="TxLink">
                  <a:rPr lang="en-US" sz="1100" b="0" i="0" u="none" strike="noStrike">
                    <a:solidFill>
                      <a:schemeClr val="bg1">
                        <a:lumMod val="95000"/>
                      </a:schemeClr>
                    </a:solidFill>
                    <a:latin typeface="Calibri"/>
                    <a:ea typeface="Calibri"/>
                    <a:cs typeface="Calibri"/>
                  </a:rPr>
                  <a:pPr algn="r"/>
                  <a:t> 2.706.000 </a:t>
                </a:fld>
                <a:endParaRPr lang="es-CO" sz="1400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0"/>
                </a:endParaRPr>
              </a:p>
            </xdr:txBody>
          </xdr:sp>
        </xdr:grpSp>
        <xdr:sp macro="" textlink="Pivottables!N8">
          <xdr:nvSpPr>
            <xdr:cNvPr id="52" name="CuadroTexto 51">
              <a:extLst>
                <a:ext uri="{FF2B5EF4-FFF2-40B4-BE49-F238E27FC236}">
                  <a16:creationId xmlns:a16="http://schemas.microsoft.com/office/drawing/2014/main" id="{544B9A3B-82D5-1869-3B06-AB08E99252B3}"/>
                </a:ext>
              </a:extLst>
            </xdr:cNvPr>
            <xdr:cNvSpPr txBox="1"/>
          </xdr:nvSpPr>
          <xdr:spPr>
            <a:xfrm>
              <a:off x="307041" y="7622242"/>
              <a:ext cx="1696571" cy="35186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r"/>
              <a:fld id="{1200C60D-10C8-4BE5-AA5F-8FB66003387F}" type="TxLink">
                <a:rPr lang="en-US" sz="1100" b="0" i="0" u="none" strike="noStrike">
                  <a:solidFill>
                    <a:schemeClr val="bg1">
                      <a:lumMod val="95000"/>
                    </a:schemeClr>
                  </a:solidFill>
                  <a:latin typeface="Calibri"/>
                  <a:ea typeface="Calibri"/>
                  <a:cs typeface="Calibri"/>
                </a:rPr>
                <a:pPr algn="r"/>
                <a:t> 18.000 </a:t>
              </a:fld>
              <a:endParaRPr lang="es-CO" sz="1400">
                <a:solidFill>
                  <a:schemeClr val="bg1">
                    <a:lumMod val="95000"/>
                  </a:schemeClr>
                </a:solidFill>
                <a:latin typeface="Avenir Next LT Pro" panose="020B0504020202020204" pitchFamily="34" charset="0"/>
              </a:endParaRPr>
            </a:p>
          </xdr:txBody>
        </xdr:sp>
      </xdr:grpSp>
      <xdr:grpSp>
        <xdr:nvGrpSpPr>
          <xdr:cNvPr id="65" name="Grupo 64">
            <a:extLst>
              <a:ext uri="{FF2B5EF4-FFF2-40B4-BE49-F238E27FC236}">
                <a16:creationId xmlns:a16="http://schemas.microsoft.com/office/drawing/2014/main" id="{7C5DE8F6-80DD-CCB3-2CDB-48435D11C4D9}"/>
              </a:ext>
            </a:extLst>
          </xdr:cNvPr>
          <xdr:cNvGrpSpPr/>
        </xdr:nvGrpSpPr>
        <xdr:grpSpPr>
          <a:xfrm>
            <a:off x="248771" y="6232712"/>
            <a:ext cx="289111" cy="1667436"/>
            <a:chOff x="3722595" y="5795682"/>
            <a:chExt cx="210670" cy="950259"/>
          </a:xfrm>
        </xdr:grpSpPr>
        <xdr:sp macro="" textlink="">
          <xdr:nvSpPr>
            <xdr:cNvPr id="59" name="CuadroTexto 58">
              <a:extLst>
                <a:ext uri="{FF2B5EF4-FFF2-40B4-BE49-F238E27FC236}">
                  <a16:creationId xmlns:a16="http://schemas.microsoft.com/office/drawing/2014/main" id="{19A0D6D9-1954-4DAB-BC98-38ED75DECE8F}"/>
                </a:ext>
              </a:extLst>
            </xdr:cNvPr>
            <xdr:cNvSpPr txBox="1"/>
          </xdr:nvSpPr>
          <xdr:spPr>
            <a:xfrm>
              <a:off x="3722595" y="5795682"/>
              <a:ext cx="210670" cy="1882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400">
                  <a:solidFill>
                    <a:srgbClr val="DD115E"/>
                  </a:solidFill>
                  <a:latin typeface="Avenir Next LT Pro" panose="020B0504020202020204" pitchFamily="34" charset="0"/>
                </a:rPr>
                <a:t>•</a:t>
              </a:r>
            </a:p>
          </xdr:txBody>
        </xdr:sp>
        <xdr:sp macro="" textlink="">
          <xdr:nvSpPr>
            <xdr:cNvPr id="60" name="CuadroTexto 59">
              <a:extLst>
                <a:ext uri="{FF2B5EF4-FFF2-40B4-BE49-F238E27FC236}">
                  <a16:creationId xmlns:a16="http://schemas.microsoft.com/office/drawing/2014/main" id="{66317647-AD29-4E21-9458-B1513913E257}"/>
                </a:ext>
              </a:extLst>
            </xdr:cNvPr>
            <xdr:cNvSpPr txBox="1"/>
          </xdr:nvSpPr>
          <xdr:spPr>
            <a:xfrm>
              <a:off x="3722595" y="5948082"/>
              <a:ext cx="210670" cy="1882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400">
                  <a:solidFill>
                    <a:srgbClr val="DD115E"/>
                  </a:solidFill>
                  <a:latin typeface="Avenir Next LT Pro" panose="020B0504020202020204" pitchFamily="34" charset="0"/>
                </a:rPr>
                <a:t>•</a:t>
              </a:r>
            </a:p>
          </xdr:txBody>
        </xdr:sp>
        <xdr:sp macro="" textlink="">
          <xdr:nvSpPr>
            <xdr:cNvPr id="61" name="CuadroTexto 60">
              <a:extLst>
                <a:ext uri="{FF2B5EF4-FFF2-40B4-BE49-F238E27FC236}">
                  <a16:creationId xmlns:a16="http://schemas.microsoft.com/office/drawing/2014/main" id="{8D252FEC-C94D-4451-B133-3CECEDE31B81}"/>
                </a:ext>
              </a:extLst>
            </xdr:cNvPr>
            <xdr:cNvSpPr txBox="1"/>
          </xdr:nvSpPr>
          <xdr:spPr>
            <a:xfrm>
              <a:off x="3722595" y="6100482"/>
              <a:ext cx="210670" cy="1882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400">
                  <a:solidFill>
                    <a:srgbClr val="DD115E"/>
                  </a:solidFill>
                  <a:latin typeface="Avenir Next LT Pro" panose="020B0504020202020204" pitchFamily="34" charset="0"/>
                </a:rPr>
                <a:t>•</a:t>
              </a:r>
            </a:p>
          </xdr:txBody>
        </xdr:sp>
        <xdr:sp macro="" textlink="">
          <xdr:nvSpPr>
            <xdr:cNvPr id="62" name="CuadroTexto 61">
              <a:extLst>
                <a:ext uri="{FF2B5EF4-FFF2-40B4-BE49-F238E27FC236}">
                  <a16:creationId xmlns:a16="http://schemas.microsoft.com/office/drawing/2014/main" id="{457D5D62-F317-43EC-8DB7-DC6175339570}"/>
                </a:ext>
              </a:extLst>
            </xdr:cNvPr>
            <xdr:cNvSpPr txBox="1"/>
          </xdr:nvSpPr>
          <xdr:spPr>
            <a:xfrm>
              <a:off x="3722595" y="6252882"/>
              <a:ext cx="210670" cy="1882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400">
                  <a:solidFill>
                    <a:srgbClr val="DD115E"/>
                  </a:solidFill>
                  <a:latin typeface="Avenir Next LT Pro" panose="020B0504020202020204" pitchFamily="34" charset="0"/>
                </a:rPr>
                <a:t>•</a:t>
              </a:r>
            </a:p>
          </xdr:txBody>
        </xdr:sp>
        <xdr:sp macro="" textlink="">
          <xdr:nvSpPr>
            <xdr:cNvPr id="63" name="CuadroTexto 62">
              <a:extLst>
                <a:ext uri="{FF2B5EF4-FFF2-40B4-BE49-F238E27FC236}">
                  <a16:creationId xmlns:a16="http://schemas.microsoft.com/office/drawing/2014/main" id="{4E5ADDFA-A0A7-4D73-94BB-0DA54CEA08DE}"/>
                </a:ext>
              </a:extLst>
            </xdr:cNvPr>
            <xdr:cNvSpPr txBox="1"/>
          </xdr:nvSpPr>
          <xdr:spPr>
            <a:xfrm>
              <a:off x="3722595" y="6405282"/>
              <a:ext cx="210670" cy="1882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400">
                  <a:solidFill>
                    <a:srgbClr val="DD115E"/>
                  </a:solidFill>
                  <a:latin typeface="Avenir Next LT Pro" panose="020B0504020202020204" pitchFamily="34" charset="0"/>
                </a:rPr>
                <a:t>•</a:t>
              </a:r>
            </a:p>
          </xdr:txBody>
        </xdr:sp>
        <xdr:sp macro="" textlink="">
          <xdr:nvSpPr>
            <xdr:cNvPr id="64" name="CuadroTexto 63">
              <a:extLst>
                <a:ext uri="{FF2B5EF4-FFF2-40B4-BE49-F238E27FC236}">
                  <a16:creationId xmlns:a16="http://schemas.microsoft.com/office/drawing/2014/main" id="{27D16170-4EA7-4A96-95E9-DC1C88828831}"/>
                </a:ext>
              </a:extLst>
            </xdr:cNvPr>
            <xdr:cNvSpPr txBox="1"/>
          </xdr:nvSpPr>
          <xdr:spPr>
            <a:xfrm>
              <a:off x="3722595" y="6557682"/>
              <a:ext cx="210670" cy="1882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400">
                  <a:solidFill>
                    <a:srgbClr val="DD115E"/>
                  </a:solidFill>
                  <a:latin typeface="Avenir Next LT Pro" panose="020B0504020202020204" pitchFamily="34" charset="0"/>
                </a:rPr>
                <a:t>•</a:t>
              </a:r>
            </a:p>
          </xdr:txBody>
        </xdr:sp>
      </xdr:grpSp>
    </xdr:grpSp>
    <xdr:clientData/>
  </xdr:twoCellAnchor>
  <xdr:twoCellAnchor>
    <xdr:from>
      <xdr:col>10</xdr:col>
      <xdr:colOff>653142</xdr:colOff>
      <xdr:row>17</xdr:row>
      <xdr:rowOff>144803</xdr:rowOff>
    </xdr:from>
    <xdr:to>
      <xdr:col>13</xdr:col>
      <xdr:colOff>167142</xdr:colOff>
      <xdr:row>27</xdr:row>
      <xdr:rowOff>39803</xdr:rowOff>
    </xdr:to>
    <xdr:grpSp>
      <xdr:nvGrpSpPr>
        <xdr:cNvPr id="91" name="Grupo 90">
          <a:extLst>
            <a:ext uri="{FF2B5EF4-FFF2-40B4-BE49-F238E27FC236}">
              <a16:creationId xmlns:a16="http://schemas.microsoft.com/office/drawing/2014/main" id="{B6ACA54D-592A-6F90-28BB-46F132CD2835}"/>
            </a:ext>
          </a:extLst>
        </xdr:cNvPr>
        <xdr:cNvGrpSpPr/>
      </xdr:nvGrpSpPr>
      <xdr:grpSpPr>
        <a:xfrm>
          <a:off x="8273142" y="3383303"/>
          <a:ext cx="1800000" cy="1800000"/>
          <a:chOff x="0" y="-807697"/>
          <a:chExt cx="1800000" cy="1800000"/>
        </a:xfrm>
      </xdr:grpSpPr>
      <xdr:sp macro="" textlink="">
        <xdr:nvSpPr>
          <xdr:cNvPr id="92" name="Elipse 91">
            <a:extLst>
              <a:ext uri="{FF2B5EF4-FFF2-40B4-BE49-F238E27FC236}">
                <a16:creationId xmlns:a16="http://schemas.microsoft.com/office/drawing/2014/main" id="{040125E3-8642-F20B-DC91-EFA29369FB63}"/>
              </a:ext>
            </a:extLst>
          </xdr:cNvPr>
          <xdr:cNvSpPr/>
        </xdr:nvSpPr>
        <xdr:spPr>
          <a:xfrm>
            <a:off x="0" y="-807697"/>
            <a:ext cx="1800000" cy="1800000"/>
          </a:xfrm>
          <a:prstGeom prst="ellipse">
            <a:avLst/>
          </a:prstGeom>
          <a:gradFill>
            <a:gsLst>
              <a:gs pos="0">
                <a:srgbClr val="DC25FA">
                  <a:alpha val="86000"/>
                  <a:lumMod val="100000"/>
                </a:srgbClr>
              </a:gs>
              <a:gs pos="51000">
                <a:srgbClr val="9947F7">
                  <a:alpha val="50000"/>
                </a:srgbClr>
              </a:gs>
            </a:gsLst>
            <a:lin ang="540000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s-CO"/>
          </a:p>
        </xdr:txBody>
      </xdr:sp>
      <xdr:sp macro="" textlink="">
        <xdr:nvSpPr>
          <xdr:cNvPr id="93" name="Elipse 92">
            <a:extLst>
              <a:ext uri="{FF2B5EF4-FFF2-40B4-BE49-F238E27FC236}">
                <a16:creationId xmlns:a16="http://schemas.microsoft.com/office/drawing/2014/main" id="{192240AC-BD1C-23C0-E178-B5EFEC72969D}"/>
              </a:ext>
            </a:extLst>
          </xdr:cNvPr>
          <xdr:cNvSpPr/>
        </xdr:nvSpPr>
        <xdr:spPr>
          <a:xfrm>
            <a:off x="276000" y="-531697"/>
            <a:ext cx="1248000" cy="1248000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s-CO"/>
          </a:p>
        </xdr:txBody>
      </xdr:sp>
      <xdr:sp macro="" textlink="">
        <xdr:nvSpPr>
          <xdr:cNvPr id="94" name="Elipse 93">
            <a:extLst>
              <a:ext uri="{FF2B5EF4-FFF2-40B4-BE49-F238E27FC236}">
                <a16:creationId xmlns:a16="http://schemas.microsoft.com/office/drawing/2014/main" id="{3D7079E3-C212-90F7-083F-24E750E7A5A7}"/>
              </a:ext>
            </a:extLst>
          </xdr:cNvPr>
          <xdr:cNvSpPr/>
        </xdr:nvSpPr>
        <xdr:spPr>
          <a:xfrm>
            <a:off x="276000" y="-531697"/>
            <a:ext cx="1248000" cy="1248000"/>
          </a:xfrm>
          <a:prstGeom prst="ellipse">
            <a:avLst/>
          </a:prstGeom>
          <a:gradFill>
            <a:gsLst>
              <a:gs pos="0">
                <a:srgbClr val="DC25FA">
                  <a:lumMod val="100000"/>
                  <a:alpha val="7000"/>
                </a:srgbClr>
              </a:gs>
              <a:gs pos="51000">
                <a:srgbClr val="9947F7">
                  <a:alpha val="24000"/>
                </a:srgbClr>
              </a:gs>
            </a:gsLst>
            <a:lin ang="540000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s-CO"/>
          </a:p>
        </xdr:txBody>
      </xdr:sp>
    </xdr:grpSp>
    <xdr:clientData/>
  </xdr:twoCellAnchor>
  <xdr:twoCellAnchor>
    <xdr:from>
      <xdr:col>20</xdr:col>
      <xdr:colOff>332876</xdr:colOff>
      <xdr:row>4</xdr:row>
      <xdr:rowOff>28864</xdr:rowOff>
    </xdr:from>
    <xdr:to>
      <xdr:col>21</xdr:col>
      <xdr:colOff>682144</xdr:colOff>
      <xdr:row>36</xdr:row>
      <xdr:rowOff>98136</xdr:rowOff>
    </xdr:to>
    <xdr:grpSp>
      <xdr:nvGrpSpPr>
        <xdr:cNvPr id="89" name="Grupo 88">
          <a:extLst>
            <a:ext uri="{FF2B5EF4-FFF2-40B4-BE49-F238E27FC236}">
              <a16:creationId xmlns:a16="http://schemas.microsoft.com/office/drawing/2014/main" id="{4D24AE49-1F13-CBC3-6A56-BEF4DE97B5A2}"/>
            </a:ext>
          </a:extLst>
        </xdr:cNvPr>
        <xdr:cNvGrpSpPr/>
      </xdr:nvGrpSpPr>
      <xdr:grpSpPr>
        <a:xfrm>
          <a:off x="15572876" y="790864"/>
          <a:ext cx="1111268" cy="6165272"/>
          <a:chOff x="15011959" y="1399613"/>
          <a:chExt cx="1111268" cy="6477563"/>
        </a:xfrm>
      </xdr:grpSpPr>
      <xdr:grpSp>
        <xdr:nvGrpSpPr>
          <xdr:cNvPr id="86" name="Grupo 85">
            <a:extLst>
              <a:ext uri="{FF2B5EF4-FFF2-40B4-BE49-F238E27FC236}">
                <a16:creationId xmlns:a16="http://schemas.microsoft.com/office/drawing/2014/main" id="{B541E41C-ACFE-1187-435B-1928F9F2162D}"/>
              </a:ext>
            </a:extLst>
          </xdr:cNvPr>
          <xdr:cNvGrpSpPr/>
        </xdr:nvGrpSpPr>
        <xdr:grpSpPr>
          <a:xfrm>
            <a:off x="15011959" y="1399613"/>
            <a:ext cx="1111268" cy="991162"/>
            <a:chOff x="15028768" y="1399613"/>
            <a:chExt cx="1078006" cy="991162"/>
          </a:xfrm>
        </xdr:grpSpPr>
        <xdr:sp macro="" textlink="">
          <xdr:nvSpPr>
            <xdr:cNvPr id="67" name="Rectángulo: esquinas redondeadas 66">
              <a:extLst>
                <a:ext uri="{FF2B5EF4-FFF2-40B4-BE49-F238E27FC236}">
                  <a16:creationId xmlns:a16="http://schemas.microsoft.com/office/drawing/2014/main" id="{AB0605E7-4F6C-9597-8EB5-80A3616C583E}"/>
                </a:ext>
              </a:extLst>
            </xdr:cNvPr>
            <xdr:cNvSpPr/>
          </xdr:nvSpPr>
          <xdr:spPr>
            <a:xfrm>
              <a:off x="15122899" y="1402977"/>
              <a:ext cx="907676" cy="940174"/>
            </a:xfrm>
            <a:prstGeom prst="roundRect">
              <a:avLst>
                <a:gd name="adj" fmla="val 26150"/>
              </a:avLst>
            </a:prstGeom>
            <a:solidFill>
              <a:srgbClr val="070E25"/>
            </a:solidFill>
            <a:ln>
              <a:solidFill>
                <a:srgbClr val="070E25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">
          <xdr:nvSpPr>
            <xdr:cNvPr id="68" name="CuadroTexto 67">
              <a:extLst>
                <a:ext uri="{FF2B5EF4-FFF2-40B4-BE49-F238E27FC236}">
                  <a16:creationId xmlns:a16="http://schemas.microsoft.com/office/drawing/2014/main" id="{CCBD48B8-14B6-4708-BDF5-C1E49EE2B911}"/>
                </a:ext>
              </a:extLst>
            </xdr:cNvPr>
            <xdr:cNvSpPr txBox="1"/>
          </xdr:nvSpPr>
          <xdr:spPr>
            <a:xfrm>
              <a:off x="15076393" y="1799664"/>
              <a:ext cx="1030381" cy="59111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200">
                  <a:solidFill>
                    <a:schemeClr val="bg1"/>
                  </a:solidFill>
                  <a:latin typeface="Avenir Next LT Pro" panose="020B0504020202020204" pitchFamily="34" charset="0"/>
                </a:rPr>
                <a:t>Average</a:t>
              </a:r>
              <a:br>
                <a:rPr lang="es-CO" sz="1400">
                  <a:solidFill>
                    <a:schemeClr val="bg1"/>
                  </a:solidFill>
                  <a:latin typeface="Avenir Next LT Pro" panose="020B0504020202020204" pitchFamily="34" charset="0"/>
                </a:rPr>
              </a:br>
              <a:r>
                <a:rPr lang="es-CO" sz="700">
                  <a:solidFill>
                    <a:schemeClr val="bg1"/>
                  </a:solidFill>
                  <a:latin typeface="Avenir Next LT Pro" panose="020B0504020202020204" pitchFamily="34" charset="0"/>
                </a:rPr>
                <a:t>Monthly Income</a:t>
              </a:r>
              <a:endParaRPr lang="es-CO" sz="1400">
                <a:solidFill>
                  <a:schemeClr val="bg1"/>
                </a:solidFill>
                <a:latin typeface="Avenir Next LT Pro" panose="020B0504020202020204" pitchFamily="34" charset="0"/>
              </a:endParaRPr>
            </a:p>
          </xdr:txBody>
        </xdr:sp>
        <xdr:sp macro="" textlink="Pivottables!AA3">
          <xdr:nvSpPr>
            <xdr:cNvPr id="69" name="CuadroTexto 68">
              <a:extLst>
                <a:ext uri="{FF2B5EF4-FFF2-40B4-BE49-F238E27FC236}">
                  <a16:creationId xmlns:a16="http://schemas.microsoft.com/office/drawing/2014/main" id="{91A54F87-12F8-94F5-9AF8-820C2EF1D9A0}"/>
                </a:ext>
              </a:extLst>
            </xdr:cNvPr>
            <xdr:cNvSpPr txBox="1"/>
          </xdr:nvSpPr>
          <xdr:spPr>
            <a:xfrm>
              <a:off x="15028768" y="1552014"/>
              <a:ext cx="1030381" cy="59111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5705FC76-89D7-432F-B4D9-A4865E600A5C}" type="TxLink">
                <a:rPr lang="en-US" sz="1400" b="0" i="0" u="none" strike="noStrike">
                  <a:solidFill>
                    <a:schemeClr val="bg1"/>
                  </a:solidFill>
                  <a:latin typeface="Avenir Next LT Pro" panose="020B0504020202020204" pitchFamily="34" charset="0"/>
                  <a:ea typeface="Calibri"/>
                  <a:cs typeface="Calibri"/>
                </a:rPr>
                <a:pPr algn="ctr"/>
                <a:t> 68.468 </a:t>
              </a:fld>
              <a:endParaRPr lang="es-CO" sz="1800">
                <a:solidFill>
                  <a:schemeClr val="bg1"/>
                </a:solidFill>
                <a:latin typeface="Avenir Next LT Pro" panose="020B0504020202020204" pitchFamily="34" charset="0"/>
              </a:endParaRPr>
            </a:p>
          </xdr:txBody>
        </xdr:sp>
        <xdr:sp macro="" textlink="">
          <xdr:nvSpPr>
            <xdr:cNvPr id="71" name="CuadroTexto 70">
              <a:extLst>
                <a:ext uri="{FF2B5EF4-FFF2-40B4-BE49-F238E27FC236}">
                  <a16:creationId xmlns:a16="http://schemas.microsoft.com/office/drawing/2014/main" id="{F3A7BC20-7502-7027-96A8-691B315DFE30}"/>
                </a:ext>
              </a:extLst>
            </xdr:cNvPr>
            <xdr:cNvSpPr txBox="1"/>
          </xdr:nvSpPr>
          <xdr:spPr>
            <a:xfrm>
              <a:off x="15200219" y="1399613"/>
              <a:ext cx="287432" cy="37203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200" b="0" i="0">
                  <a:solidFill>
                    <a:srgbClr val="FFC000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es-CO" sz="1600" b="0" i="0">
                  <a:solidFill>
                    <a:srgbClr val="FFC000"/>
                  </a:solidFill>
                  <a:effectLst/>
                  <a:latin typeface="+mn-lt"/>
                  <a:ea typeface="+mn-ea"/>
                  <a:cs typeface="+mn-cs"/>
                </a:rPr>
                <a:t>̅</a:t>
              </a:r>
              <a:endParaRPr lang="es-CO" sz="1600">
                <a:solidFill>
                  <a:srgbClr val="FFC000"/>
                </a:solidFill>
                <a:latin typeface="Avenir Next LT Pro" panose="020B0504020202020204" pitchFamily="34" charset="0"/>
              </a:endParaRPr>
            </a:p>
          </xdr:txBody>
        </xdr:sp>
      </xdr:grpSp>
      <xdr:grpSp>
        <xdr:nvGrpSpPr>
          <xdr:cNvPr id="87" name="Grupo 86">
            <a:extLst>
              <a:ext uri="{FF2B5EF4-FFF2-40B4-BE49-F238E27FC236}">
                <a16:creationId xmlns:a16="http://schemas.microsoft.com/office/drawing/2014/main" id="{0A17BCE6-3ECD-A08D-98D6-0DA2DD581273}"/>
              </a:ext>
            </a:extLst>
          </xdr:cNvPr>
          <xdr:cNvGrpSpPr/>
        </xdr:nvGrpSpPr>
        <xdr:grpSpPr>
          <a:xfrm>
            <a:off x="15082556" y="2607328"/>
            <a:ext cx="936813" cy="2741521"/>
            <a:chOff x="15118976" y="2461932"/>
            <a:chExt cx="936813" cy="2741521"/>
          </a:xfrm>
        </xdr:grpSpPr>
        <xdr:sp macro="" textlink="">
          <xdr:nvSpPr>
            <xdr:cNvPr id="72" name="Rectángulo: esquinas redondeadas 71">
              <a:extLst>
                <a:ext uri="{FF2B5EF4-FFF2-40B4-BE49-F238E27FC236}">
                  <a16:creationId xmlns:a16="http://schemas.microsoft.com/office/drawing/2014/main" id="{A8ECF2E7-0C90-40C1-FDB5-A0D5D8C22E0F}"/>
                </a:ext>
              </a:extLst>
            </xdr:cNvPr>
            <xdr:cNvSpPr/>
          </xdr:nvSpPr>
          <xdr:spPr>
            <a:xfrm>
              <a:off x="15122338" y="2461932"/>
              <a:ext cx="907676" cy="2737598"/>
            </a:xfrm>
            <a:prstGeom prst="roundRect">
              <a:avLst>
                <a:gd name="adj" fmla="val 26150"/>
              </a:avLst>
            </a:prstGeom>
            <a:solidFill>
              <a:srgbClr val="070E25"/>
            </a:solidFill>
            <a:ln>
              <a:solidFill>
                <a:srgbClr val="070E25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">
          <xdr:nvSpPr>
            <xdr:cNvPr id="73" name="CuadroTexto 72">
              <a:extLst>
                <a:ext uri="{FF2B5EF4-FFF2-40B4-BE49-F238E27FC236}">
                  <a16:creationId xmlns:a16="http://schemas.microsoft.com/office/drawing/2014/main" id="{DF91D8C8-596D-EA77-4255-1391ACD6C3CE}"/>
                </a:ext>
              </a:extLst>
            </xdr:cNvPr>
            <xdr:cNvSpPr txBox="1"/>
          </xdr:nvSpPr>
          <xdr:spPr>
            <a:xfrm>
              <a:off x="15191814" y="2505635"/>
              <a:ext cx="791136" cy="49754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000">
                  <a:solidFill>
                    <a:schemeClr val="bg1"/>
                  </a:solidFill>
                  <a:latin typeface="Avenir Next LT Pro" panose="020B0504020202020204" pitchFamily="34" charset="0"/>
                </a:rPr>
                <a:t>Operating</a:t>
              </a:r>
              <a:br>
                <a:rPr lang="es-CO" sz="1400">
                  <a:solidFill>
                    <a:schemeClr val="bg1"/>
                  </a:solidFill>
                  <a:latin typeface="Avenir Next LT Pro" panose="020B0504020202020204" pitchFamily="34" charset="0"/>
                </a:rPr>
              </a:br>
              <a:r>
                <a:rPr lang="es-CO" sz="1400">
                  <a:solidFill>
                    <a:schemeClr val="bg1"/>
                  </a:solidFill>
                  <a:latin typeface="Avenir Next LT Pro" panose="020B0504020202020204" pitchFamily="34" charset="0"/>
                </a:rPr>
                <a:t>Profit</a:t>
              </a:r>
            </a:p>
          </xdr:txBody>
        </xdr:sp>
        <xdr:graphicFrame macro="">
          <xdr:nvGraphicFramePr>
            <xdr:cNvPr id="74" name="Gráfico 73">
              <a:extLst>
                <a:ext uri="{FF2B5EF4-FFF2-40B4-BE49-F238E27FC236}">
                  <a16:creationId xmlns:a16="http://schemas.microsoft.com/office/drawing/2014/main" id="{4FBADFD4-9183-40D0-9EDA-32267A526296}"/>
                </a:ext>
              </a:extLst>
            </xdr:cNvPr>
            <xdr:cNvGraphicFramePr>
              <a:graphicFrameLocks/>
            </xdr:cNvGraphicFramePr>
          </xdr:nvGraphicFramePr>
          <xdr:xfrm>
            <a:off x="15161559" y="2804831"/>
            <a:ext cx="851647" cy="216630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  <xdr:sp macro="" textlink="Pivottables!AF3">
          <xdr:nvSpPr>
            <xdr:cNvPr id="75" name="CuadroTexto 74">
              <a:extLst>
                <a:ext uri="{FF2B5EF4-FFF2-40B4-BE49-F238E27FC236}">
                  <a16:creationId xmlns:a16="http://schemas.microsoft.com/office/drawing/2014/main" id="{931B82A7-DC0F-553E-4032-8F9A83629811}"/>
                </a:ext>
              </a:extLst>
            </xdr:cNvPr>
            <xdr:cNvSpPr txBox="1"/>
          </xdr:nvSpPr>
          <xdr:spPr>
            <a:xfrm>
              <a:off x="15118976" y="4612342"/>
              <a:ext cx="936813" cy="59111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C4012C0F-67CA-462D-AB31-CA855EC76BC3}" type="TxLink">
                <a:rPr lang="en-US" sz="1200" b="0" i="0" u="none" strike="noStrike">
                  <a:solidFill>
                    <a:schemeClr val="bg1"/>
                  </a:solidFill>
                  <a:latin typeface="Calibri"/>
                  <a:ea typeface="Calibri"/>
                  <a:cs typeface="Calibri"/>
                </a:rPr>
                <a:pPr algn="ctr"/>
                <a:t> 36.551.783 </a:t>
              </a:fld>
              <a:endParaRPr lang="es-CO" sz="1600">
                <a:solidFill>
                  <a:schemeClr val="bg1"/>
                </a:solidFill>
                <a:latin typeface="Avenir Next LT Pro" panose="020B0504020202020204" pitchFamily="34" charset="0"/>
              </a:endParaRPr>
            </a:p>
          </xdr:txBody>
        </xdr:sp>
      </xdr:grpSp>
      <xdr:grpSp>
        <xdr:nvGrpSpPr>
          <xdr:cNvPr id="88" name="Grupo 87">
            <a:extLst>
              <a:ext uri="{FF2B5EF4-FFF2-40B4-BE49-F238E27FC236}">
                <a16:creationId xmlns:a16="http://schemas.microsoft.com/office/drawing/2014/main" id="{63BBA826-7EF2-1D6C-1574-9557774271C6}"/>
              </a:ext>
            </a:extLst>
          </xdr:cNvPr>
          <xdr:cNvGrpSpPr/>
        </xdr:nvGrpSpPr>
        <xdr:grpSpPr>
          <a:xfrm>
            <a:off x="15085918" y="5565402"/>
            <a:ext cx="930089" cy="2311774"/>
            <a:chOff x="15127941" y="5565402"/>
            <a:chExt cx="930089" cy="2311774"/>
          </a:xfrm>
        </xdr:grpSpPr>
        <xdr:sp macro="" textlink="">
          <xdr:nvSpPr>
            <xdr:cNvPr id="77" name="Rectángulo: esquinas redondeadas 76">
              <a:extLst>
                <a:ext uri="{FF2B5EF4-FFF2-40B4-BE49-F238E27FC236}">
                  <a16:creationId xmlns:a16="http://schemas.microsoft.com/office/drawing/2014/main" id="{FDD4F302-5E9E-DF0D-F08B-9A3B3F1BB5D6}"/>
                </a:ext>
              </a:extLst>
            </xdr:cNvPr>
            <xdr:cNvSpPr/>
          </xdr:nvSpPr>
          <xdr:spPr>
            <a:xfrm>
              <a:off x="15151474" y="5565402"/>
              <a:ext cx="895350" cy="2311774"/>
            </a:xfrm>
            <a:prstGeom prst="roundRect">
              <a:avLst>
                <a:gd name="adj" fmla="val 26150"/>
              </a:avLst>
            </a:prstGeom>
            <a:solidFill>
              <a:srgbClr val="070E25"/>
            </a:solidFill>
            <a:ln>
              <a:solidFill>
                <a:srgbClr val="070E25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graphicFrame macro="">
          <xdr:nvGraphicFramePr>
            <xdr:cNvPr id="78" name="Gráfico 77">
              <a:extLst>
                <a:ext uri="{FF2B5EF4-FFF2-40B4-BE49-F238E27FC236}">
                  <a16:creationId xmlns:a16="http://schemas.microsoft.com/office/drawing/2014/main" id="{2852B0F2-74F7-4110-811C-55009773750D}"/>
                </a:ext>
              </a:extLst>
            </xdr:cNvPr>
            <xdr:cNvGraphicFramePr>
              <a:graphicFrameLocks/>
            </xdr:cNvGraphicFramePr>
          </xdr:nvGraphicFramePr>
          <xdr:xfrm>
            <a:off x="15127941" y="6295465"/>
            <a:ext cx="930089" cy="86285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  <xdr:sp macro="" textlink="Pivottables!AM3">
          <xdr:nvSpPr>
            <xdr:cNvPr id="79" name="CuadroTexto 78">
              <a:extLst>
                <a:ext uri="{FF2B5EF4-FFF2-40B4-BE49-F238E27FC236}">
                  <a16:creationId xmlns:a16="http://schemas.microsoft.com/office/drawing/2014/main" id="{3DCCEBB4-BECE-21C8-6801-6FAE6657F97B}"/>
                </a:ext>
              </a:extLst>
            </xdr:cNvPr>
            <xdr:cNvSpPr txBox="1"/>
          </xdr:nvSpPr>
          <xdr:spPr>
            <a:xfrm>
              <a:off x="15259050" y="5883089"/>
              <a:ext cx="667871" cy="28462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52295FA2-F127-4A98-91B4-E09933F0EFC5}" type="TxLink">
                <a:rPr lang="en-US" sz="1100" b="0" i="0" u="none" strike="noStrike">
                  <a:solidFill>
                    <a:schemeClr val="bg1"/>
                  </a:solidFill>
                  <a:latin typeface="Calibri"/>
                  <a:ea typeface="Calibri"/>
                  <a:cs typeface="Calibri"/>
                </a:rPr>
                <a:pPr algn="ctr"/>
                <a:t>621.612</a:t>
              </a:fld>
              <a:endParaRPr lang="es-CO" sz="1600">
                <a:solidFill>
                  <a:schemeClr val="bg1"/>
                </a:solidFill>
                <a:latin typeface="Avenir Next LT Pro" panose="020B0504020202020204" pitchFamily="34" charset="0"/>
              </a:endParaRPr>
            </a:p>
          </xdr:txBody>
        </xdr:sp>
        <xdr:sp macro="" textlink="Pivottables!AN3">
          <xdr:nvSpPr>
            <xdr:cNvPr id="80" name="CuadroTexto 79">
              <a:extLst>
                <a:ext uri="{FF2B5EF4-FFF2-40B4-BE49-F238E27FC236}">
                  <a16:creationId xmlns:a16="http://schemas.microsoft.com/office/drawing/2014/main" id="{A2FDA0BC-9E17-1C56-8444-6981221BD67B}"/>
                </a:ext>
              </a:extLst>
            </xdr:cNvPr>
            <xdr:cNvSpPr txBox="1"/>
          </xdr:nvSpPr>
          <xdr:spPr>
            <a:xfrm>
              <a:off x="15259050" y="6089277"/>
              <a:ext cx="667871" cy="28462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8F7787D4-DD2F-4C2C-BF74-71C103DA1382}" type="TxLink">
                <a:rPr lang="en-US" sz="1100" b="0" i="0" u="none" strike="noStrike">
                  <a:solidFill>
                    <a:schemeClr val="bg1"/>
                  </a:solidFill>
                  <a:latin typeface="Calibri"/>
                  <a:ea typeface="Calibri"/>
                  <a:cs typeface="Calibri"/>
                </a:rPr>
                <a:pPr algn="ctr"/>
                <a:t>75,66%</a:t>
              </a:fld>
              <a:endParaRPr lang="es-CO" sz="1600">
                <a:solidFill>
                  <a:schemeClr val="bg1"/>
                </a:solidFill>
                <a:latin typeface="Avenir Next LT Pro" panose="020B0504020202020204" pitchFamily="34" charset="0"/>
              </a:endParaRPr>
            </a:p>
          </xdr:txBody>
        </xdr:sp>
        <xdr:sp macro="" textlink="Pivottables!AM4">
          <xdr:nvSpPr>
            <xdr:cNvPr id="82" name="CuadroTexto 81">
              <a:extLst>
                <a:ext uri="{FF2B5EF4-FFF2-40B4-BE49-F238E27FC236}">
                  <a16:creationId xmlns:a16="http://schemas.microsoft.com/office/drawing/2014/main" id="{EC8CBDDE-5AEE-A047-8BEB-335E1211EFEF}"/>
                </a:ext>
              </a:extLst>
            </xdr:cNvPr>
            <xdr:cNvSpPr txBox="1"/>
          </xdr:nvSpPr>
          <xdr:spPr>
            <a:xfrm>
              <a:off x="15259050" y="7079875"/>
              <a:ext cx="667871" cy="28462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A31ECF7A-D36D-4921-9F26-F6CE2843E04B}" type="TxLink">
                <a:rPr lang="en-US" sz="1100" b="0" i="0" u="none" strike="noStrike">
                  <a:solidFill>
                    <a:schemeClr val="bg1"/>
                  </a:solidFill>
                  <a:latin typeface="Calibri"/>
                  <a:ea typeface="Calibri"/>
                  <a:cs typeface="Calibri"/>
                </a:rPr>
                <a:pPr algn="ctr"/>
                <a:t>200.000</a:t>
              </a:fld>
              <a:endParaRPr lang="es-CO" sz="1600">
                <a:solidFill>
                  <a:schemeClr val="bg1"/>
                </a:solidFill>
                <a:latin typeface="Avenir Next LT Pro" panose="020B0504020202020204" pitchFamily="34" charset="0"/>
              </a:endParaRPr>
            </a:p>
          </xdr:txBody>
        </xdr:sp>
        <xdr:sp macro="" textlink="Pivottables!AN4">
          <xdr:nvSpPr>
            <xdr:cNvPr id="83" name="CuadroTexto 82">
              <a:extLst>
                <a:ext uri="{FF2B5EF4-FFF2-40B4-BE49-F238E27FC236}">
                  <a16:creationId xmlns:a16="http://schemas.microsoft.com/office/drawing/2014/main" id="{C4CF4FE1-87D1-84B9-D9E7-A3D66D04866D}"/>
                </a:ext>
              </a:extLst>
            </xdr:cNvPr>
            <xdr:cNvSpPr txBox="1"/>
          </xdr:nvSpPr>
          <xdr:spPr>
            <a:xfrm>
              <a:off x="15259050" y="7286063"/>
              <a:ext cx="667871" cy="28462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E677742A-B540-4A39-876B-A9B5FF13129A}" type="TxLink">
                <a:rPr lang="en-US" sz="1100" b="0" i="0" u="none" strike="noStrike">
                  <a:solidFill>
                    <a:schemeClr val="bg1"/>
                  </a:solidFill>
                  <a:latin typeface="Calibri"/>
                  <a:ea typeface="Calibri"/>
                  <a:cs typeface="Calibri"/>
                </a:rPr>
                <a:pPr algn="ctr"/>
                <a:t>24,34%</a:t>
              </a:fld>
              <a:endParaRPr lang="es-CO" sz="1600">
                <a:solidFill>
                  <a:schemeClr val="bg1"/>
                </a:solidFill>
                <a:latin typeface="Avenir Next LT Pro" panose="020B0504020202020204" pitchFamily="34" charset="0"/>
              </a:endParaRPr>
            </a:p>
          </xdr:txBody>
        </xdr:sp>
        <xdr:sp macro="" textlink="">
          <xdr:nvSpPr>
            <xdr:cNvPr id="84" name="CuadroTexto 83">
              <a:extLst>
                <a:ext uri="{FF2B5EF4-FFF2-40B4-BE49-F238E27FC236}">
                  <a16:creationId xmlns:a16="http://schemas.microsoft.com/office/drawing/2014/main" id="{8C59A6A0-4C00-60EF-E6CF-CA99DA84F0CA}"/>
                </a:ext>
              </a:extLst>
            </xdr:cNvPr>
            <xdr:cNvSpPr txBox="1"/>
          </xdr:nvSpPr>
          <xdr:spPr>
            <a:xfrm>
              <a:off x="15315079" y="5587253"/>
              <a:ext cx="555812" cy="3742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200">
                  <a:solidFill>
                    <a:schemeClr val="bg1"/>
                  </a:solidFill>
                  <a:latin typeface="Avenir Next LT Pro" panose="020B0504020202020204" pitchFamily="34" charset="0"/>
                </a:rPr>
                <a:t>B2B</a:t>
              </a:r>
              <a:endParaRPr lang="es-CO" sz="2000">
                <a:solidFill>
                  <a:schemeClr val="bg1"/>
                </a:solidFill>
                <a:latin typeface="Avenir Next LT Pro" panose="020B0504020202020204" pitchFamily="34" charset="0"/>
              </a:endParaRPr>
            </a:p>
          </xdr:txBody>
        </xdr:sp>
        <xdr:sp macro="" textlink="">
          <xdr:nvSpPr>
            <xdr:cNvPr id="85" name="CuadroTexto 84">
              <a:extLst>
                <a:ext uri="{FF2B5EF4-FFF2-40B4-BE49-F238E27FC236}">
                  <a16:creationId xmlns:a16="http://schemas.microsoft.com/office/drawing/2014/main" id="{1F76C0B2-9155-45E2-5250-1388596555DF}"/>
                </a:ext>
              </a:extLst>
            </xdr:cNvPr>
            <xdr:cNvSpPr txBox="1"/>
          </xdr:nvSpPr>
          <xdr:spPr>
            <a:xfrm>
              <a:off x="15315079" y="7492253"/>
              <a:ext cx="555812" cy="3742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200">
                  <a:solidFill>
                    <a:schemeClr val="bg1"/>
                  </a:solidFill>
                  <a:latin typeface="Avenir Next LT Pro" panose="020B0504020202020204" pitchFamily="34" charset="0"/>
                </a:rPr>
                <a:t>B2C</a:t>
              </a:r>
              <a:endParaRPr lang="es-CO" sz="2000">
                <a:solidFill>
                  <a:schemeClr val="bg1"/>
                </a:solidFill>
                <a:latin typeface="Avenir Next LT Pro" panose="020B0504020202020204" pitchFamily="34" charset="0"/>
              </a:endParaRPr>
            </a:p>
          </xdr:txBody>
        </xdr:sp>
      </xdr:grpSp>
    </xdr:grpSp>
    <xdr:clientData/>
  </xdr:twoCellAnchor>
  <xdr:twoCellAnchor>
    <xdr:from>
      <xdr:col>11</xdr:col>
      <xdr:colOff>186018</xdr:colOff>
      <xdr:row>20</xdr:row>
      <xdr:rowOff>165687</xdr:rowOff>
    </xdr:from>
    <xdr:to>
      <xdr:col>12</xdr:col>
      <xdr:colOff>627530</xdr:colOff>
      <xdr:row>24</xdr:row>
      <xdr:rowOff>180096</xdr:rowOff>
    </xdr:to>
    <xdr:grpSp>
      <xdr:nvGrpSpPr>
        <xdr:cNvPr id="31" name="Grupo 30">
          <a:extLst>
            <a:ext uri="{FF2B5EF4-FFF2-40B4-BE49-F238E27FC236}">
              <a16:creationId xmlns:a16="http://schemas.microsoft.com/office/drawing/2014/main" id="{E4D79F79-62AD-661E-4D7A-B1457DE538A5}"/>
            </a:ext>
          </a:extLst>
        </xdr:cNvPr>
        <xdr:cNvGrpSpPr/>
      </xdr:nvGrpSpPr>
      <xdr:grpSpPr>
        <a:xfrm>
          <a:off x="8568018" y="3975687"/>
          <a:ext cx="1203512" cy="776409"/>
          <a:chOff x="8646459" y="3585882"/>
          <a:chExt cx="1203512" cy="776409"/>
        </a:xfrm>
      </xdr:grpSpPr>
      <xdr:sp macro="" textlink="Pivottables!T3">
        <xdr:nvSpPr>
          <xdr:cNvPr id="29" name="CuadroTexto 28">
            <a:extLst>
              <a:ext uri="{FF2B5EF4-FFF2-40B4-BE49-F238E27FC236}">
                <a16:creationId xmlns:a16="http://schemas.microsoft.com/office/drawing/2014/main" id="{22EA9C98-E0C8-4A52-B04F-871BCD192919}"/>
              </a:ext>
            </a:extLst>
          </xdr:cNvPr>
          <xdr:cNvSpPr txBox="1"/>
        </xdr:nvSpPr>
        <xdr:spPr>
          <a:xfrm>
            <a:off x="8718176" y="3585882"/>
            <a:ext cx="1008530" cy="6544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55D66690-0B1A-4674-946D-DEACCD4685D2}" type="TxLink">
              <a:rPr lang="en-US" sz="3200" b="0" i="0" u="none" strike="noStrike">
                <a:solidFill>
                  <a:schemeClr val="bg1">
                    <a:lumMod val="95000"/>
                  </a:schemeClr>
                </a:solidFill>
                <a:latin typeface="Avenir Next LT Pro" panose="020B0504020202020204" pitchFamily="34" charset="0"/>
                <a:ea typeface="Calibri"/>
                <a:cs typeface="Calibri"/>
              </a:rPr>
              <a:pPr algn="ctr"/>
              <a:t>94%</a:t>
            </a:fld>
            <a:endParaRPr lang="es-CO" sz="3200">
              <a:solidFill>
                <a:schemeClr val="bg1">
                  <a:lumMod val="95000"/>
                </a:schemeClr>
              </a:solidFill>
              <a:latin typeface="Avenir Next LT Pro" panose="020B0504020202020204" pitchFamily="34" charset="0"/>
            </a:endParaRPr>
          </a:p>
        </xdr:txBody>
      </xdr:sp>
      <xdr:sp macro="" textlink="">
        <xdr:nvSpPr>
          <xdr:cNvPr id="30" name="CuadroTexto 29">
            <a:extLst>
              <a:ext uri="{FF2B5EF4-FFF2-40B4-BE49-F238E27FC236}">
                <a16:creationId xmlns:a16="http://schemas.microsoft.com/office/drawing/2014/main" id="{B6722F41-EF62-4730-A563-7141BA6EAD35}"/>
              </a:ext>
            </a:extLst>
          </xdr:cNvPr>
          <xdr:cNvSpPr txBox="1"/>
        </xdr:nvSpPr>
        <xdr:spPr>
          <a:xfrm>
            <a:off x="8646459" y="4032838"/>
            <a:ext cx="1203512" cy="3294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CO" sz="1050">
                <a:solidFill>
                  <a:schemeClr val="bg1"/>
                </a:solidFill>
                <a:latin typeface="Avenir Next LT Pro" panose="020B0504020202020204" pitchFamily="34" charset="0"/>
              </a:rPr>
              <a:t>Income</a:t>
            </a:r>
            <a:r>
              <a:rPr lang="es-CO" sz="1050" baseline="0">
                <a:solidFill>
                  <a:schemeClr val="bg1"/>
                </a:solidFill>
                <a:latin typeface="Avenir Next LT Pro" panose="020B0504020202020204" pitchFamily="34" charset="0"/>
              </a:rPr>
              <a:t> Achived</a:t>
            </a:r>
            <a:endParaRPr lang="es-CO" sz="1050">
              <a:solidFill>
                <a:schemeClr val="bg1"/>
              </a:solidFill>
              <a:latin typeface="Avenir Next LT Pro" panose="020B0504020202020204" pitchFamily="34" charset="0"/>
            </a:endParaRPr>
          </a:p>
        </xdr:txBody>
      </xdr:sp>
    </xdr:grpSp>
    <xdr:clientData/>
  </xdr:twoCellAnchor>
  <xdr:twoCellAnchor>
    <xdr:from>
      <xdr:col>15</xdr:col>
      <xdr:colOff>311149</xdr:colOff>
      <xdr:row>20</xdr:row>
      <xdr:rowOff>90146</xdr:rowOff>
    </xdr:from>
    <xdr:to>
      <xdr:col>16</xdr:col>
      <xdr:colOff>381000</xdr:colOff>
      <xdr:row>22</xdr:row>
      <xdr:rowOff>1</xdr:rowOff>
    </xdr:to>
    <xdr:sp macro="" textlink="Pivottables!B3">
      <xdr:nvSpPr>
        <xdr:cNvPr id="120" name="CuadroTexto 119">
          <a:extLst>
            <a:ext uri="{FF2B5EF4-FFF2-40B4-BE49-F238E27FC236}">
              <a16:creationId xmlns:a16="http://schemas.microsoft.com/office/drawing/2014/main" id="{8FF359C0-B4D7-4E24-B7E1-254DD732ED9F}"/>
            </a:ext>
          </a:extLst>
        </xdr:cNvPr>
        <xdr:cNvSpPr txBox="1"/>
      </xdr:nvSpPr>
      <xdr:spPr>
        <a:xfrm>
          <a:off x="11741149" y="3900146"/>
          <a:ext cx="831851" cy="2908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455F7996-0ADA-4158-93B6-0DB3C3AE22A1}" type="TxLink">
            <a:rPr lang="en-US" sz="11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Advertising</a:t>
          </a:fld>
          <a:endParaRPr lang="es-CO" sz="900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  <xdr:twoCellAnchor>
    <xdr:from>
      <xdr:col>12</xdr:col>
      <xdr:colOff>99483</xdr:colOff>
      <xdr:row>10</xdr:row>
      <xdr:rowOff>132479</xdr:rowOff>
    </xdr:from>
    <xdr:to>
      <xdr:col>13</xdr:col>
      <xdr:colOff>95250</xdr:colOff>
      <xdr:row>12</xdr:row>
      <xdr:rowOff>42334</xdr:rowOff>
    </xdr:to>
    <xdr:sp macro="" textlink="Pivottables!B4">
      <xdr:nvSpPr>
        <xdr:cNvPr id="126" name="CuadroTexto 125">
          <a:extLst>
            <a:ext uri="{FF2B5EF4-FFF2-40B4-BE49-F238E27FC236}">
              <a16:creationId xmlns:a16="http://schemas.microsoft.com/office/drawing/2014/main" id="{FCB381A0-BFC7-5D2E-8785-E22F2AC71F1A}"/>
            </a:ext>
          </a:extLst>
        </xdr:cNvPr>
        <xdr:cNvSpPr txBox="1"/>
      </xdr:nvSpPr>
      <xdr:spPr>
        <a:xfrm>
          <a:off x="9243483" y="2037479"/>
          <a:ext cx="757767" cy="2908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7153EE55-1306-46FA-AF61-803617420C9B}" type="TxLink">
            <a:rPr lang="en-US" sz="11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Asset sale</a:t>
          </a:fld>
          <a:endParaRPr lang="es-CO" sz="900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  <xdr:twoCellAnchor>
    <xdr:from>
      <xdr:col>8</xdr:col>
      <xdr:colOff>639234</xdr:colOff>
      <xdr:row>13</xdr:row>
      <xdr:rowOff>164229</xdr:rowOff>
    </xdr:from>
    <xdr:to>
      <xdr:col>9</xdr:col>
      <xdr:colOff>603251</xdr:colOff>
      <xdr:row>15</xdr:row>
      <xdr:rowOff>74084</xdr:rowOff>
    </xdr:to>
    <xdr:sp macro="" textlink="Pivottables!B5">
      <xdr:nvSpPr>
        <xdr:cNvPr id="127" name="CuadroTexto 126">
          <a:extLst>
            <a:ext uri="{FF2B5EF4-FFF2-40B4-BE49-F238E27FC236}">
              <a16:creationId xmlns:a16="http://schemas.microsoft.com/office/drawing/2014/main" id="{BFB4D6B8-134A-9A9B-5701-B0C9C84E18EC}"/>
            </a:ext>
          </a:extLst>
        </xdr:cNvPr>
        <xdr:cNvSpPr txBox="1"/>
      </xdr:nvSpPr>
      <xdr:spPr>
        <a:xfrm>
          <a:off x="6735234" y="2640729"/>
          <a:ext cx="726017" cy="2908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CCEE22B0-4CB6-4A29-AEF2-BF6C523773C8}" type="TxLink">
            <a:rPr lang="en-US" sz="11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Licensing</a:t>
          </a:fld>
          <a:endParaRPr lang="es-CO" sz="900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  <xdr:twoCellAnchor>
    <xdr:from>
      <xdr:col>11</xdr:col>
      <xdr:colOff>55904</xdr:colOff>
      <xdr:row>36</xdr:row>
      <xdr:rowOff>37229</xdr:rowOff>
    </xdr:from>
    <xdr:to>
      <xdr:col>11</xdr:col>
      <xdr:colOff>676087</xdr:colOff>
      <xdr:row>37</xdr:row>
      <xdr:rowOff>137584</xdr:rowOff>
    </xdr:to>
    <xdr:sp macro="" textlink="Pivottables!B6">
      <xdr:nvSpPr>
        <xdr:cNvPr id="128" name="CuadroTexto 127">
          <a:extLst>
            <a:ext uri="{FF2B5EF4-FFF2-40B4-BE49-F238E27FC236}">
              <a16:creationId xmlns:a16="http://schemas.microsoft.com/office/drawing/2014/main" id="{4622AE49-6680-6872-A17A-C3FAF6D01CEC}"/>
            </a:ext>
          </a:extLst>
        </xdr:cNvPr>
        <xdr:cNvSpPr txBox="1"/>
      </xdr:nvSpPr>
      <xdr:spPr>
        <a:xfrm>
          <a:off x="8437904" y="6895229"/>
          <a:ext cx="620183" cy="2908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D4CD9309-77B6-4DA2-8B45-785239BB3083}" type="TxLink">
            <a:rPr lang="en-US" sz="11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Renting</a:t>
          </a:fld>
          <a:endParaRPr lang="es-CO" sz="900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  <xdr:twoCellAnchor>
    <xdr:from>
      <xdr:col>14</xdr:col>
      <xdr:colOff>194733</xdr:colOff>
      <xdr:row>33</xdr:row>
      <xdr:rowOff>16063</xdr:rowOff>
    </xdr:from>
    <xdr:to>
      <xdr:col>15</xdr:col>
      <xdr:colOff>370416</xdr:colOff>
      <xdr:row>34</xdr:row>
      <xdr:rowOff>116418</xdr:rowOff>
    </xdr:to>
    <xdr:sp macro="" textlink="Pivottables!B7">
      <xdr:nvSpPr>
        <xdr:cNvPr id="129" name="CuadroTexto 128">
          <a:extLst>
            <a:ext uri="{FF2B5EF4-FFF2-40B4-BE49-F238E27FC236}">
              <a16:creationId xmlns:a16="http://schemas.microsoft.com/office/drawing/2014/main" id="{FD960300-0089-E8B1-CE07-779899E53315}"/>
            </a:ext>
          </a:extLst>
        </xdr:cNvPr>
        <xdr:cNvSpPr txBox="1"/>
      </xdr:nvSpPr>
      <xdr:spPr>
        <a:xfrm>
          <a:off x="10862733" y="6302563"/>
          <a:ext cx="937683" cy="2908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7A2B56D2-0F70-42E1-81FD-A53824A98FE9}" type="TxLink">
            <a:rPr lang="en-US" sz="11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Subscription</a:t>
          </a:fld>
          <a:endParaRPr lang="es-CO" sz="900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  <xdr:twoCellAnchor>
    <xdr:from>
      <xdr:col>7</xdr:col>
      <xdr:colOff>512234</xdr:colOff>
      <xdr:row>29</xdr:row>
      <xdr:rowOff>174812</xdr:rowOff>
    </xdr:from>
    <xdr:to>
      <xdr:col>8</xdr:col>
      <xdr:colOff>582084</xdr:colOff>
      <xdr:row>31</xdr:row>
      <xdr:rowOff>84667</xdr:rowOff>
    </xdr:to>
    <xdr:sp macro="" textlink="Pivottables!B8">
      <xdr:nvSpPr>
        <xdr:cNvPr id="130" name="CuadroTexto 129">
          <a:extLst>
            <a:ext uri="{FF2B5EF4-FFF2-40B4-BE49-F238E27FC236}">
              <a16:creationId xmlns:a16="http://schemas.microsoft.com/office/drawing/2014/main" id="{79116EBA-9879-1E40-3826-278FA12898F1}"/>
            </a:ext>
          </a:extLst>
        </xdr:cNvPr>
        <xdr:cNvSpPr txBox="1"/>
      </xdr:nvSpPr>
      <xdr:spPr>
        <a:xfrm>
          <a:off x="5846234" y="5699312"/>
          <a:ext cx="831850" cy="2908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CCB72ACA-E011-49D2-A9FE-7890B2D89F74}" type="TxLink">
            <a:rPr lang="en-US" sz="11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Usage fees</a:t>
          </a:fld>
          <a:endParaRPr lang="es-CO" sz="900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  <xdr:twoCellAnchor>
    <xdr:from>
      <xdr:col>15</xdr:col>
      <xdr:colOff>708860</xdr:colOff>
      <xdr:row>4</xdr:row>
      <xdr:rowOff>184745</xdr:rowOff>
    </xdr:from>
    <xdr:to>
      <xdr:col>16</xdr:col>
      <xdr:colOff>565358</xdr:colOff>
      <xdr:row>12</xdr:row>
      <xdr:rowOff>128805</xdr:rowOff>
    </xdr:to>
    <xdr:grpSp>
      <xdr:nvGrpSpPr>
        <xdr:cNvPr id="124" name="Grupo 123">
          <a:extLst>
            <a:ext uri="{FF2B5EF4-FFF2-40B4-BE49-F238E27FC236}">
              <a16:creationId xmlns:a16="http://schemas.microsoft.com/office/drawing/2014/main" id="{82003E30-D454-1DFE-1B65-440844B1D948}"/>
            </a:ext>
          </a:extLst>
        </xdr:cNvPr>
        <xdr:cNvGrpSpPr/>
      </xdr:nvGrpSpPr>
      <xdr:grpSpPr>
        <a:xfrm rot="1667859">
          <a:off x="12138860" y="946745"/>
          <a:ext cx="618498" cy="1468060"/>
          <a:chOff x="12169588" y="1882589"/>
          <a:chExt cx="618498" cy="1468060"/>
        </a:xfrm>
      </xdr:grpSpPr>
      <xdr:cxnSp macro="">
        <xdr:nvCxnSpPr>
          <xdr:cNvPr id="101" name="Conector recto 100">
            <a:extLst>
              <a:ext uri="{FF2B5EF4-FFF2-40B4-BE49-F238E27FC236}">
                <a16:creationId xmlns:a16="http://schemas.microsoft.com/office/drawing/2014/main" id="{D2F3D495-656A-45F3-861B-7FC36F924006}"/>
              </a:ext>
            </a:extLst>
          </xdr:cNvPr>
          <xdr:cNvCxnSpPr>
            <a:stCxn id="5" idx="0"/>
          </xdr:cNvCxnSpPr>
        </xdr:nvCxnSpPr>
        <xdr:spPr>
          <a:xfrm rot="19932141" flipH="1" flipV="1">
            <a:off x="12673679" y="2073578"/>
            <a:ext cx="114407" cy="1277071"/>
          </a:xfrm>
          <a:prstGeom prst="line">
            <a:avLst/>
          </a:prstGeom>
          <a:ln>
            <a:gradFill>
              <a:gsLst>
                <a:gs pos="4000">
                  <a:srgbClr val="9BF8F2"/>
                </a:gs>
                <a:gs pos="48000">
                  <a:schemeClr val="bg2">
                    <a:lumMod val="25000"/>
                  </a:schemeClr>
                </a:gs>
              </a:gsLst>
              <a:lin ang="5400000" scaled="1"/>
            </a:gra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4" name="Elipse 103">
            <a:extLst>
              <a:ext uri="{FF2B5EF4-FFF2-40B4-BE49-F238E27FC236}">
                <a16:creationId xmlns:a16="http://schemas.microsoft.com/office/drawing/2014/main" id="{1596455D-A43E-CD95-65C0-BBAC76DD7828}"/>
              </a:ext>
            </a:extLst>
          </xdr:cNvPr>
          <xdr:cNvSpPr/>
        </xdr:nvSpPr>
        <xdr:spPr>
          <a:xfrm>
            <a:off x="12169588" y="1882589"/>
            <a:ext cx="396000" cy="396000"/>
          </a:xfrm>
          <a:prstGeom prst="ellipse">
            <a:avLst/>
          </a:prstGeom>
          <a:solidFill>
            <a:schemeClr val="tx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/>
  </xdr:twoCellAnchor>
  <xdr:twoCellAnchor>
    <xdr:from>
      <xdr:col>15</xdr:col>
      <xdr:colOff>498630</xdr:colOff>
      <xdr:row>26</xdr:row>
      <xdr:rowOff>109465</xdr:rowOff>
    </xdr:from>
    <xdr:to>
      <xdr:col>16</xdr:col>
      <xdr:colOff>468835</xdr:colOff>
      <xdr:row>31</xdr:row>
      <xdr:rowOff>114543</xdr:rowOff>
    </xdr:to>
    <xdr:grpSp>
      <xdr:nvGrpSpPr>
        <xdr:cNvPr id="108" name="Grupo 107">
          <a:extLst>
            <a:ext uri="{FF2B5EF4-FFF2-40B4-BE49-F238E27FC236}">
              <a16:creationId xmlns:a16="http://schemas.microsoft.com/office/drawing/2014/main" id="{9557042C-DDB0-0A9A-A009-3ECFD3AAB0AE}"/>
            </a:ext>
          </a:extLst>
        </xdr:cNvPr>
        <xdr:cNvGrpSpPr/>
      </xdr:nvGrpSpPr>
      <xdr:grpSpPr>
        <a:xfrm rot="1529487">
          <a:off x="11928630" y="5062465"/>
          <a:ext cx="732205" cy="957578"/>
          <a:chOff x="12287507" y="2634505"/>
          <a:chExt cx="732205" cy="957578"/>
        </a:xfrm>
      </xdr:grpSpPr>
      <xdr:cxnSp macro="">
        <xdr:nvCxnSpPr>
          <xdr:cNvPr id="110" name="Conector recto 109">
            <a:extLst>
              <a:ext uri="{FF2B5EF4-FFF2-40B4-BE49-F238E27FC236}">
                <a16:creationId xmlns:a16="http://schemas.microsoft.com/office/drawing/2014/main" id="{7E9E96DF-F05B-9940-0862-EB520299CB1A}"/>
              </a:ext>
            </a:extLst>
          </xdr:cNvPr>
          <xdr:cNvCxnSpPr/>
        </xdr:nvCxnSpPr>
        <xdr:spPr>
          <a:xfrm rot="20070513" flipV="1">
            <a:off x="12287507" y="3201124"/>
            <a:ext cx="426447" cy="390959"/>
          </a:xfrm>
          <a:prstGeom prst="line">
            <a:avLst/>
          </a:prstGeom>
          <a:ln>
            <a:gradFill>
              <a:gsLst>
                <a:gs pos="72000">
                  <a:srgbClr val="9BF8F2"/>
                </a:gs>
                <a:gs pos="9000">
                  <a:srgbClr val="002060"/>
                </a:gs>
              </a:gsLst>
              <a:lin ang="5400000" scaled="1"/>
            </a:gra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9" name="Elipse 108">
            <a:extLst>
              <a:ext uri="{FF2B5EF4-FFF2-40B4-BE49-F238E27FC236}">
                <a16:creationId xmlns:a16="http://schemas.microsoft.com/office/drawing/2014/main" id="{919DDDBA-2453-EED1-C6FF-1F31C802E63C}"/>
              </a:ext>
            </a:extLst>
          </xdr:cNvPr>
          <xdr:cNvSpPr/>
        </xdr:nvSpPr>
        <xdr:spPr>
          <a:xfrm>
            <a:off x="12551712" y="2634505"/>
            <a:ext cx="468000" cy="468000"/>
          </a:xfrm>
          <a:prstGeom prst="ellipse">
            <a:avLst/>
          </a:prstGeom>
          <a:solidFill>
            <a:schemeClr val="tx1"/>
          </a:solidFill>
          <a:ln w="25400">
            <a:solidFill>
              <a:srgbClr val="9BF8F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/>
  </xdr:twoCellAnchor>
  <xdr:twoCellAnchor>
    <xdr:from>
      <xdr:col>11</xdr:col>
      <xdr:colOff>586469</xdr:colOff>
      <xdr:row>37</xdr:row>
      <xdr:rowOff>188042</xdr:rowOff>
    </xdr:from>
    <xdr:to>
      <xdr:col>12</xdr:col>
      <xdr:colOff>709362</xdr:colOff>
      <xdr:row>40</xdr:row>
      <xdr:rowOff>115571</xdr:rowOff>
    </xdr:to>
    <xdr:grpSp>
      <xdr:nvGrpSpPr>
        <xdr:cNvPr id="111" name="Grupo 110">
          <a:extLst>
            <a:ext uri="{FF2B5EF4-FFF2-40B4-BE49-F238E27FC236}">
              <a16:creationId xmlns:a16="http://schemas.microsoft.com/office/drawing/2014/main" id="{73E7B866-AE39-D4A4-A20B-FC5A852B295D}"/>
            </a:ext>
          </a:extLst>
        </xdr:cNvPr>
        <xdr:cNvGrpSpPr/>
      </xdr:nvGrpSpPr>
      <xdr:grpSpPr>
        <a:xfrm rot="6034117">
          <a:off x="9161401" y="7043610"/>
          <a:ext cx="499029" cy="884893"/>
          <a:chOff x="12463532" y="2577354"/>
          <a:chExt cx="499029" cy="884893"/>
        </a:xfrm>
      </xdr:grpSpPr>
      <xdr:sp macro="" textlink="">
        <xdr:nvSpPr>
          <xdr:cNvPr id="112" name="Elipse 111">
            <a:extLst>
              <a:ext uri="{FF2B5EF4-FFF2-40B4-BE49-F238E27FC236}">
                <a16:creationId xmlns:a16="http://schemas.microsoft.com/office/drawing/2014/main" id="{D6F20981-DAC5-165A-B901-B5DDD9E20904}"/>
              </a:ext>
            </a:extLst>
          </xdr:cNvPr>
          <xdr:cNvSpPr/>
        </xdr:nvSpPr>
        <xdr:spPr>
          <a:xfrm>
            <a:off x="12494561" y="2577354"/>
            <a:ext cx="468000" cy="468000"/>
          </a:xfrm>
          <a:prstGeom prst="ellipse">
            <a:avLst/>
          </a:prstGeom>
          <a:solidFill>
            <a:schemeClr val="tx1"/>
          </a:solidFill>
          <a:ln w="25400">
            <a:solidFill>
              <a:srgbClr val="9BF8F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cxnSp macro="">
        <xdr:nvCxnSpPr>
          <xdr:cNvPr id="113" name="Conector recto 112">
            <a:extLst>
              <a:ext uri="{FF2B5EF4-FFF2-40B4-BE49-F238E27FC236}">
                <a16:creationId xmlns:a16="http://schemas.microsoft.com/office/drawing/2014/main" id="{BE396F2A-96A3-B758-26A8-B5AA3B7B24AE}"/>
              </a:ext>
            </a:extLst>
          </xdr:cNvPr>
          <xdr:cNvCxnSpPr/>
        </xdr:nvCxnSpPr>
        <xdr:spPr>
          <a:xfrm rot="17006306">
            <a:off x="12312252" y="3187704"/>
            <a:ext cx="425823" cy="123264"/>
          </a:xfrm>
          <a:prstGeom prst="line">
            <a:avLst/>
          </a:prstGeom>
          <a:ln>
            <a:gradFill>
              <a:gsLst>
                <a:gs pos="72000">
                  <a:srgbClr val="9BF8F2"/>
                </a:gs>
                <a:gs pos="9000">
                  <a:srgbClr val="002060"/>
                </a:gs>
              </a:gsLst>
              <a:lin ang="5400000" scaled="1"/>
            </a:gra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59968</xdr:colOff>
      <xdr:row>33</xdr:row>
      <xdr:rowOff>4312</xdr:rowOff>
    </xdr:from>
    <xdr:to>
      <xdr:col>7</xdr:col>
      <xdr:colOff>609206</xdr:colOff>
      <xdr:row>37</xdr:row>
      <xdr:rowOff>137913</xdr:rowOff>
    </xdr:to>
    <xdr:grpSp>
      <xdr:nvGrpSpPr>
        <xdr:cNvPr id="114" name="Grupo 113">
          <a:extLst>
            <a:ext uri="{FF2B5EF4-FFF2-40B4-BE49-F238E27FC236}">
              <a16:creationId xmlns:a16="http://schemas.microsoft.com/office/drawing/2014/main" id="{CA2416F4-0303-9C42-6260-37A9F9DBE218}"/>
            </a:ext>
          </a:extLst>
        </xdr:cNvPr>
        <xdr:cNvGrpSpPr/>
      </xdr:nvGrpSpPr>
      <xdr:grpSpPr>
        <a:xfrm rot="11173800">
          <a:off x="5393968" y="6290812"/>
          <a:ext cx="549238" cy="895601"/>
          <a:chOff x="12348882" y="2488575"/>
          <a:chExt cx="549238" cy="895601"/>
        </a:xfrm>
      </xdr:grpSpPr>
      <xdr:sp macro="" textlink="">
        <xdr:nvSpPr>
          <xdr:cNvPr id="115" name="Elipse 114">
            <a:extLst>
              <a:ext uri="{FF2B5EF4-FFF2-40B4-BE49-F238E27FC236}">
                <a16:creationId xmlns:a16="http://schemas.microsoft.com/office/drawing/2014/main" id="{F744863D-9A91-FDFA-E5BB-8C8F1569B7CE}"/>
              </a:ext>
            </a:extLst>
          </xdr:cNvPr>
          <xdr:cNvSpPr/>
        </xdr:nvSpPr>
        <xdr:spPr>
          <a:xfrm>
            <a:off x="12430120" y="2488575"/>
            <a:ext cx="468000" cy="468000"/>
          </a:xfrm>
          <a:prstGeom prst="ellipse">
            <a:avLst/>
          </a:prstGeom>
          <a:solidFill>
            <a:schemeClr val="tx1"/>
          </a:solidFill>
          <a:ln w="25400">
            <a:solidFill>
              <a:srgbClr val="9BF8F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cxnSp macro="">
        <xdr:nvCxnSpPr>
          <xdr:cNvPr id="116" name="Conector recto 115">
            <a:extLst>
              <a:ext uri="{FF2B5EF4-FFF2-40B4-BE49-F238E27FC236}">
                <a16:creationId xmlns:a16="http://schemas.microsoft.com/office/drawing/2014/main" id="{67331EC5-B1C3-3111-F4BE-48BEE61EE096}"/>
              </a:ext>
            </a:extLst>
          </xdr:cNvPr>
          <xdr:cNvCxnSpPr/>
        </xdr:nvCxnSpPr>
        <xdr:spPr>
          <a:xfrm flipV="1">
            <a:off x="12348882" y="2958353"/>
            <a:ext cx="212912" cy="425823"/>
          </a:xfrm>
          <a:prstGeom prst="line">
            <a:avLst/>
          </a:prstGeom>
          <a:ln>
            <a:gradFill>
              <a:gsLst>
                <a:gs pos="72000">
                  <a:srgbClr val="9BF8F2"/>
                </a:gs>
                <a:gs pos="9000">
                  <a:srgbClr val="002060"/>
                </a:gs>
              </a:gsLst>
              <a:lin ang="5400000" scaled="1"/>
            </a:gra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425380</xdr:colOff>
      <xdr:row>9</xdr:row>
      <xdr:rowOff>10614</xdr:rowOff>
    </xdr:from>
    <xdr:to>
      <xdr:col>8</xdr:col>
      <xdr:colOff>515290</xdr:colOff>
      <xdr:row>12</xdr:row>
      <xdr:rowOff>2762</xdr:rowOff>
    </xdr:to>
    <xdr:grpSp>
      <xdr:nvGrpSpPr>
        <xdr:cNvPr id="117" name="Grupo 116">
          <a:extLst>
            <a:ext uri="{FF2B5EF4-FFF2-40B4-BE49-F238E27FC236}">
              <a16:creationId xmlns:a16="http://schemas.microsoft.com/office/drawing/2014/main" id="{A2CFF5C5-97FF-AF3F-53B0-645ECC4774F4}"/>
            </a:ext>
          </a:extLst>
        </xdr:cNvPr>
        <xdr:cNvGrpSpPr/>
      </xdr:nvGrpSpPr>
      <xdr:grpSpPr>
        <a:xfrm rot="16378517">
          <a:off x="5903511" y="1580983"/>
          <a:ext cx="563648" cy="851910"/>
          <a:chOff x="12348882" y="2532266"/>
          <a:chExt cx="563648" cy="851910"/>
        </a:xfrm>
      </xdr:grpSpPr>
      <xdr:sp macro="" textlink="">
        <xdr:nvSpPr>
          <xdr:cNvPr id="118" name="Elipse 117">
            <a:extLst>
              <a:ext uri="{FF2B5EF4-FFF2-40B4-BE49-F238E27FC236}">
                <a16:creationId xmlns:a16="http://schemas.microsoft.com/office/drawing/2014/main" id="{8A356F15-20FD-7940-D61A-F3C13050B8CB}"/>
              </a:ext>
            </a:extLst>
          </xdr:cNvPr>
          <xdr:cNvSpPr/>
        </xdr:nvSpPr>
        <xdr:spPr>
          <a:xfrm>
            <a:off x="12444530" y="2532266"/>
            <a:ext cx="468000" cy="468000"/>
          </a:xfrm>
          <a:prstGeom prst="ellipse">
            <a:avLst/>
          </a:prstGeom>
          <a:solidFill>
            <a:schemeClr val="tx1"/>
          </a:solidFill>
          <a:ln w="25400">
            <a:solidFill>
              <a:srgbClr val="9BF8F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cxnSp macro="">
        <xdr:nvCxnSpPr>
          <xdr:cNvPr id="119" name="Conector recto 118">
            <a:extLst>
              <a:ext uri="{FF2B5EF4-FFF2-40B4-BE49-F238E27FC236}">
                <a16:creationId xmlns:a16="http://schemas.microsoft.com/office/drawing/2014/main" id="{AE7CCAEA-185F-417E-5C0D-AC9A6915FE06}"/>
              </a:ext>
            </a:extLst>
          </xdr:cNvPr>
          <xdr:cNvCxnSpPr/>
        </xdr:nvCxnSpPr>
        <xdr:spPr>
          <a:xfrm flipV="1">
            <a:off x="12348882" y="2958353"/>
            <a:ext cx="212912" cy="425823"/>
          </a:xfrm>
          <a:prstGeom prst="line">
            <a:avLst/>
          </a:prstGeom>
          <a:ln>
            <a:gradFill>
              <a:gsLst>
                <a:gs pos="72000">
                  <a:srgbClr val="9BF8F2"/>
                </a:gs>
                <a:gs pos="9000">
                  <a:srgbClr val="002060"/>
                </a:gs>
              </a:gsLst>
              <a:lin ang="5400000" scaled="1"/>
            </a:gra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172020</xdr:colOff>
      <xdr:row>6</xdr:row>
      <xdr:rowOff>4659</xdr:rowOff>
    </xdr:from>
    <xdr:to>
      <xdr:col>12</xdr:col>
      <xdr:colOff>216841</xdr:colOff>
      <xdr:row>9</xdr:row>
      <xdr:rowOff>46840</xdr:rowOff>
    </xdr:to>
    <xdr:grpSp>
      <xdr:nvGrpSpPr>
        <xdr:cNvPr id="121" name="Grupo 120">
          <a:extLst>
            <a:ext uri="{FF2B5EF4-FFF2-40B4-BE49-F238E27FC236}">
              <a16:creationId xmlns:a16="http://schemas.microsoft.com/office/drawing/2014/main" id="{71D561F2-CE6F-E5A5-5022-87E139CFACF2}"/>
            </a:ext>
          </a:extLst>
        </xdr:cNvPr>
        <xdr:cNvGrpSpPr/>
      </xdr:nvGrpSpPr>
      <xdr:grpSpPr>
        <a:xfrm rot="16372773">
          <a:off x="8650590" y="1051089"/>
          <a:ext cx="613681" cy="806821"/>
          <a:chOff x="12348882" y="2577355"/>
          <a:chExt cx="613681" cy="806821"/>
        </a:xfrm>
      </xdr:grpSpPr>
      <xdr:sp macro="" textlink="">
        <xdr:nvSpPr>
          <xdr:cNvPr id="122" name="Elipse 121">
            <a:extLst>
              <a:ext uri="{FF2B5EF4-FFF2-40B4-BE49-F238E27FC236}">
                <a16:creationId xmlns:a16="http://schemas.microsoft.com/office/drawing/2014/main" id="{18D4E06D-5AC8-933C-50A8-82292E80812D}"/>
              </a:ext>
            </a:extLst>
          </xdr:cNvPr>
          <xdr:cNvSpPr/>
        </xdr:nvSpPr>
        <xdr:spPr>
          <a:xfrm>
            <a:off x="12494563" y="2577355"/>
            <a:ext cx="468000" cy="468000"/>
          </a:xfrm>
          <a:prstGeom prst="ellipse">
            <a:avLst/>
          </a:prstGeom>
          <a:solidFill>
            <a:schemeClr val="tx1"/>
          </a:solidFill>
          <a:ln w="25400">
            <a:solidFill>
              <a:srgbClr val="9BF8F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cxnSp macro="">
        <xdr:nvCxnSpPr>
          <xdr:cNvPr id="123" name="Conector recto 122">
            <a:extLst>
              <a:ext uri="{FF2B5EF4-FFF2-40B4-BE49-F238E27FC236}">
                <a16:creationId xmlns:a16="http://schemas.microsoft.com/office/drawing/2014/main" id="{9FE749DA-52AB-369F-4328-66FD83A83CF7}"/>
              </a:ext>
            </a:extLst>
          </xdr:cNvPr>
          <xdr:cNvCxnSpPr/>
        </xdr:nvCxnSpPr>
        <xdr:spPr>
          <a:xfrm flipV="1">
            <a:off x="12348882" y="2958353"/>
            <a:ext cx="212912" cy="425823"/>
          </a:xfrm>
          <a:prstGeom prst="line">
            <a:avLst/>
          </a:prstGeom>
          <a:ln>
            <a:gradFill>
              <a:gsLst>
                <a:gs pos="72000">
                  <a:srgbClr val="9BF8F2"/>
                </a:gs>
                <a:gs pos="9000">
                  <a:srgbClr val="002060"/>
                </a:gs>
              </a:gsLst>
              <a:lin ang="5400000" scaled="1"/>
            </a:gra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633901</xdr:colOff>
      <xdr:row>8</xdr:row>
      <xdr:rowOff>172716</xdr:rowOff>
    </xdr:from>
    <xdr:to>
      <xdr:col>18</xdr:col>
      <xdr:colOff>145299</xdr:colOff>
      <xdr:row>13</xdr:row>
      <xdr:rowOff>59225</xdr:rowOff>
    </xdr:to>
    <xdr:grpSp>
      <xdr:nvGrpSpPr>
        <xdr:cNvPr id="125" name="Grupo 124">
          <a:extLst>
            <a:ext uri="{FF2B5EF4-FFF2-40B4-BE49-F238E27FC236}">
              <a16:creationId xmlns:a16="http://schemas.microsoft.com/office/drawing/2014/main" id="{BFA32A38-3BB6-AB31-4213-1B7C1DA3D535}"/>
            </a:ext>
          </a:extLst>
        </xdr:cNvPr>
        <xdr:cNvGrpSpPr/>
      </xdr:nvGrpSpPr>
      <xdr:grpSpPr>
        <a:xfrm rot="4378634">
          <a:off x="12924095" y="1598522"/>
          <a:ext cx="839009" cy="1035398"/>
          <a:chOff x="12169587" y="1882589"/>
          <a:chExt cx="839009" cy="1035398"/>
        </a:xfrm>
      </xdr:grpSpPr>
      <xdr:cxnSp macro="">
        <xdr:nvCxnSpPr>
          <xdr:cNvPr id="131" name="Conector recto 130">
            <a:extLst>
              <a:ext uri="{FF2B5EF4-FFF2-40B4-BE49-F238E27FC236}">
                <a16:creationId xmlns:a16="http://schemas.microsoft.com/office/drawing/2014/main" id="{B08257A3-4F7A-B31F-6058-1B83F3BD3C98}"/>
              </a:ext>
            </a:extLst>
          </xdr:cNvPr>
          <xdr:cNvCxnSpPr>
            <a:stCxn id="5" idx="7"/>
          </xdr:cNvCxnSpPr>
        </xdr:nvCxnSpPr>
        <xdr:spPr>
          <a:xfrm rot="17221366" flipV="1">
            <a:off x="12314699" y="2224090"/>
            <a:ext cx="650349" cy="737445"/>
          </a:xfrm>
          <a:prstGeom prst="line">
            <a:avLst/>
          </a:prstGeom>
          <a:ln>
            <a:gradFill>
              <a:gsLst>
                <a:gs pos="4000">
                  <a:srgbClr val="9BF8F2"/>
                </a:gs>
                <a:gs pos="48000">
                  <a:schemeClr val="bg2">
                    <a:lumMod val="25000"/>
                  </a:schemeClr>
                </a:gs>
              </a:gsLst>
              <a:lin ang="5400000" scaled="1"/>
            </a:gra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2" name="Elipse 131">
            <a:extLst>
              <a:ext uri="{FF2B5EF4-FFF2-40B4-BE49-F238E27FC236}">
                <a16:creationId xmlns:a16="http://schemas.microsoft.com/office/drawing/2014/main" id="{190B6995-BCC2-389D-B012-033829B126C3}"/>
              </a:ext>
            </a:extLst>
          </xdr:cNvPr>
          <xdr:cNvSpPr/>
        </xdr:nvSpPr>
        <xdr:spPr>
          <a:xfrm>
            <a:off x="12169587" y="1882589"/>
            <a:ext cx="396000" cy="396000"/>
          </a:xfrm>
          <a:prstGeom prst="ellipse">
            <a:avLst/>
          </a:prstGeom>
          <a:solidFill>
            <a:schemeClr val="tx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/>
  </xdr:twoCellAnchor>
  <xdr:twoCellAnchor>
    <xdr:from>
      <xdr:col>17</xdr:col>
      <xdr:colOff>67235</xdr:colOff>
      <xdr:row>11</xdr:row>
      <xdr:rowOff>110609</xdr:rowOff>
    </xdr:from>
    <xdr:to>
      <xdr:col>18</xdr:col>
      <xdr:colOff>463336</xdr:colOff>
      <xdr:row>15</xdr:row>
      <xdr:rowOff>33618</xdr:rowOff>
    </xdr:to>
    <xdr:grpSp>
      <xdr:nvGrpSpPr>
        <xdr:cNvPr id="133" name="Grupo 132">
          <a:extLst>
            <a:ext uri="{FF2B5EF4-FFF2-40B4-BE49-F238E27FC236}">
              <a16:creationId xmlns:a16="http://schemas.microsoft.com/office/drawing/2014/main" id="{65C999BA-B58D-B8ED-DA09-AF102286F9E7}"/>
            </a:ext>
          </a:extLst>
        </xdr:cNvPr>
        <xdr:cNvGrpSpPr/>
      </xdr:nvGrpSpPr>
      <xdr:grpSpPr>
        <a:xfrm rot="6349830">
          <a:off x="13257781" y="1969563"/>
          <a:ext cx="685009" cy="1158101"/>
          <a:chOff x="12169588" y="1882589"/>
          <a:chExt cx="685009" cy="1158101"/>
        </a:xfrm>
      </xdr:grpSpPr>
      <xdr:cxnSp macro="">
        <xdr:nvCxnSpPr>
          <xdr:cNvPr id="134" name="Conector recto 133">
            <a:extLst>
              <a:ext uri="{FF2B5EF4-FFF2-40B4-BE49-F238E27FC236}">
                <a16:creationId xmlns:a16="http://schemas.microsoft.com/office/drawing/2014/main" id="{89935895-04C2-9DE4-D59E-626AB79EEEC0}"/>
              </a:ext>
            </a:extLst>
          </xdr:cNvPr>
          <xdr:cNvCxnSpPr/>
        </xdr:nvCxnSpPr>
        <xdr:spPr>
          <a:xfrm rot="16200000" flipV="1">
            <a:off x="12185174" y="2371267"/>
            <a:ext cx="866749" cy="472097"/>
          </a:xfrm>
          <a:prstGeom prst="line">
            <a:avLst/>
          </a:prstGeom>
          <a:ln>
            <a:gradFill>
              <a:gsLst>
                <a:gs pos="4000">
                  <a:srgbClr val="9BF8F2"/>
                </a:gs>
                <a:gs pos="48000">
                  <a:schemeClr val="bg2">
                    <a:lumMod val="25000"/>
                  </a:schemeClr>
                </a:gs>
              </a:gsLst>
              <a:lin ang="5400000" scaled="1"/>
            </a:gra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5" name="Elipse 134">
            <a:extLst>
              <a:ext uri="{FF2B5EF4-FFF2-40B4-BE49-F238E27FC236}">
                <a16:creationId xmlns:a16="http://schemas.microsoft.com/office/drawing/2014/main" id="{A410EBF8-1A3C-F503-163A-32544B4F4EBB}"/>
              </a:ext>
            </a:extLst>
          </xdr:cNvPr>
          <xdr:cNvSpPr/>
        </xdr:nvSpPr>
        <xdr:spPr>
          <a:xfrm>
            <a:off x="12169588" y="1882589"/>
            <a:ext cx="396000" cy="396000"/>
          </a:xfrm>
          <a:prstGeom prst="ellipse">
            <a:avLst/>
          </a:prstGeom>
          <a:solidFill>
            <a:schemeClr val="tx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/>
  </xdr:twoCellAnchor>
  <xdr:twoCellAnchor>
    <xdr:from>
      <xdr:col>16</xdr:col>
      <xdr:colOff>202754</xdr:colOff>
      <xdr:row>13</xdr:row>
      <xdr:rowOff>118781</xdr:rowOff>
    </xdr:from>
    <xdr:to>
      <xdr:col>17</xdr:col>
      <xdr:colOff>27454</xdr:colOff>
      <xdr:row>15</xdr:row>
      <xdr:rowOff>61781</xdr:rowOff>
    </xdr:to>
    <xdr:sp macro="" textlink="Pivottables!AV3">
      <xdr:nvSpPr>
        <xdr:cNvPr id="136" name="CuadroTexto 135">
          <a:extLst>
            <a:ext uri="{FF2B5EF4-FFF2-40B4-BE49-F238E27FC236}">
              <a16:creationId xmlns:a16="http://schemas.microsoft.com/office/drawing/2014/main" id="{B0A384F0-9091-4858-B1CF-64956A97F2B4}"/>
            </a:ext>
          </a:extLst>
        </xdr:cNvPr>
        <xdr:cNvSpPr txBox="1"/>
      </xdr:nvSpPr>
      <xdr:spPr>
        <a:xfrm>
          <a:off x="12394754" y="2595281"/>
          <a:ext cx="586700" cy="32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C9FF4EC4-C095-48BE-973F-B43EDCEF861D}" type="TxLink">
            <a:rPr lang="en-US" sz="900" b="0" i="0" u="none" strike="noStrike">
              <a:solidFill>
                <a:schemeClr val="bg1"/>
              </a:solidFill>
              <a:latin typeface="Avenir Next LT Pro" panose="020B0504020202020204" pitchFamily="34" charset="0"/>
              <a:ea typeface="Calibri"/>
              <a:cs typeface="Calibri"/>
            </a:rPr>
            <a:pPr/>
            <a:t>27,28%</a:t>
          </a:fld>
          <a:endParaRPr lang="es-CO" sz="1800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  <xdr:twoCellAnchor>
    <xdr:from>
      <xdr:col>11</xdr:col>
      <xdr:colOff>107139</xdr:colOff>
      <xdr:row>6</xdr:row>
      <xdr:rowOff>68235</xdr:rowOff>
    </xdr:from>
    <xdr:to>
      <xdr:col>11</xdr:col>
      <xdr:colOff>708576</xdr:colOff>
      <xdr:row>8</xdr:row>
      <xdr:rowOff>5482</xdr:rowOff>
    </xdr:to>
    <xdr:sp macro="" textlink="Pivottables!AV9">
      <xdr:nvSpPr>
        <xdr:cNvPr id="137" name="CuadroTexto 136">
          <a:extLst>
            <a:ext uri="{FF2B5EF4-FFF2-40B4-BE49-F238E27FC236}">
              <a16:creationId xmlns:a16="http://schemas.microsoft.com/office/drawing/2014/main" id="{5CA947DD-90D5-9B62-D798-9F1AD5D13CC3}"/>
            </a:ext>
          </a:extLst>
        </xdr:cNvPr>
        <xdr:cNvSpPr txBox="1"/>
      </xdr:nvSpPr>
      <xdr:spPr>
        <a:xfrm>
          <a:off x="8489139" y="1211235"/>
          <a:ext cx="601437" cy="3182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21FBBC8-A41A-4464-B061-C5ED04B3BC75}" type="TxLink">
            <a:rPr lang="en-US" sz="9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9,72%</a:t>
          </a:fld>
          <a:endParaRPr lang="es-CO" sz="1100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  <xdr:twoCellAnchor>
    <xdr:from>
      <xdr:col>7</xdr:col>
      <xdr:colOff>382537</xdr:colOff>
      <xdr:row>9</xdr:row>
      <xdr:rowOff>64922</xdr:rowOff>
    </xdr:from>
    <xdr:to>
      <xdr:col>8</xdr:col>
      <xdr:colOff>247650</xdr:colOff>
      <xdr:row>11</xdr:row>
      <xdr:rowOff>2169</xdr:rowOff>
    </xdr:to>
    <xdr:sp macro="" textlink="Pivottables!AV11">
      <xdr:nvSpPr>
        <xdr:cNvPr id="138" name="CuadroTexto 137">
          <a:extLst>
            <a:ext uri="{FF2B5EF4-FFF2-40B4-BE49-F238E27FC236}">
              <a16:creationId xmlns:a16="http://schemas.microsoft.com/office/drawing/2014/main" id="{D0C2869C-C2AA-DF12-4CA6-82F95CE44F66}"/>
            </a:ext>
          </a:extLst>
        </xdr:cNvPr>
        <xdr:cNvSpPr txBox="1"/>
      </xdr:nvSpPr>
      <xdr:spPr>
        <a:xfrm>
          <a:off x="5716537" y="1779422"/>
          <a:ext cx="627113" cy="3182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6A15F792-106A-4B3F-A75B-3C5498871DD8}" type="TxLink">
            <a:rPr lang="en-US" sz="900" b="0" i="0" u="none" strike="noStrike">
              <a:solidFill>
                <a:schemeClr val="bg1"/>
              </a:solidFill>
              <a:latin typeface="Avenir Next LT Pro" panose="020B0504020202020204" pitchFamily="34" charset="0"/>
              <a:ea typeface="Calibri"/>
              <a:cs typeface="Calibri"/>
            </a:rPr>
            <a:pPr/>
            <a:t>18,83%</a:t>
          </a:fld>
          <a:endParaRPr lang="es-CO" sz="900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  <xdr:twoCellAnchor>
    <xdr:from>
      <xdr:col>6</xdr:col>
      <xdr:colOff>756613</xdr:colOff>
      <xdr:row>35</xdr:row>
      <xdr:rowOff>125917</xdr:rowOff>
    </xdr:from>
    <xdr:to>
      <xdr:col>7</xdr:col>
      <xdr:colOff>639536</xdr:colOff>
      <xdr:row>37</xdr:row>
      <xdr:rowOff>27214</xdr:rowOff>
    </xdr:to>
    <xdr:sp macro="" textlink="Pivottables!AV21">
      <xdr:nvSpPr>
        <xdr:cNvPr id="139" name="CuadroTexto 138">
          <a:extLst>
            <a:ext uri="{FF2B5EF4-FFF2-40B4-BE49-F238E27FC236}">
              <a16:creationId xmlns:a16="http://schemas.microsoft.com/office/drawing/2014/main" id="{7D5A7952-CD69-A9EE-CEF1-CFCE3E8A9523}"/>
            </a:ext>
          </a:extLst>
        </xdr:cNvPr>
        <xdr:cNvSpPr txBox="1"/>
      </xdr:nvSpPr>
      <xdr:spPr>
        <a:xfrm>
          <a:off x="5328613" y="6793417"/>
          <a:ext cx="644923" cy="2822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78AFA437-CD3E-46E8-B10C-A191E67D0F55}" type="TxLink">
            <a:rPr lang="en-US" sz="900" b="0" i="0" u="none" strike="noStrike">
              <a:solidFill>
                <a:schemeClr val="bg1"/>
              </a:solidFill>
              <a:latin typeface="Avenir Next LT Pro" panose="020B0504020202020204" pitchFamily="34" charset="0"/>
              <a:ea typeface="Calibri"/>
              <a:cs typeface="Calibri"/>
            </a:rPr>
            <a:pPr/>
            <a:t>20,78%</a:t>
          </a:fld>
          <a:endParaRPr lang="es-CO" sz="900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  <xdr:twoCellAnchor>
    <xdr:from>
      <xdr:col>12</xdr:col>
      <xdr:colOff>220612</xdr:colOff>
      <xdr:row>38</xdr:row>
      <xdr:rowOff>137297</xdr:rowOff>
    </xdr:from>
    <xdr:to>
      <xdr:col>12</xdr:col>
      <xdr:colOff>740565</xdr:colOff>
      <xdr:row>40</xdr:row>
      <xdr:rowOff>74544</xdr:rowOff>
    </xdr:to>
    <xdr:sp macro="" textlink="Pivottables!AV14">
      <xdr:nvSpPr>
        <xdr:cNvPr id="140" name="CuadroTexto 139">
          <a:extLst>
            <a:ext uri="{FF2B5EF4-FFF2-40B4-BE49-F238E27FC236}">
              <a16:creationId xmlns:a16="http://schemas.microsoft.com/office/drawing/2014/main" id="{EC3A4E77-A08F-3C6A-1A8E-3402394768D2}"/>
            </a:ext>
          </a:extLst>
        </xdr:cNvPr>
        <xdr:cNvSpPr txBox="1"/>
      </xdr:nvSpPr>
      <xdr:spPr>
        <a:xfrm>
          <a:off x="9364612" y="7376297"/>
          <a:ext cx="519953" cy="3182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2DA98539-206B-409B-AED6-E0B3CE73F811}" type="TxLink">
            <a:rPr lang="en-US" sz="900" b="0" i="0" u="none" strike="noStrike">
              <a:solidFill>
                <a:schemeClr val="bg1"/>
              </a:solidFill>
              <a:latin typeface="Avenir Next LT Pro" panose="020B0504020202020204" pitchFamily="34" charset="0"/>
              <a:ea typeface="Calibri"/>
              <a:cs typeface="Calibri"/>
            </a:rPr>
            <a:pPr/>
            <a:t>8,03%</a:t>
          </a:fld>
          <a:endParaRPr lang="es-CO" sz="900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  <xdr:twoCellAnchor>
    <xdr:from>
      <xdr:col>16</xdr:col>
      <xdr:colOff>47503</xdr:colOff>
      <xdr:row>27</xdr:row>
      <xdr:rowOff>64509</xdr:rowOff>
    </xdr:from>
    <xdr:to>
      <xdr:col>16</xdr:col>
      <xdr:colOff>695325</xdr:colOff>
      <xdr:row>29</xdr:row>
      <xdr:rowOff>1756</xdr:rowOff>
    </xdr:to>
    <xdr:sp macro="" textlink="Pivottables!AV18">
      <xdr:nvSpPr>
        <xdr:cNvPr id="141" name="CuadroTexto 140">
          <a:extLst>
            <a:ext uri="{FF2B5EF4-FFF2-40B4-BE49-F238E27FC236}">
              <a16:creationId xmlns:a16="http://schemas.microsoft.com/office/drawing/2014/main" id="{50A02839-CB2E-A7C5-4942-D6A05D1AB1C2}"/>
            </a:ext>
          </a:extLst>
        </xdr:cNvPr>
        <xdr:cNvSpPr txBox="1"/>
      </xdr:nvSpPr>
      <xdr:spPr>
        <a:xfrm>
          <a:off x="12239503" y="5208009"/>
          <a:ext cx="647822" cy="3182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C98BB946-5E76-456F-82A6-556142B800A5}" type="TxLink">
            <a:rPr lang="en-US" sz="900" b="0" i="0" u="none" strike="noStrike">
              <a:solidFill>
                <a:schemeClr val="bg1"/>
              </a:solidFill>
              <a:latin typeface="Avenir Next LT Pro" panose="020B0504020202020204" pitchFamily="34" charset="0"/>
              <a:ea typeface="Calibri"/>
              <a:cs typeface="Calibri"/>
            </a:rPr>
            <a:pPr/>
            <a:t>15,37%</a:t>
          </a:fld>
          <a:endParaRPr lang="es-CO" sz="900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  <xdr:twoCellAnchor>
    <xdr:from>
      <xdr:col>17</xdr:col>
      <xdr:colOff>76831</xdr:colOff>
      <xdr:row>14</xdr:row>
      <xdr:rowOff>129066</xdr:rowOff>
    </xdr:from>
    <xdr:to>
      <xdr:col>17</xdr:col>
      <xdr:colOff>501674</xdr:colOff>
      <xdr:row>19</xdr:row>
      <xdr:rowOff>107052</xdr:rowOff>
    </xdr:to>
    <xdr:grpSp>
      <xdr:nvGrpSpPr>
        <xdr:cNvPr id="146" name="Grupo 145">
          <a:extLst>
            <a:ext uri="{FF2B5EF4-FFF2-40B4-BE49-F238E27FC236}">
              <a16:creationId xmlns:a16="http://schemas.microsoft.com/office/drawing/2014/main" id="{2E092225-EAC9-80D0-E28B-CCB69AE817D4}"/>
            </a:ext>
          </a:extLst>
        </xdr:cNvPr>
        <xdr:cNvGrpSpPr/>
      </xdr:nvGrpSpPr>
      <xdr:grpSpPr>
        <a:xfrm rot="8860270">
          <a:off x="13030831" y="2796066"/>
          <a:ext cx="424843" cy="930486"/>
          <a:chOff x="12169589" y="1882590"/>
          <a:chExt cx="424843" cy="930486"/>
        </a:xfrm>
      </xdr:grpSpPr>
      <xdr:cxnSp macro="">
        <xdr:nvCxnSpPr>
          <xdr:cNvPr id="147" name="Conector recto 146">
            <a:extLst>
              <a:ext uri="{FF2B5EF4-FFF2-40B4-BE49-F238E27FC236}">
                <a16:creationId xmlns:a16="http://schemas.microsoft.com/office/drawing/2014/main" id="{3B2130F4-879A-782A-062F-728EC2E1FF9E}"/>
              </a:ext>
            </a:extLst>
          </xdr:cNvPr>
          <xdr:cNvCxnSpPr/>
        </xdr:nvCxnSpPr>
        <xdr:spPr>
          <a:xfrm rot="13998595">
            <a:off x="12159799" y="2378444"/>
            <a:ext cx="630107" cy="239158"/>
          </a:xfrm>
          <a:prstGeom prst="line">
            <a:avLst/>
          </a:prstGeom>
          <a:ln>
            <a:gradFill>
              <a:gsLst>
                <a:gs pos="4000">
                  <a:srgbClr val="9BF8F2"/>
                </a:gs>
                <a:gs pos="48000">
                  <a:schemeClr val="bg2">
                    <a:lumMod val="25000"/>
                  </a:schemeClr>
                </a:gs>
              </a:gsLst>
              <a:lin ang="5400000" scaled="1"/>
            </a:gra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8" name="Elipse 147">
            <a:extLst>
              <a:ext uri="{FF2B5EF4-FFF2-40B4-BE49-F238E27FC236}">
                <a16:creationId xmlns:a16="http://schemas.microsoft.com/office/drawing/2014/main" id="{AC9CCE1C-465A-D74F-417D-4E2E6AB1FC21}"/>
              </a:ext>
            </a:extLst>
          </xdr:cNvPr>
          <xdr:cNvSpPr/>
        </xdr:nvSpPr>
        <xdr:spPr>
          <a:xfrm>
            <a:off x="12169589" y="1882590"/>
            <a:ext cx="396000" cy="396000"/>
          </a:xfrm>
          <a:prstGeom prst="ellipse">
            <a:avLst/>
          </a:prstGeom>
          <a:solidFill>
            <a:schemeClr val="tx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/>
  </xdr:twoCellAnchor>
  <xdr:twoCellAnchor>
    <xdr:from>
      <xdr:col>15</xdr:col>
      <xdr:colOff>318530</xdr:colOff>
      <xdr:row>9</xdr:row>
      <xdr:rowOff>47901</xdr:rowOff>
    </xdr:from>
    <xdr:to>
      <xdr:col>16</xdr:col>
      <xdr:colOff>165902</xdr:colOff>
      <xdr:row>14</xdr:row>
      <xdr:rowOff>13761</xdr:rowOff>
    </xdr:to>
    <xdr:grpSp>
      <xdr:nvGrpSpPr>
        <xdr:cNvPr id="149" name="Grupo 148">
          <a:extLst>
            <a:ext uri="{FF2B5EF4-FFF2-40B4-BE49-F238E27FC236}">
              <a16:creationId xmlns:a16="http://schemas.microsoft.com/office/drawing/2014/main" id="{CA44E4B4-A5CF-786D-5474-46572C9D66B4}"/>
            </a:ext>
          </a:extLst>
        </xdr:cNvPr>
        <xdr:cNvGrpSpPr/>
      </xdr:nvGrpSpPr>
      <xdr:grpSpPr>
        <a:xfrm rot="19476045">
          <a:off x="11748530" y="1762401"/>
          <a:ext cx="609372" cy="918360"/>
          <a:chOff x="12169586" y="1882587"/>
          <a:chExt cx="609372" cy="918360"/>
        </a:xfrm>
      </xdr:grpSpPr>
      <xdr:cxnSp macro="">
        <xdr:nvCxnSpPr>
          <xdr:cNvPr id="150" name="Conector recto 149">
            <a:extLst>
              <a:ext uri="{FF2B5EF4-FFF2-40B4-BE49-F238E27FC236}">
                <a16:creationId xmlns:a16="http://schemas.microsoft.com/office/drawing/2014/main" id="{52DEC3BD-57AD-A98E-34FA-DAE8EDCCE758}"/>
              </a:ext>
            </a:extLst>
          </xdr:cNvPr>
          <xdr:cNvCxnSpPr/>
        </xdr:nvCxnSpPr>
        <xdr:spPr>
          <a:xfrm rot="2123955" flipH="1" flipV="1">
            <a:off x="12182400" y="2300465"/>
            <a:ext cx="596558" cy="500482"/>
          </a:xfrm>
          <a:prstGeom prst="line">
            <a:avLst/>
          </a:prstGeom>
          <a:ln>
            <a:gradFill>
              <a:gsLst>
                <a:gs pos="4000">
                  <a:srgbClr val="9BF8F2"/>
                </a:gs>
                <a:gs pos="48000">
                  <a:schemeClr val="bg2">
                    <a:lumMod val="25000"/>
                  </a:schemeClr>
                </a:gs>
              </a:gsLst>
              <a:lin ang="5400000" scaled="1"/>
            </a:gra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1" name="Elipse 150">
            <a:extLst>
              <a:ext uri="{FF2B5EF4-FFF2-40B4-BE49-F238E27FC236}">
                <a16:creationId xmlns:a16="http://schemas.microsoft.com/office/drawing/2014/main" id="{C50990FC-B473-3C34-F905-204FBBE3DD4D}"/>
              </a:ext>
            </a:extLst>
          </xdr:cNvPr>
          <xdr:cNvSpPr/>
        </xdr:nvSpPr>
        <xdr:spPr>
          <a:xfrm>
            <a:off x="12169586" y="1882587"/>
            <a:ext cx="396000" cy="396000"/>
          </a:xfrm>
          <a:prstGeom prst="ellipse">
            <a:avLst/>
          </a:prstGeom>
          <a:solidFill>
            <a:schemeClr val="tx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/>
  </xdr:twoCellAnchor>
  <xdr:twoCellAnchor>
    <xdr:from>
      <xdr:col>18</xdr:col>
      <xdr:colOff>33615</xdr:colOff>
      <xdr:row>11</xdr:row>
      <xdr:rowOff>135030</xdr:rowOff>
    </xdr:from>
    <xdr:to>
      <xdr:col>20</xdr:col>
      <xdr:colOff>57711</xdr:colOff>
      <xdr:row>14</xdr:row>
      <xdr:rowOff>0</xdr:rowOff>
    </xdr:to>
    <xdr:grpSp>
      <xdr:nvGrpSpPr>
        <xdr:cNvPr id="163" name="Grupo 162">
          <a:extLst>
            <a:ext uri="{FF2B5EF4-FFF2-40B4-BE49-F238E27FC236}">
              <a16:creationId xmlns:a16="http://schemas.microsoft.com/office/drawing/2014/main" id="{F509FCD3-8A43-93A2-F073-9C67B0A2F557}"/>
            </a:ext>
          </a:extLst>
        </xdr:cNvPr>
        <xdr:cNvGrpSpPr/>
      </xdr:nvGrpSpPr>
      <xdr:grpSpPr>
        <a:xfrm>
          <a:off x="13749615" y="2230530"/>
          <a:ext cx="1548096" cy="436470"/>
          <a:chOff x="13581526" y="1860736"/>
          <a:chExt cx="1548096" cy="436470"/>
        </a:xfrm>
      </xdr:grpSpPr>
      <xdr:sp macro="" textlink="Pivottables!AT4">
        <xdr:nvSpPr>
          <xdr:cNvPr id="160" name="CuadroTexto 159">
            <a:extLst>
              <a:ext uri="{FF2B5EF4-FFF2-40B4-BE49-F238E27FC236}">
                <a16:creationId xmlns:a16="http://schemas.microsoft.com/office/drawing/2014/main" id="{51A6D243-3A55-839F-4070-706E43F55636}"/>
              </a:ext>
            </a:extLst>
          </xdr:cNvPr>
          <xdr:cNvSpPr txBox="1"/>
        </xdr:nvSpPr>
        <xdr:spPr>
          <a:xfrm>
            <a:off x="14049374" y="1860736"/>
            <a:ext cx="1080248" cy="307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5AC7368C-0E0F-4BC8-A4BE-6654E595B377}" type="TxLink">
              <a:rPr lang="en-US" sz="800" b="0" i="0" u="none" strike="noStrike">
                <a:solidFill>
                  <a:schemeClr val="bg1"/>
                </a:solidFill>
                <a:latin typeface="Avenir Next LT Pro" panose="020B0504020202020204" pitchFamily="34" charset="0"/>
                <a:ea typeface="Calibri"/>
                <a:cs typeface="Calibri"/>
              </a:rPr>
              <a:pPr algn="l"/>
              <a:t>Company Website</a:t>
            </a:fld>
            <a:endParaRPr lang="es-CO" sz="1000">
              <a:solidFill>
                <a:schemeClr val="bg1"/>
              </a:solidFill>
              <a:latin typeface="Avenir Next LT Pro" panose="020B0504020202020204" pitchFamily="34" charset="0"/>
            </a:endParaRPr>
          </a:p>
        </xdr:txBody>
      </xdr:sp>
      <xdr:sp macro="" textlink="Pivottables!AU4">
        <xdr:nvSpPr>
          <xdr:cNvPr id="161" name="CuadroTexto 160">
            <a:extLst>
              <a:ext uri="{FF2B5EF4-FFF2-40B4-BE49-F238E27FC236}">
                <a16:creationId xmlns:a16="http://schemas.microsoft.com/office/drawing/2014/main" id="{60779643-4661-0698-A49B-FDDF133D22A5}"/>
              </a:ext>
            </a:extLst>
          </xdr:cNvPr>
          <xdr:cNvSpPr txBox="1"/>
        </xdr:nvSpPr>
        <xdr:spPr>
          <a:xfrm>
            <a:off x="14015756" y="2073648"/>
            <a:ext cx="843244" cy="22355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98BB7277-D038-4886-BB6A-737F9E47DAAD}" type="TxLink">
              <a:rPr lang="en-US" sz="1000" b="0" i="0" u="none" strike="noStrike">
                <a:solidFill>
                  <a:schemeClr val="bg1"/>
                </a:solidFill>
                <a:latin typeface="Avenir Next LT Pro" panose="020B0504020202020204" pitchFamily="34" charset="0"/>
                <a:ea typeface="Calibri"/>
                <a:cs typeface="Calibri"/>
              </a:rPr>
              <a:pPr algn="l"/>
              <a:t> 200.000 </a:t>
            </a:fld>
            <a:endParaRPr lang="es-CO" sz="800">
              <a:solidFill>
                <a:schemeClr val="bg1"/>
              </a:solidFill>
              <a:latin typeface="Avenir Next LT Pro" panose="020B0504020202020204" pitchFamily="34" charset="0"/>
            </a:endParaRPr>
          </a:p>
        </xdr:txBody>
      </xdr:sp>
      <xdr:sp macro="" textlink="Pivottables!AV4">
        <xdr:nvSpPr>
          <xdr:cNvPr id="162" name="CuadroTexto 161">
            <a:extLst>
              <a:ext uri="{FF2B5EF4-FFF2-40B4-BE49-F238E27FC236}">
                <a16:creationId xmlns:a16="http://schemas.microsoft.com/office/drawing/2014/main" id="{01EBA1D8-D9C7-A693-F29D-004D405E142A}"/>
              </a:ext>
            </a:extLst>
          </xdr:cNvPr>
          <xdr:cNvSpPr txBox="1"/>
        </xdr:nvSpPr>
        <xdr:spPr>
          <a:xfrm>
            <a:off x="13581526" y="2034990"/>
            <a:ext cx="553573" cy="19498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62885E4C-5531-46CA-A346-C31A5AB43E79}" type="TxLink">
              <a:rPr lang="en-US" sz="800" b="0" i="0" u="none" strike="noStrike">
                <a:solidFill>
                  <a:schemeClr val="bg1"/>
                </a:solidFill>
                <a:latin typeface="Avenir Next LT Pro" panose="020B0504020202020204" pitchFamily="34" charset="0"/>
                <a:ea typeface="Calibri"/>
                <a:cs typeface="Calibri"/>
              </a:rPr>
              <a:pPr algn="l"/>
              <a:t>24,34%</a:t>
            </a:fld>
            <a:endParaRPr lang="es-CO" sz="200">
              <a:solidFill>
                <a:schemeClr val="bg1"/>
              </a:solidFill>
              <a:latin typeface="Avenir Next LT Pro" panose="020B0504020202020204" pitchFamily="34" charset="0"/>
            </a:endParaRPr>
          </a:p>
        </xdr:txBody>
      </xdr:sp>
    </xdr:grpSp>
    <xdr:clientData/>
  </xdr:twoCellAnchor>
  <xdr:twoCellAnchor>
    <xdr:from>
      <xdr:col>17</xdr:col>
      <xdr:colOff>219631</xdr:colOff>
      <xdr:row>16</xdr:row>
      <xdr:rowOff>185457</xdr:rowOff>
    </xdr:from>
    <xdr:to>
      <xdr:col>19</xdr:col>
      <xdr:colOff>254933</xdr:colOff>
      <xdr:row>19</xdr:row>
      <xdr:rowOff>21852</xdr:rowOff>
    </xdr:to>
    <xdr:grpSp>
      <xdr:nvGrpSpPr>
        <xdr:cNvPr id="164" name="Grupo 163">
          <a:extLst>
            <a:ext uri="{FF2B5EF4-FFF2-40B4-BE49-F238E27FC236}">
              <a16:creationId xmlns:a16="http://schemas.microsoft.com/office/drawing/2014/main" id="{B805E49F-4F90-3F2C-06A7-6E1018ACA57A}"/>
            </a:ext>
          </a:extLst>
        </xdr:cNvPr>
        <xdr:cNvGrpSpPr/>
      </xdr:nvGrpSpPr>
      <xdr:grpSpPr>
        <a:xfrm>
          <a:off x="13173631" y="3233457"/>
          <a:ext cx="1559302" cy="407895"/>
          <a:chOff x="13570320" y="1860736"/>
          <a:chExt cx="1559302" cy="407895"/>
        </a:xfrm>
      </xdr:grpSpPr>
      <xdr:sp macro="" textlink="Pivottables!AT5">
        <xdr:nvSpPr>
          <xdr:cNvPr id="165" name="CuadroTexto 164">
            <a:extLst>
              <a:ext uri="{FF2B5EF4-FFF2-40B4-BE49-F238E27FC236}">
                <a16:creationId xmlns:a16="http://schemas.microsoft.com/office/drawing/2014/main" id="{89D95059-7808-62C4-35B5-FCF1DE11CA54}"/>
              </a:ext>
            </a:extLst>
          </xdr:cNvPr>
          <xdr:cNvSpPr txBox="1"/>
        </xdr:nvSpPr>
        <xdr:spPr>
          <a:xfrm>
            <a:off x="14049374" y="1860736"/>
            <a:ext cx="1080248" cy="307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E2992BD5-F4BB-4E2F-910F-DEC291155C25}" type="TxLink">
              <a:rPr lang="en-US" sz="800" b="0" i="0" u="none" strike="noStrike">
                <a:solidFill>
                  <a:schemeClr val="bg1"/>
                </a:solidFill>
                <a:latin typeface="Avenir Next LT Pro" panose="020B0504020202020204" pitchFamily="34" charset="0"/>
                <a:ea typeface="Calibri"/>
                <a:cs typeface="Calibri"/>
              </a:rPr>
              <a:pPr algn="l"/>
              <a:t>Facebook Page</a:t>
            </a:fld>
            <a:endParaRPr lang="es-CO" sz="800">
              <a:solidFill>
                <a:schemeClr val="bg1"/>
              </a:solidFill>
              <a:latin typeface="Avenir Next LT Pro" panose="020B0504020202020204" pitchFamily="34" charset="0"/>
            </a:endParaRPr>
          </a:p>
        </xdr:txBody>
      </xdr:sp>
      <xdr:sp macro="" textlink="Pivottables!AU5">
        <xdr:nvSpPr>
          <xdr:cNvPr id="166" name="CuadroTexto 165">
            <a:extLst>
              <a:ext uri="{FF2B5EF4-FFF2-40B4-BE49-F238E27FC236}">
                <a16:creationId xmlns:a16="http://schemas.microsoft.com/office/drawing/2014/main" id="{84D2AC6E-41CE-EA8E-0DB4-C8AF29B4CF9D}"/>
              </a:ext>
            </a:extLst>
          </xdr:cNvPr>
          <xdr:cNvSpPr txBox="1"/>
        </xdr:nvSpPr>
        <xdr:spPr>
          <a:xfrm>
            <a:off x="14015756" y="2073649"/>
            <a:ext cx="598395" cy="1949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50B1B33F-B3F6-444A-A466-937691A515C6}" type="TxLink">
              <a:rPr lang="en-US" sz="1000" b="0" i="0" u="none" strike="noStrike">
                <a:solidFill>
                  <a:schemeClr val="bg1"/>
                </a:solidFill>
                <a:latin typeface="Avenir Next LT Pro" panose="020B0504020202020204" pitchFamily="34" charset="0"/>
                <a:ea typeface="Calibri"/>
                <a:cs typeface="Calibri"/>
              </a:rPr>
              <a:pPr algn="l"/>
              <a:t> 6.340 </a:t>
            </a:fld>
            <a:endParaRPr lang="es-CO" sz="1000">
              <a:solidFill>
                <a:schemeClr val="bg1"/>
              </a:solidFill>
              <a:latin typeface="Avenir Next LT Pro" panose="020B0504020202020204" pitchFamily="34" charset="0"/>
            </a:endParaRPr>
          </a:p>
        </xdr:txBody>
      </xdr:sp>
      <xdr:sp macro="" textlink="Pivottables!AV5">
        <xdr:nvSpPr>
          <xdr:cNvPr id="167" name="CuadroTexto 166">
            <a:extLst>
              <a:ext uri="{FF2B5EF4-FFF2-40B4-BE49-F238E27FC236}">
                <a16:creationId xmlns:a16="http://schemas.microsoft.com/office/drawing/2014/main" id="{FDA4FF78-7110-B842-FC8F-65CAB5AAF162}"/>
              </a:ext>
            </a:extLst>
          </xdr:cNvPr>
          <xdr:cNvSpPr txBox="1"/>
        </xdr:nvSpPr>
        <xdr:spPr>
          <a:xfrm>
            <a:off x="13570320" y="2012578"/>
            <a:ext cx="553573" cy="19498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162369A9-AEA2-4D35-AE42-806DFA4A45E4}" type="TxLink">
              <a:rPr lang="en-US" sz="800" b="0" i="0" u="none" strike="noStrike">
                <a:solidFill>
                  <a:schemeClr val="bg1"/>
                </a:solidFill>
                <a:latin typeface="Avenir Next LT Pro" panose="020B0504020202020204" pitchFamily="34" charset="0"/>
                <a:ea typeface="Calibri"/>
                <a:cs typeface="Calibri"/>
              </a:rPr>
              <a:pPr algn="l"/>
              <a:t>0,77%</a:t>
            </a:fld>
            <a:endParaRPr lang="es-CO" sz="300">
              <a:solidFill>
                <a:schemeClr val="bg1"/>
              </a:solidFill>
              <a:latin typeface="Avenir Next LT Pro" panose="020B0504020202020204" pitchFamily="34" charset="0"/>
            </a:endParaRPr>
          </a:p>
        </xdr:txBody>
      </xdr:sp>
    </xdr:grpSp>
    <xdr:clientData/>
  </xdr:twoCellAnchor>
  <xdr:twoCellAnchor>
    <xdr:from>
      <xdr:col>17</xdr:col>
      <xdr:colOff>392203</xdr:colOff>
      <xdr:row>8</xdr:row>
      <xdr:rowOff>560</xdr:rowOff>
    </xdr:from>
    <xdr:to>
      <xdr:col>19</xdr:col>
      <xdr:colOff>360269</xdr:colOff>
      <xdr:row>10</xdr:row>
      <xdr:rowOff>56030</xdr:rowOff>
    </xdr:to>
    <xdr:grpSp>
      <xdr:nvGrpSpPr>
        <xdr:cNvPr id="169" name="Grupo 168">
          <a:extLst>
            <a:ext uri="{FF2B5EF4-FFF2-40B4-BE49-F238E27FC236}">
              <a16:creationId xmlns:a16="http://schemas.microsoft.com/office/drawing/2014/main" id="{6CF66F40-FD51-2677-6BC8-B1D1FC03A505}"/>
            </a:ext>
          </a:extLst>
        </xdr:cNvPr>
        <xdr:cNvGrpSpPr/>
      </xdr:nvGrpSpPr>
      <xdr:grpSpPr>
        <a:xfrm>
          <a:off x="13346203" y="1524560"/>
          <a:ext cx="1492066" cy="436470"/>
          <a:chOff x="13637556" y="1860736"/>
          <a:chExt cx="1492066" cy="436470"/>
        </a:xfrm>
      </xdr:grpSpPr>
      <xdr:sp macro="" textlink="Pivottables!AT6">
        <xdr:nvSpPr>
          <xdr:cNvPr id="170" name="CuadroTexto 169">
            <a:extLst>
              <a:ext uri="{FF2B5EF4-FFF2-40B4-BE49-F238E27FC236}">
                <a16:creationId xmlns:a16="http://schemas.microsoft.com/office/drawing/2014/main" id="{E373ED43-8FE6-B060-586C-FA5946215265}"/>
              </a:ext>
            </a:extLst>
          </xdr:cNvPr>
          <xdr:cNvSpPr txBox="1"/>
        </xdr:nvSpPr>
        <xdr:spPr>
          <a:xfrm>
            <a:off x="14049374" y="1860736"/>
            <a:ext cx="1080248" cy="307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3CA3F469-D0F7-438D-A1FA-35D7D8540622}" type="TxLink">
              <a:rPr lang="en-US" sz="800" b="0" i="0" u="none" strike="noStrike">
                <a:solidFill>
                  <a:schemeClr val="bg1"/>
                </a:solidFill>
                <a:latin typeface="Avenir Next LT Pro" panose="020B0504020202020204" pitchFamily="34" charset="0"/>
                <a:ea typeface="Calibri"/>
                <a:cs typeface="Calibri"/>
              </a:rPr>
              <a:pPr algn="l"/>
              <a:t>Google Ad</a:t>
            </a:fld>
            <a:endParaRPr lang="es-CO" sz="600">
              <a:solidFill>
                <a:schemeClr val="bg1"/>
              </a:solidFill>
              <a:latin typeface="Avenir Next LT Pro" panose="020B0504020202020204" pitchFamily="34" charset="0"/>
            </a:endParaRPr>
          </a:p>
        </xdr:txBody>
      </xdr:sp>
      <xdr:sp macro="" textlink="Pivottables!AU6">
        <xdr:nvSpPr>
          <xdr:cNvPr id="171" name="CuadroTexto 170">
            <a:extLst>
              <a:ext uri="{FF2B5EF4-FFF2-40B4-BE49-F238E27FC236}">
                <a16:creationId xmlns:a16="http://schemas.microsoft.com/office/drawing/2014/main" id="{3A5CD030-778F-E96A-83C1-5053FCD974EA}"/>
              </a:ext>
            </a:extLst>
          </xdr:cNvPr>
          <xdr:cNvSpPr txBox="1"/>
        </xdr:nvSpPr>
        <xdr:spPr>
          <a:xfrm>
            <a:off x="14015756" y="2073648"/>
            <a:ext cx="843244" cy="22355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34EE8AFD-606A-422A-AA31-A3FD7A6005EB}" type="TxLink">
              <a:rPr lang="en-US" sz="1100" b="0" i="0" u="none" strike="noStrike">
                <a:solidFill>
                  <a:schemeClr val="bg1"/>
                </a:solidFill>
                <a:latin typeface="Avenir Next LT Pro" panose="020B0504020202020204" pitchFamily="34" charset="0"/>
                <a:ea typeface="Calibri"/>
                <a:cs typeface="Calibri"/>
              </a:rPr>
              <a:pPr algn="l"/>
              <a:t> 5.950 </a:t>
            </a:fld>
            <a:endParaRPr lang="es-CO" sz="800">
              <a:solidFill>
                <a:schemeClr val="bg1"/>
              </a:solidFill>
              <a:latin typeface="Avenir Next LT Pro" panose="020B0504020202020204" pitchFamily="34" charset="0"/>
            </a:endParaRPr>
          </a:p>
        </xdr:txBody>
      </xdr:sp>
      <xdr:sp macro="" textlink="Pivottables!AV6">
        <xdr:nvSpPr>
          <xdr:cNvPr id="172" name="CuadroTexto 171">
            <a:extLst>
              <a:ext uri="{FF2B5EF4-FFF2-40B4-BE49-F238E27FC236}">
                <a16:creationId xmlns:a16="http://schemas.microsoft.com/office/drawing/2014/main" id="{5AF59078-DF0E-E984-5152-4EF0E1BF8C72}"/>
              </a:ext>
            </a:extLst>
          </xdr:cNvPr>
          <xdr:cNvSpPr txBox="1"/>
        </xdr:nvSpPr>
        <xdr:spPr>
          <a:xfrm>
            <a:off x="13637556" y="2034990"/>
            <a:ext cx="553573" cy="19498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FC883425-DC92-446A-82F6-5F76737CA181}" type="TxLink">
              <a:rPr lang="en-US" sz="800" b="0" i="0" u="none" strike="noStrike">
                <a:solidFill>
                  <a:schemeClr val="bg1"/>
                </a:solidFill>
                <a:latin typeface="Avenir Next LT Pro" panose="020B0504020202020204" pitchFamily="34" charset="0"/>
                <a:ea typeface="Calibri"/>
                <a:cs typeface="Calibri"/>
              </a:rPr>
              <a:pPr algn="l"/>
              <a:t>0,72%</a:t>
            </a:fld>
            <a:endParaRPr lang="es-CO" sz="100">
              <a:solidFill>
                <a:schemeClr val="bg1"/>
              </a:solidFill>
              <a:latin typeface="Avenir Next LT Pro" panose="020B0504020202020204" pitchFamily="34" charset="0"/>
            </a:endParaRPr>
          </a:p>
        </xdr:txBody>
      </xdr:sp>
    </xdr:grpSp>
    <xdr:clientData/>
  </xdr:twoCellAnchor>
  <xdr:twoCellAnchor>
    <xdr:from>
      <xdr:col>16</xdr:col>
      <xdr:colOff>179285</xdr:colOff>
      <xdr:row>4</xdr:row>
      <xdr:rowOff>56589</xdr:rowOff>
    </xdr:from>
    <xdr:to>
      <xdr:col>18</xdr:col>
      <xdr:colOff>291344</xdr:colOff>
      <xdr:row>6</xdr:row>
      <xdr:rowOff>112059</xdr:rowOff>
    </xdr:to>
    <xdr:grpSp>
      <xdr:nvGrpSpPr>
        <xdr:cNvPr id="173" name="Grupo 172">
          <a:extLst>
            <a:ext uri="{FF2B5EF4-FFF2-40B4-BE49-F238E27FC236}">
              <a16:creationId xmlns:a16="http://schemas.microsoft.com/office/drawing/2014/main" id="{8CA46C39-142F-E0E8-1703-0F14BC9E0718}"/>
            </a:ext>
          </a:extLst>
        </xdr:cNvPr>
        <xdr:cNvGrpSpPr/>
      </xdr:nvGrpSpPr>
      <xdr:grpSpPr>
        <a:xfrm>
          <a:off x="12371285" y="818589"/>
          <a:ext cx="1636059" cy="436470"/>
          <a:chOff x="15529558" y="1603001"/>
          <a:chExt cx="1374584" cy="436470"/>
        </a:xfrm>
      </xdr:grpSpPr>
      <xdr:sp macro="" textlink="Pivottables!AT7">
        <xdr:nvSpPr>
          <xdr:cNvPr id="174" name="CuadroTexto 173">
            <a:extLst>
              <a:ext uri="{FF2B5EF4-FFF2-40B4-BE49-F238E27FC236}">
                <a16:creationId xmlns:a16="http://schemas.microsoft.com/office/drawing/2014/main" id="{00FF5440-EBA2-E86E-8704-9D1F1C23F166}"/>
              </a:ext>
            </a:extLst>
          </xdr:cNvPr>
          <xdr:cNvSpPr txBox="1"/>
        </xdr:nvSpPr>
        <xdr:spPr>
          <a:xfrm>
            <a:off x="15927459" y="1603001"/>
            <a:ext cx="976683" cy="3244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35BAA249-CB25-4060-BAA8-D69BDD60909C}" type="TxLink">
              <a:rPr lang="en-US" sz="800" b="0" i="0" u="none" strike="noStrike">
                <a:solidFill>
                  <a:schemeClr val="bg1"/>
                </a:solidFill>
                <a:latin typeface="Avenir Next LT Pro" panose="020B0504020202020204" pitchFamily="34" charset="0"/>
                <a:ea typeface="Calibri"/>
                <a:cs typeface="Calibri"/>
              </a:rPr>
              <a:pPr algn="l"/>
              <a:t>Television Ad</a:t>
            </a:fld>
            <a:endParaRPr lang="es-CO" sz="200">
              <a:solidFill>
                <a:schemeClr val="bg1"/>
              </a:solidFill>
              <a:latin typeface="Avenir Next LT Pro" panose="020B0504020202020204" pitchFamily="34" charset="0"/>
            </a:endParaRPr>
          </a:p>
        </xdr:txBody>
      </xdr:sp>
      <xdr:sp macro="" textlink="Pivottables!AU7">
        <xdr:nvSpPr>
          <xdr:cNvPr id="175" name="CuadroTexto 174">
            <a:extLst>
              <a:ext uri="{FF2B5EF4-FFF2-40B4-BE49-F238E27FC236}">
                <a16:creationId xmlns:a16="http://schemas.microsoft.com/office/drawing/2014/main" id="{C1C8F0A1-FFA8-8BA9-D46C-DE1C08285CF6}"/>
              </a:ext>
            </a:extLst>
          </xdr:cNvPr>
          <xdr:cNvSpPr txBox="1"/>
        </xdr:nvSpPr>
        <xdr:spPr>
          <a:xfrm>
            <a:off x="15893842" y="1815913"/>
            <a:ext cx="843244" cy="22355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A7C394EC-3D5C-49A5-9051-4A4E3C67198B}" type="TxLink">
              <a:rPr lang="en-US" sz="1100" b="0" i="0" u="none" strike="noStrike">
                <a:solidFill>
                  <a:schemeClr val="bg1"/>
                </a:solidFill>
                <a:latin typeface="Avenir Next LT Pro" panose="020B0504020202020204" pitchFamily="34" charset="0"/>
                <a:ea typeface="Calibri"/>
                <a:cs typeface="Calibri"/>
              </a:rPr>
              <a:pPr algn="l"/>
              <a:t> 5.767 </a:t>
            </a:fld>
            <a:endParaRPr lang="es-CO" sz="800">
              <a:solidFill>
                <a:schemeClr val="bg1"/>
              </a:solidFill>
              <a:latin typeface="Avenir Next LT Pro" panose="020B0504020202020204" pitchFamily="34" charset="0"/>
            </a:endParaRPr>
          </a:p>
        </xdr:txBody>
      </xdr:sp>
      <xdr:sp macro="" textlink="Pivottables!AV7">
        <xdr:nvSpPr>
          <xdr:cNvPr id="176" name="CuadroTexto 175">
            <a:extLst>
              <a:ext uri="{FF2B5EF4-FFF2-40B4-BE49-F238E27FC236}">
                <a16:creationId xmlns:a16="http://schemas.microsoft.com/office/drawing/2014/main" id="{D4875B5F-972A-1BAA-D10E-FF47E24E696F}"/>
              </a:ext>
            </a:extLst>
          </xdr:cNvPr>
          <xdr:cNvSpPr txBox="1"/>
        </xdr:nvSpPr>
        <xdr:spPr>
          <a:xfrm>
            <a:off x="15529558" y="1833284"/>
            <a:ext cx="553573" cy="19498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24D63938-3515-4484-BCED-5125FF58E513}" type="TxLink">
              <a:rPr lang="en-US" sz="800" b="0" i="0" u="none" strike="noStrike">
                <a:solidFill>
                  <a:schemeClr val="bg1"/>
                </a:solidFill>
                <a:latin typeface="Avenir Next LT Pro" panose="020B0504020202020204" pitchFamily="34" charset="0"/>
                <a:ea typeface="Calibri"/>
                <a:cs typeface="Calibri"/>
              </a:rPr>
              <a:pPr algn="l"/>
              <a:t>0,70%</a:t>
            </a:fld>
            <a:endParaRPr lang="es-CO" sz="200">
              <a:solidFill>
                <a:schemeClr val="bg1"/>
              </a:solidFill>
              <a:latin typeface="Avenir Next LT Pro" panose="020B0504020202020204" pitchFamily="34" charset="0"/>
            </a:endParaRPr>
          </a:p>
        </xdr:txBody>
      </xdr:sp>
    </xdr:grpSp>
    <xdr:clientData/>
  </xdr:twoCellAnchor>
  <xdr:twoCellAnchor>
    <xdr:from>
      <xdr:col>14</xdr:col>
      <xdr:colOff>184246</xdr:colOff>
      <xdr:row>7</xdr:row>
      <xdr:rowOff>170889</xdr:rowOff>
    </xdr:from>
    <xdr:to>
      <xdr:col>16</xdr:col>
      <xdr:colOff>36385</xdr:colOff>
      <xdr:row>11</xdr:row>
      <xdr:rowOff>81803</xdr:rowOff>
    </xdr:to>
    <xdr:grpSp>
      <xdr:nvGrpSpPr>
        <xdr:cNvPr id="182" name="Grupo 181">
          <a:extLst>
            <a:ext uri="{FF2B5EF4-FFF2-40B4-BE49-F238E27FC236}">
              <a16:creationId xmlns:a16="http://schemas.microsoft.com/office/drawing/2014/main" id="{0BD48D2A-3122-CBA8-003D-6A5E11A63E95}"/>
            </a:ext>
          </a:extLst>
        </xdr:cNvPr>
        <xdr:cNvGrpSpPr/>
      </xdr:nvGrpSpPr>
      <xdr:grpSpPr>
        <a:xfrm>
          <a:off x="10852246" y="1504389"/>
          <a:ext cx="1376139" cy="672914"/>
          <a:chOff x="15549726" y="1974476"/>
          <a:chExt cx="1156204" cy="672914"/>
        </a:xfrm>
      </xdr:grpSpPr>
      <xdr:sp macro="" textlink="Pivottables!AT8">
        <xdr:nvSpPr>
          <xdr:cNvPr id="183" name="CuadroTexto 182">
            <a:extLst>
              <a:ext uri="{FF2B5EF4-FFF2-40B4-BE49-F238E27FC236}">
                <a16:creationId xmlns:a16="http://schemas.microsoft.com/office/drawing/2014/main" id="{28F15BC4-56AF-BAF3-6184-E513DF6443A9}"/>
              </a:ext>
            </a:extLst>
          </xdr:cNvPr>
          <xdr:cNvSpPr txBox="1"/>
        </xdr:nvSpPr>
        <xdr:spPr>
          <a:xfrm>
            <a:off x="15551332" y="1974476"/>
            <a:ext cx="976683" cy="3244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19E872ED-E301-4EC5-AB61-A2D4662B24EF}" type="TxLink">
              <a:rPr lang="en-US" sz="800" b="0" i="0" u="none" strike="noStrike">
                <a:solidFill>
                  <a:schemeClr val="bg1"/>
                </a:solidFill>
                <a:latin typeface="Avenir Next LT Pro" panose="020B0504020202020204" pitchFamily="34" charset="0"/>
                <a:ea typeface="Calibri"/>
                <a:cs typeface="Calibri"/>
              </a:rPr>
              <a:pPr algn="l"/>
              <a:t>Youtube Channel</a:t>
            </a:fld>
            <a:endParaRPr lang="es-CO" sz="100">
              <a:solidFill>
                <a:schemeClr val="bg1"/>
              </a:solidFill>
              <a:latin typeface="Avenir Next LT Pro" panose="020B0504020202020204" pitchFamily="34" charset="0"/>
            </a:endParaRPr>
          </a:p>
        </xdr:txBody>
      </xdr:sp>
      <xdr:sp macro="" textlink="Pivottables!AU8">
        <xdr:nvSpPr>
          <xdr:cNvPr id="184" name="CuadroTexto 183">
            <a:extLst>
              <a:ext uri="{FF2B5EF4-FFF2-40B4-BE49-F238E27FC236}">
                <a16:creationId xmlns:a16="http://schemas.microsoft.com/office/drawing/2014/main" id="{CD3D9BB2-9FCA-4B0F-5721-937F645FDDBF}"/>
              </a:ext>
            </a:extLst>
          </xdr:cNvPr>
          <xdr:cNvSpPr txBox="1"/>
        </xdr:nvSpPr>
        <xdr:spPr>
          <a:xfrm>
            <a:off x="15549726" y="2196913"/>
            <a:ext cx="843244" cy="22355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2B97F626-DB51-4953-AC29-85087BD7E0EB}" type="TxLink">
              <a:rPr lang="en-US" sz="1100" b="0" i="0" u="none" strike="noStrike">
                <a:solidFill>
                  <a:schemeClr val="bg1"/>
                </a:solidFill>
                <a:latin typeface="Avenir Next LT Pro" panose="020B0504020202020204" pitchFamily="34" charset="0"/>
                <a:ea typeface="Calibri"/>
                <a:cs typeface="Calibri"/>
              </a:rPr>
              <a:pPr algn="l"/>
              <a:t> 6.041 </a:t>
            </a:fld>
            <a:endParaRPr lang="es-CO" sz="800">
              <a:solidFill>
                <a:schemeClr val="bg1"/>
              </a:solidFill>
              <a:latin typeface="Avenir Next LT Pro" panose="020B0504020202020204" pitchFamily="34" charset="0"/>
            </a:endParaRPr>
          </a:p>
        </xdr:txBody>
      </xdr:sp>
      <xdr:sp macro="" textlink="Pivottables!AV8">
        <xdr:nvSpPr>
          <xdr:cNvPr id="185" name="CuadroTexto 184">
            <a:extLst>
              <a:ext uri="{FF2B5EF4-FFF2-40B4-BE49-F238E27FC236}">
                <a16:creationId xmlns:a16="http://schemas.microsoft.com/office/drawing/2014/main" id="{8883D2A8-2DBD-2DB3-3D69-FE83401D7E09}"/>
              </a:ext>
            </a:extLst>
          </xdr:cNvPr>
          <xdr:cNvSpPr txBox="1"/>
        </xdr:nvSpPr>
        <xdr:spPr>
          <a:xfrm>
            <a:off x="16152357" y="2452409"/>
            <a:ext cx="553573" cy="19498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4C0AE897-7DDE-45C7-8DE8-1AED1DFD9993}" type="TxLink">
              <a:rPr lang="en-US" sz="800" b="0" i="0" u="none" strike="noStrike">
                <a:solidFill>
                  <a:schemeClr val="bg1"/>
                </a:solidFill>
                <a:latin typeface="Avenir Next LT Pro" panose="020B0504020202020204" pitchFamily="34" charset="0"/>
                <a:ea typeface="Calibri"/>
                <a:cs typeface="Calibri"/>
              </a:rPr>
              <a:pPr algn="l"/>
              <a:t>0,74%</a:t>
            </a:fld>
            <a:endParaRPr lang="es-CO" sz="100">
              <a:solidFill>
                <a:schemeClr val="bg1"/>
              </a:solidFill>
              <a:latin typeface="Avenir Next LT Pro" panose="020B0504020202020204" pitchFamily="34" charset="0"/>
            </a:endParaRPr>
          </a:p>
        </xdr:txBody>
      </xdr:sp>
    </xdr:grpSp>
    <xdr:clientData/>
  </xdr:twoCellAnchor>
  <xdr:twoCellAnchor>
    <xdr:from>
      <xdr:col>17</xdr:col>
      <xdr:colOff>76831</xdr:colOff>
      <xdr:row>27</xdr:row>
      <xdr:rowOff>110016</xdr:rowOff>
    </xdr:from>
    <xdr:to>
      <xdr:col>17</xdr:col>
      <xdr:colOff>501674</xdr:colOff>
      <xdr:row>32</xdr:row>
      <xdr:rowOff>88002</xdr:rowOff>
    </xdr:to>
    <xdr:grpSp>
      <xdr:nvGrpSpPr>
        <xdr:cNvPr id="188" name="Grupo 187">
          <a:extLst>
            <a:ext uri="{FF2B5EF4-FFF2-40B4-BE49-F238E27FC236}">
              <a16:creationId xmlns:a16="http://schemas.microsoft.com/office/drawing/2014/main" id="{869AC2EE-9BF0-A43C-9C89-CCB2602C3B1C}"/>
            </a:ext>
          </a:extLst>
        </xdr:cNvPr>
        <xdr:cNvGrpSpPr/>
      </xdr:nvGrpSpPr>
      <xdr:grpSpPr>
        <a:xfrm rot="8232892">
          <a:off x="13030831" y="5253516"/>
          <a:ext cx="424843" cy="930486"/>
          <a:chOff x="12169589" y="1882590"/>
          <a:chExt cx="424843" cy="930486"/>
        </a:xfrm>
      </xdr:grpSpPr>
      <xdr:cxnSp macro="">
        <xdr:nvCxnSpPr>
          <xdr:cNvPr id="189" name="Conector recto 188">
            <a:extLst>
              <a:ext uri="{FF2B5EF4-FFF2-40B4-BE49-F238E27FC236}">
                <a16:creationId xmlns:a16="http://schemas.microsoft.com/office/drawing/2014/main" id="{3CEE5F9C-3F58-1CCF-4FF5-5BFBB8E46D92}"/>
              </a:ext>
            </a:extLst>
          </xdr:cNvPr>
          <xdr:cNvCxnSpPr/>
        </xdr:nvCxnSpPr>
        <xdr:spPr>
          <a:xfrm rot="13998595">
            <a:off x="12159799" y="2378444"/>
            <a:ext cx="630107" cy="239158"/>
          </a:xfrm>
          <a:prstGeom prst="line">
            <a:avLst/>
          </a:prstGeom>
          <a:ln>
            <a:gradFill>
              <a:gsLst>
                <a:gs pos="4000">
                  <a:srgbClr val="9BF8F2"/>
                </a:gs>
                <a:gs pos="48000">
                  <a:schemeClr val="bg2">
                    <a:lumMod val="25000"/>
                  </a:schemeClr>
                </a:gs>
              </a:gsLst>
              <a:lin ang="5400000" scaled="1"/>
            </a:gra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0" name="Elipse 189">
            <a:extLst>
              <a:ext uri="{FF2B5EF4-FFF2-40B4-BE49-F238E27FC236}">
                <a16:creationId xmlns:a16="http://schemas.microsoft.com/office/drawing/2014/main" id="{807EA07A-3991-FB83-DE86-26B81914AD3E}"/>
              </a:ext>
            </a:extLst>
          </xdr:cNvPr>
          <xdr:cNvSpPr/>
        </xdr:nvSpPr>
        <xdr:spPr>
          <a:xfrm>
            <a:off x="12169589" y="1882590"/>
            <a:ext cx="396000" cy="396000"/>
          </a:xfrm>
          <a:prstGeom prst="ellipse">
            <a:avLst/>
          </a:prstGeom>
          <a:solidFill>
            <a:schemeClr val="tx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/>
  </xdr:twoCellAnchor>
  <xdr:twoCellAnchor>
    <xdr:from>
      <xdr:col>17</xdr:col>
      <xdr:colOff>243724</xdr:colOff>
      <xdr:row>29</xdr:row>
      <xdr:rowOff>137832</xdr:rowOff>
    </xdr:from>
    <xdr:to>
      <xdr:col>19</xdr:col>
      <xdr:colOff>273983</xdr:colOff>
      <xdr:row>31</xdr:row>
      <xdr:rowOff>190499</xdr:rowOff>
    </xdr:to>
    <xdr:grpSp>
      <xdr:nvGrpSpPr>
        <xdr:cNvPr id="191" name="Grupo 190">
          <a:extLst>
            <a:ext uri="{FF2B5EF4-FFF2-40B4-BE49-F238E27FC236}">
              <a16:creationId xmlns:a16="http://schemas.microsoft.com/office/drawing/2014/main" id="{BDF4A770-6C00-195C-3A7F-3E07436434F7}"/>
            </a:ext>
          </a:extLst>
        </xdr:cNvPr>
        <xdr:cNvGrpSpPr/>
      </xdr:nvGrpSpPr>
      <xdr:grpSpPr>
        <a:xfrm>
          <a:off x="13197724" y="5662332"/>
          <a:ext cx="1554259" cy="433667"/>
          <a:chOff x="13575363" y="1860736"/>
          <a:chExt cx="1554259" cy="433667"/>
        </a:xfrm>
      </xdr:grpSpPr>
      <xdr:sp macro="" textlink="Pivottables!AT20">
        <xdr:nvSpPr>
          <xdr:cNvPr id="192" name="CuadroTexto 191">
            <a:extLst>
              <a:ext uri="{FF2B5EF4-FFF2-40B4-BE49-F238E27FC236}">
                <a16:creationId xmlns:a16="http://schemas.microsoft.com/office/drawing/2014/main" id="{6977EC7C-BF61-820D-13B3-129CAF5A1AE8}"/>
              </a:ext>
            </a:extLst>
          </xdr:cNvPr>
          <xdr:cNvSpPr txBox="1"/>
        </xdr:nvSpPr>
        <xdr:spPr>
          <a:xfrm>
            <a:off x="14049374" y="1860736"/>
            <a:ext cx="1080248" cy="307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BE1A7A3E-2B86-4269-A9B4-CED28533208C}" type="TxLink">
              <a:rPr lang="en-US" sz="800" b="0" i="0" u="none" strike="noStrike">
                <a:solidFill>
                  <a:schemeClr val="bg1"/>
                </a:solidFill>
                <a:latin typeface="Avenir Next LT Pro" panose="020B0504020202020204" pitchFamily="34" charset="0"/>
                <a:ea typeface="Calibri"/>
                <a:cs typeface="Calibri"/>
              </a:rPr>
              <a:pPr algn="l"/>
              <a:t>prime</a:t>
            </a:fld>
            <a:endParaRPr lang="es-CO" sz="400">
              <a:solidFill>
                <a:schemeClr val="bg1"/>
              </a:solidFill>
              <a:latin typeface="Avenir Next LT Pro" panose="020B0504020202020204" pitchFamily="34" charset="0"/>
            </a:endParaRPr>
          </a:p>
        </xdr:txBody>
      </xdr:sp>
      <xdr:sp macro="" textlink="Pivottables!AU20">
        <xdr:nvSpPr>
          <xdr:cNvPr id="193" name="CuadroTexto 192">
            <a:extLst>
              <a:ext uri="{FF2B5EF4-FFF2-40B4-BE49-F238E27FC236}">
                <a16:creationId xmlns:a16="http://schemas.microsoft.com/office/drawing/2014/main" id="{F4CAE494-E110-DB48-FA22-89A9C225BDAB}"/>
              </a:ext>
            </a:extLst>
          </xdr:cNvPr>
          <xdr:cNvSpPr txBox="1"/>
        </xdr:nvSpPr>
        <xdr:spPr>
          <a:xfrm>
            <a:off x="14015756" y="2073648"/>
            <a:ext cx="811308" cy="2207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49653AFD-355C-4F97-8BB7-51E1BFE308B9}" type="TxLink">
              <a:rPr lang="en-US" sz="1100" b="0" i="0" u="none" strike="noStrike">
                <a:solidFill>
                  <a:schemeClr val="bg1"/>
                </a:solidFill>
                <a:latin typeface="Avenir Next LT Pro" panose="020B0504020202020204" pitchFamily="34" charset="0"/>
                <a:ea typeface="Calibri"/>
                <a:cs typeface="Calibri"/>
              </a:rPr>
              <a:pPr algn="l"/>
              <a:t> 72.476 </a:t>
            </a:fld>
            <a:endParaRPr lang="es-CO" sz="1000">
              <a:solidFill>
                <a:schemeClr val="bg1"/>
              </a:solidFill>
              <a:latin typeface="Avenir Next LT Pro" panose="020B0504020202020204" pitchFamily="34" charset="0"/>
            </a:endParaRPr>
          </a:p>
        </xdr:txBody>
      </xdr:sp>
      <xdr:sp macro="" textlink="Pivottables!AV20">
        <xdr:nvSpPr>
          <xdr:cNvPr id="194" name="CuadroTexto 193">
            <a:extLst>
              <a:ext uri="{FF2B5EF4-FFF2-40B4-BE49-F238E27FC236}">
                <a16:creationId xmlns:a16="http://schemas.microsoft.com/office/drawing/2014/main" id="{B137D665-7AC4-03BD-57DB-A8D6EF149B2B}"/>
              </a:ext>
            </a:extLst>
          </xdr:cNvPr>
          <xdr:cNvSpPr txBox="1"/>
        </xdr:nvSpPr>
        <xdr:spPr>
          <a:xfrm>
            <a:off x="13575363" y="1990166"/>
            <a:ext cx="553573" cy="19498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624C59CF-1D00-43CD-897F-718D8DB633D2}" type="TxLink">
              <a:rPr lang="en-US" sz="800" b="0" i="0" u="none" strike="noStrike">
                <a:solidFill>
                  <a:schemeClr val="bg1"/>
                </a:solidFill>
                <a:latin typeface="Avenir Next LT Pro" panose="020B0504020202020204" pitchFamily="34" charset="0"/>
                <a:ea typeface="Calibri"/>
                <a:cs typeface="Calibri"/>
              </a:rPr>
              <a:pPr algn="l"/>
              <a:t>8,82%</a:t>
            </a:fld>
            <a:endParaRPr lang="es-CO" sz="100">
              <a:solidFill>
                <a:schemeClr val="bg1"/>
              </a:solidFill>
              <a:latin typeface="Avenir Next LT Pro" panose="020B0504020202020204" pitchFamily="34" charset="0"/>
            </a:endParaRPr>
          </a:p>
        </xdr:txBody>
      </xdr:sp>
    </xdr:grpSp>
    <xdr:clientData/>
  </xdr:twoCellAnchor>
  <xdr:twoCellAnchor>
    <xdr:from>
      <xdr:col>16</xdr:col>
      <xdr:colOff>518312</xdr:colOff>
      <xdr:row>24</xdr:row>
      <xdr:rowOff>130813</xdr:rowOff>
    </xdr:from>
    <xdr:to>
      <xdr:col>17</xdr:col>
      <xdr:colOff>511757</xdr:colOff>
      <xdr:row>26</xdr:row>
      <xdr:rowOff>182093</xdr:rowOff>
    </xdr:to>
    <xdr:grpSp>
      <xdr:nvGrpSpPr>
        <xdr:cNvPr id="195" name="Grupo 194">
          <a:extLst>
            <a:ext uri="{FF2B5EF4-FFF2-40B4-BE49-F238E27FC236}">
              <a16:creationId xmlns:a16="http://schemas.microsoft.com/office/drawing/2014/main" id="{801F7FC4-A5C9-0B9D-F8EB-11F3E8C8E488}"/>
            </a:ext>
          </a:extLst>
        </xdr:cNvPr>
        <xdr:cNvGrpSpPr/>
      </xdr:nvGrpSpPr>
      <xdr:grpSpPr>
        <a:xfrm rot="4123833">
          <a:off x="12871895" y="4541230"/>
          <a:ext cx="432280" cy="755445"/>
          <a:chOff x="12169589" y="1882590"/>
          <a:chExt cx="432280" cy="755445"/>
        </a:xfrm>
      </xdr:grpSpPr>
      <xdr:cxnSp macro="">
        <xdr:nvCxnSpPr>
          <xdr:cNvPr id="196" name="Conector recto 195">
            <a:extLst>
              <a:ext uri="{FF2B5EF4-FFF2-40B4-BE49-F238E27FC236}">
                <a16:creationId xmlns:a16="http://schemas.microsoft.com/office/drawing/2014/main" id="{24C40F0A-97C3-3238-2DAA-EA92380C4E05}"/>
              </a:ext>
            </a:extLst>
          </xdr:cNvPr>
          <xdr:cNvCxnSpPr/>
        </xdr:nvCxnSpPr>
        <xdr:spPr>
          <a:xfrm rot="17476167" flipV="1">
            <a:off x="12237162" y="2273328"/>
            <a:ext cx="422902" cy="306512"/>
          </a:xfrm>
          <a:prstGeom prst="line">
            <a:avLst/>
          </a:prstGeom>
          <a:ln>
            <a:gradFill>
              <a:gsLst>
                <a:gs pos="4000">
                  <a:srgbClr val="9BF8F2"/>
                </a:gs>
                <a:gs pos="48000">
                  <a:schemeClr val="bg2">
                    <a:lumMod val="25000"/>
                  </a:schemeClr>
                </a:gs>
              </a:gsLst>
              <a:lin ang="5400000" scaled="1"/>
            </a:gra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7" name="Elipse 196">
            <a:extLst>
              <a:ext uri="{FF2B5EF4-FFF2-40B4-BE49-F238E27FC236}">
                <a16:creationId xmlns:a16="http://schemas.microsoft.com/office/drawing/2014/main" id="{AF809154-9FDC-14D1-38FB-7FF0E3BFE50F}"/>
              </a:ext>
            </a:extLst>
          </xdr:cNvPr>
          <xdr:cNvSpPr/>
        </xdr:nvSpPr>
        <xdr:spPr>
          <a:xfrm>
            <a:off x="12169589" y="1882590"/>
            <a:ext cx="396000" cy="396000"/>
          </a:xfrm>
          <a:prstGeom prst="ellipse">
            <a:avLst/>
          </a:prstGeom>
          <a:solidFill>
            <a:schemeClr val="tx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/>
  </xdr:twoCellAnchor>
  <xdr:twoCellAnchor>
    <xdr:from>
      <xdr:col>17</xdr:col>
      <xdr:colOff>62748</xdr:colOff>
      <xdr:row>24</xdr:row>
      <xdr:rowOff>33057</xdr:rowOff>
    </xdr:from>
    <xdr:to>
      <xdr:col>19</xdr:col>
      <xdr:colOff>93007</xdr:colOff>
      <xdr:row>26</xdr:row>
      <xdr:rowOff>66674</xdr:rowOff>
    </xdr:to>
    <xdr:grpSp>
      <xdr:nvGrpSpPr>
        <xdr:cNvPr id="198" name="Grupo 197">
          <a:extLst>
            <a:ext uri="{FF2B5EF4-FFF2-40B4-BE49-F238E27FC236}">
              <a16:creationId xmlns:a16="http://schemas.microsoft.com/office/drawing/2014/main" id="{1615909E-33C0-758F-00C9-DD92FB6246C9}"/>
            </a:ext>
          </a:extLst>
        </xdr:cNvPr>
        <xdr:cNvGrpSpPr/>
      </xdr:nvGrpSpPr>
      <xdr:grpSpPr>
        <a:xfrm>
          <a:off x="13016748" y="4605057"/>
          <a:ext cx="1554259" cy="414617"/>
          <a:chOff x="13575363" y="1860736"/>
          <a:chExt cx="1554259" cy="414617"/>
        </a:xfrm>
      </xdr:grpSpPr>
      <xdr:sp macro="" textlink="Pivottables!AT19">
        <xdr:nvSpPr>
          <xdr:cNvPr id="199" name="CuadroTexto 198">
            <a:extLst>
              <a:ext uri="{FF2B5EF4-FFF2-40B4-BE49-F238E27FC236}">
                <a16:creationId xmlns:a16="http://schemas.microsoft.com/office/drawing/2014/main" id="{C1A6873E-3735-AF21-1301-289804024A9F}"/>
              </a:ext>
            </a:extLst>
          </xdr:cNvPr>
          <xdr:cNvSpPr txBox="1"/>
        </xdr:nvSpPr>
        <xdr:spPr>
          <a:xfrm>
            <a:off x="14049374" y="1860736"/>
            <a:ext cx="1080248" cy="307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9C3EFB77-CCD7-44E8-8F3E-B0D89F6DE7A6}" type="TxLink">
              <a:rPr lang="en-US" sz="800" b="0" i="0" u="none" strike="noStrike">
                <a:solidFill>
                  <a:schemeClr val="bg1"/>
                </a:solidFill>
                <a:latin typeface="Avenir Next LT Pro" panose="020B0504020202020204" pitchFamily="34" charset="0"/>
                <a:ea typeface="Calibri"/>
                <a:cs typeface="Calibri"/>
              </a:rPr>
              <a:pPr algn="l"/>
              <a:t>Premium</a:t>
            </a:fld>
            <a:endParaRPr lang="es-CO" sz="400">
              <a:solidFill>
                <a:schemeClr val="bg1"/>
              </a:solidFill>
              <a:latin typeface="Avenir Next LT Pro" panose="020B0504020202020204" pitchFamily="34" charset="0"/>
            </a:endParaRPr>
          </a:p>
        </xdr:txBody>
      </xdr:sp>
      <xdr:sp macro="" textlink="Pivottables!AU19">
        <xdr:nvSpPr>
          <xdr:cNvPr id="200" name="CuadroTexto 199">
            <a:extLst>
              <a:ext uri="{FF2B5EF4-FFF2-40B4-BE49-F238E27FC236}">
                <a16:creationId xmlns:a16="http://schemas.microsoft.com/office/drawing/2014/main" id="{FB5B7BEB-BBEA-EA91-2064-837067AE48EC}"/>
              </a:ext>
            </a:extLst>
          </xdr:cNvPr>
          <xdr:cNvSpPr txBox="1"/>
        </xdr:nvSpPr>
        <xdr:spPr>
          <a:xfrm>
            <a:off x="14015756" y="2073648"/>
            <a:ext cx="897034" cy="2017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2B4C0444-22B2-4D35-83B8-D236EE4198E0}" type="TxLink">
              <a:rPr lang="en-US" sz="1100" b="0" i="0" u="none" strike="noStrike">
                <a:solidFill>
                  <a:schemeClr val="bg1"/>
                </a:solidFill>
                <a:latin typeface="Avenir Next LT Pro" panose="020B0504020202020204" pitchFamily="34" charset="0"/>
                <a:ea typeface="Calibri"/>
                <a:cs typeface="Calibri"/>
              </a:rPr>
              <a:pPr algn="l"/>
              <a:t> 53.799 </a:t>
            </a:fld>
            <a:endParaRPr lang="es-CO" sz="1000">
              <a:solidFill>
                <a:schemeClr val="bg1"/>
              </a:solidFill>
              <a:latin typeface="Avenir Next LT Pro" panose="020B0504020202020204" pitchFamily="34" charset="0"/>
            </a:endParaRPr>
          </a:p>
        </xdr:txBody>
      </xdr:sp>
      <xdr:sp macro="" textlink="Pivottables!AV19">
        <xdr:nvSpPr>
          <xdr:cNvPr id="201" name="CuadroTexto 200">
            <a:extLst>
              <a:ext uri="{FF2B5EF4-FFF2-40B4-BE49-F238E27FC236}">
                <a16:creationId xmlns:a16="http://schemas.microsoft.com/office/drawing/2014/main" id="{989B6D35-76D4-F95B-437C-44574D4A6474}"/>
              </a:ext>
            </a:extLst>
          </xdr:cNvPr>
          <xdr:cNvSpPr txBox="1"/>
        </xdr:nvSpPr>
        <xdr:spPr>
          <a:xfrm>
            <a:off x="13575363" y="1990166"/>
            <a:ext cx="553573" cy="19498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14949C1D-C8C1-4139-BE17-6818CAC055CA}" type="TxLink">
              <a:rPr lang="en-US" sz="800" b="0" i="0" u="none" strike="noStrike">
                <a:solidFill>
                  <a:schemeClr val="bg1"/>
                </a:solidFill>
                <a:latin typeface="Avenir Next LT Pro" panose="020B0504020202020204" pitchFamily="34" charset="0"/>
                <a:ea typeface="Calibri"/>
                <a:cs typeface="Calibri"/>
              </a:rPr>
              <a:pPr algn="l"/>
              <a:t>6,55%</a:t>
            </a:fld>
            <a:endParaRPr lang="es-CO" sz="100">
              <a:solidFill>
                <a:schemeClr val="bg1"/>
              </a:solidFill>
              <a:latin typeface="Avenir Next LT Pro" panose="020B0504020202020204" pitchFamily="34" charset="0"/>
            </a:endParaRPr>
          </a:p>
        </xdr:txBody>
      </xdr:sp>
    </xdr:grpSp>
    <xdr:clientData/>
  </xdr:twoCellAnchor>
  <xdr:twoCellAnchor>
    <xdr:from>
      <xdr:col>12</xdr:col>
      <xdr:colOff>720479</xdr:colOff>
      <xdr:row>36</xdr:row>
      <xdr:rowOff>183542</xdr:rowOff>
    </xdr:from>
    <xdr:to>
      <xdr:col>14</xdr:col>
      <xdr:colOff>126965</xdr:colOff>
      <xdr:row>39</xdr:row>
      <xdr:rowOff>36885</xdr:rowOff>
    </xdr:to>
    <xdr:grpSp>
      <xdr:nvGrpSpPr>
        <xdr:cNvPr id="209" name="Grupo 208">
          <a:extLst>
            <a:ext uri="{FF2B5EF4-FFF2-40B4-BE49-F238E27FC236}">
              <a16:creationId xmlns:a16="http://schemas.microsoft.com/office/drawing/2014/main" id="{3C2E7BD1-5CCF-1EF8-4119-097029F03621}"/>
            </a:ext>
          </a:extLst>
        </xdr:cNvPr>
        <xdr:cNvGrpSpPr/>
      </xdr:nvGrpSpPr>
      <xdr:grpSpPr>
        <a:xfrm rot="5400000">
          <a:off x="10117300" y="6788721"/>
          <a:ext cx="424843" cy="930486"/>
          <a:chOff x="12169589" y="1882590"/>
          <a:chExt cx="424843" cy="930486"/>
        </a:xfrm>
      </xdr:grpSpPr>
      <xdr:cxnSp macro="">
        <xdr:nvCxnSpPr>
          <xdr:cNvPr id="210" name="Conector recto 209">
            <a:extLst>
              <a:ext uri="{FF2B5EF4-FFF2-40B4-BE49-F238E27FC236}">
                <a16:creationId xmlns:a16="http://schemas.microsoft.com/office/drawing/2014/main" id="{BA51EC2A-CB18-B27F-07FE-F9227681D5CB}"/>
              </a:ext>
            </a:extLst>
          </xdr:cNvPr>
          <xdr:cNvCxnSpPr/>
        </xdr:nvCxnSpPr>
        <xdr:spPr>
          <a:xfrm rot="13998595">
            <a:off x="12159799" y="2378444"/>
            <a:ext cx="630107" cy="239158"/>
          </a:xfrm>
          <a:prstGeom prst="line">
            <a:avLst/>
          </a:prstGeom>
          <a:ln>
            <a:gradFill>
              <a:gsLst>
                <a:gs pos="4000">
                  <a:srgbClr val="9BF8F2"/>
                </a:gs>
                <a:gs pos="48000">
                  <a:schemeClr val="bg2">
                    <a:lumMod val="25000"/>
                  </a:schemeClr>
                </a:gs>
              </a:gsLst>
              <a:lin ang="5400000" scaled="1"/>
            </a:gra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1" name="Elipse 210">
            <a:extLst>
              <a:ext uri="{FF2B5EF4-FFF2-40B4-BE49-F238E27FC236}">
                <a16:creationId xmlns:a16="http://schemas.microsoft.com/office/drawing/2014/main" id="{79D59D34-6F47-B694-2FDD-CC80A39B0BD7}"/>
              </a:ext>
            </a:extLst>
          </xdr:cNvPr>
          <xdr:cNvSpPr/>
        </xdr:nvSpPr>
        <xdr:spPr>
          <a:xfrm>
            <a:off x="12169589" y="1882590"/>
            <a:ext cx="396000" cy="396000"/>
          </a:xfrm>
          <a:prstGeom prst="ellipse">
            <a:avLst/>
          </a:prstGeom>
          <a:solidFill>
            <a:schemeClr val="tx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/>
  </xdr:twoCellAnchor>
  <xdr:twoCellAnchor>
    <xdr:from>
      <xdr:col>13</xdr:col>
      <xdr:colOff>456629</xdr:colOff>
      <xdr:row>37</xdr:row>
      <xdr:rowOff>48184</xdr:rowOff>
    </xdr:from>
    <xdr:to>
      <xdr:col>15</xdr:col>
      <xdr:colOff>515464</xdr:colOff>
      <xdr:row>39</xdr:row>
      <xdr:rowOff>100851</xdr:rowOff>
    </xdr:to>
    <xdr:grpSp>
      <xdr:nvGrpSpPr>
        <xdr:cNvPr id="212" name="Grupo 211">
          <a:extLst>
            <a:ext uri="{FF2B5EF4-FFF2-40B4-BE49-F238E27FC236}">
              <a16:creationId xmlns:a16="http://schemas.microsoft.com/office/drawing/2014/main" id="{7F49C927-A891-7C51-0D79-869BB8959C1B}"/>
            </a:ext>
          </a:extLst>
        </xdr:cNvPr>
        <xdr:cNvGrpSpPr/>
      </xdr:nvGrpSpPr>
      <xdr:grpSpPr>
        <a:xfrm>
          <a:off x="10362629" y="7096684"/>
          <a:ext cx="1582835" cy="433667"/>
          <a:chOff x="13530582" y="1972795"/>
          <a:chExt cx="1576715" cy="433667"/>
        </a:xfrm>
      </xdr:grpSpPr>
      <xdr:sp macro="" textlink="Pivottables!AT15">
        <xdr:nvSpPr>
          <xdr:cNvPr id="213" name="CuadroTexto 212">
            <a:extLst>
              <a:ext uri="{FF2B5EF4-FFF2-40B4-BE49-F238E27FC236}">
                <a16:creationId xmlns:a16="http://schemas.microsoft.com/office/drawing/2014/main" id="{B5287738-CB22-D2D5-EC6D-C34B31564650}"/>
              </a:ext>
            </a:extLst>
          </xdr:cNvPr>
          <xdr:cNvSpPr txBox="1"/>
        </xdr:nvSpPr>
        <xdr:spPr>
          <a:xfrm>
            <a:off x="14027049" y="1972795"/>
            <a:ext cx="1080248" cy="307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1444D3BE-B260-417D-B722-9D782592FA07}" type="TxLink">
              <a:rPr lang="en-US" sz="800" b="0" i="0" u="none" strike="noStrike">
                <a:solidFill>
                  <a:schemeClr val="bg1"/>
                </a:solidFill>
                <a:latin typeface="Avenir Next LT Pro" panose="020B0504020202020204" pitchFamily="34" charset="0"/>
                <a:ea typeface="Calibri"/>
                <a:cs typeface="Calibri"/>
              </a:rPr>
              <a:pPr algn="l"/>
              <a:t>Equipments</a:t>
            </a:fld>
            <a:endParaRPr lang="es-CO" sz="100">
              <a:solidFill>
                <a:schemeClr val="bg1"/>
              </a:solidFill>
              <a:latin typeface="Avenir Next LT Pro" panose="020B0504020202020204" pitchFamily="34" charset="0"/>
            </a:endParaRPr>
          </a:p>
        </xdr:txBody>
      </xdr:sp>
      <xdr:sp macro="" textlink="Pivottables!AU15">
        <xdr:nvSpPr>
          <xdr:cNvPr id="214" name="CuadroTexto 213">
            <a:extLst>
              <a:ext uri="{FF2B5EF4-FFF2-40B4-BE49-F238E27FC236}">
                <a16:creationId xmlns:a16="http://schemas.microsoft.com/office/drawing/2014/main" id="{9344C70C-0FB5-3ECC-A311-13A5D7000B54}"/>
              </a:ext>
            </a:extLst>
          </xdr:cNvPr>
          <xdr:cNvSpPr txBox="1"/>
        </xdr:nvSpPr>
        <xdr:spPr>
          <a:xfrm>
            <a:off x="13993430" y="2185707"/>
            <a:ext cx="811308" cy="2207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47FDC102-BD60-4B7A-9237-1AEE0277373B}" type="TxLink">
              <a:rPr lang="en-US" sz="1100" b="0" i="0" u="none" strike="noStrike">
                <a:solidFill>
                  <a:schemeClr val="bg1"/>
                </a:solidFill>
                <a:latin typeface="Avenir Next LT Pro" panose="020B0504020202020204" pitchFamily="34" charset="0"/>
                <a:ea typeface="Calibri"/>
                <a:cs typeface="Calibri"/>
              </a:rPr>
              <a:pPr algn="l"/>
              <a:t> 1.572 </a:t>
            </a:fld>
            <a:endParaRPr lang="es-CO" sz="1000">
              <a:solidFill>
                <a:schemeClr val="bg1"/>
              </a:solidFill>
              <a:latin typeface="Avenir Next LT Pro" panose="020B0504020202020204" pitchFamily="34" charset="0"/>
            </a:endParaRPr>
          </a:p>
        </xdr:txBody>
      </xdr:sp>
      <xdr:sp macro="" textlink="Pivottables!AV15">
        <xdr:nvSpPr>
          <xdr:cNvPr id="215" name="CuadroTexto 214">
            <a:extLst>
              <a:ext uri="{FF2B5EF4-FFF2-40B4-BE49-F238E27FC236}">
                <a16:creationId xmlns:a16="http://schemas.microsoft.com/office/drawing/2014/main" id="{07CBC17E-74E6-5D96-AD6F-5DF72570CBB3}"/>
              </a:ext>
            </a:extLst>
          </xdr:cNvPr>
          <xdr:cNvSpPr txBox="1"/>
        </xdr:nvSpPr>
        <xdr:spPr>
          <a:xfrm>
            <a:off x="13530582" y="2012578"/>
            <a:ext cx="553573" cy="19498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051DEA34-E465-40A0-9479-D6D013ACB437}" type="TxLink">
              <a:rPr lang="en-US" sz="800" b="0" i="0" u="none" strike="noStrike">
                <a:solidFill>
                  <a:schemeClr val="bg1"/>
                </a:solidFill>
                <a:latin typeface="Avenir Next LT Pro" panose="020B0504020202020204" pitchFamily="34" charset="0"/>
                <a:ea typeface="Calibri"/>
                <a:cs typeface="Calibri"/>
              </a:rPr>
              <a:pPr algn="l"/>
              <a:t>0,19%</a:t>
            </a:fld>
            <a:endParaRPr lang="es-CO" sz="100">
              <a:solidFill>
                <a:schemeClr val="bg1"/>
              </a:solidFill>
              <a:latin typeface="Avenir Next LT Pro" panose="020B0504020202020204" pitchFamily="34" charset="0"/>
            </a:endParaRPr>
          </a:p>
        </xdr:txBody>
      </xdr:sp>
    </xdr:grpSp>
    <xdr:clientData/>
  </xdr:twoCellAnchor>
  <xdr:twoCellAnchor>
    <xdr:from>
      <xdr:col>13</xdr:col>
      <xdr:colOff>65621</xdr:colOff>
      <xdr:row>39</xdr:row>
      <xdr:rowOff>143631</xdr:rowOff>
    </xdr:from>
    <xdr:to>
      <xdr:col>13</xdr:col>
      <xdr:colOff>490464</xdr:colOff>
      <xdr:row>44</xdr:row>
      <xdr:rowOff>121617</xdr:rowOff>
    </xdr:to>
    <xdr:grpSp>
      <xdr:nvGrpSpPr>
        <xdr:cNvPr id="216" name="Grupo 215">
          <a:extLst>
            <a:ext uri="{FF2B5EF4-FFF2-40B4-BE49-F238E27FC236}">
              <a16:creationId xmlns:a16="http://schemas.microsoft.com/office/drawing/2014/main" id="{4E6E767E-CE1A-7730-D078-C40F4AD7B3AB}"/>
            </a:ext>
          </a:extLst>
        </xdr:cNvPr>
        <xdr:cNvGrpSpPr/>
      </xdr:nvGrpSpPr>
      <xdr:grpSpPr>
        <a:xfrm rot="8838129">
          <a:off x="9971621" y="7573131"/>
          <a:ext cx="424843" cy="930486"/>
          <a:chOff x="12169589" y="1882590"/>
          <a:chExt cx="424843" cy="930486"/>
        </a:xfrm>
      </xdr:grpSpPr>
      <xdr:cxnSp macro="">
        <xdr:nvCxnSpPr>
          <xdr:cNvPr id="217" name="Conector recto 216">
            <a:extLst>
              <a:ext uri="{FF2B5EF4-FFF2-40B4-BE49-F238E27FC236}">
                <a16:creationId xmlns:a16="http://schemas.microsoft.com/office/drawing/2014/main" id="{8F308D62-DA31-2CBE-E578-D0D8CA9E5FE1}"/>
              </a:ext>
            </a:extLst>
          </xdr:cNvPr>
          <xdr:cNvCxnSpPr/>
        </xdr:nvCxnSpPr>
        <xdr:spPr>
          <a:xfrm rot="13998595">
            <a:off x="12159799" y="2378444"/>
            <a:ext cx="630107" cy="239158"/>
          </a:xfrm>
          <a:prstGeom prst="line">
            <a:avLst/>
          </a:prstGeom>
          <a:ln>
            <a:gradFill>
              <a:gsLst>
                <a:gs pos="4000">
                  <a:srgbClr val="9BF8F2"/>
                </a:gs>
                <a:gs pos="48000">
                  <a:schemeClr val="bg2">
                    <a:lumMod val="25000"/>
                  </a:schemeClr>
                </a:gs>
              </a:gsLst>
              <a:lin ang="5400000" scaled="1"/>
            </a:gra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8" name="Elipse 217">
            <a:extLst>
              <a:ext uri="{FF2B5EF4-FFF2-40B4-BE49-F238E27FC236}">
                <a16:creationId xmlns:a16="http://schemas.microsoft.com/office/drawing/2014/main" id="{126ACBE4-4657-D9C5-0E4D-FECC75E9A55E}"/>
              </a:ext>
            </a:extLst>
          </xdr:cNvPr>
          <xdr:cNvSpPr/>
        </xdr:nvSpPr>
        <xdr:spPr>
          <a:xfrm>
            <a:off x="12169589" y="1882590"/>
            <a:ext cx="396000" cy="396000"/>
          </a:xfrm>
          <a:prstGeom prst="ellipse">
            <a:avLst/>
          </a:prstGeom>
          <a:solidFill>
            <a:schemeClr val="tx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/>
  </xdr:twoCellAnchor>
  <xdr:twoCellAnchor>
    <xdr:from>
      <xdr:col>13</xdr:col>
      <xdr:colOff>198898</xdr:colOff>
      <xdr:row>42</xdr:row>
      <xdr:rowOff>14566</xdr:rowOff>
    </xdr:from>
    <xdr:to>
      <xdr:col>15</xdr:col>
      <xdr:colOff>262775</xdr:colOff>
      <xdr:row>44</xdr:row>
      <xdr:rowOff>67233</xdr:rowOff>
    </xdr:to>
    <xdr:grpSp>
      <xdr:nvGrpSpPr>
        <xdr:cNvPr id="219" name="Grupo 218">
          <a:extLst>
            <a:ext uri="{FF2B5EF4-FFF2-40B4-BE49-F238E27FC236}">
              <a16:creationId xmlns:a16="http://schemas.microsoft.com/office/drawing/2014/main" id="{0D466715-6D26-9036-4926-C35B2D3C2491}"/>
            </a:ext>
          </a:extLst>
        </xdr:cNvPr>
        <xdr:cNvGrpSpPr/>
      </xdr:nvGrpSpPr>
      <xdr:grpSpPr>
        <a:xfrm>
          <a:off x="10104898" y="8015566"/>
          <a:ext cx="1587877" cy="433667"/>
          <a:chOff x="13541745" y="1860736"/>
          <a:chExt cx="1587877" cy="433667"/>
        </a:xfrm>
      </xdr:grpSpPr>
      <xdr:sp macro="" textlink="Pivottables!AT16">
        <xdr:nvSpPr>
          <xdr:cNvPr id="220" name="CuadroTexto 219">
            <a:extLst>
              <a:ext uri="{FF2B5EF4-FFF2-40B4-BE49-F238E27FC236}">
                <a16:creationId xmlns:a16="http://schemas.microsoft.com/office/drawing/2014/main" id="{53E1611F-B766-2774-9644-4E1EB8C14AF5}"/>
              </a:ext>
            </a:extLst>
          </xdr:cNvPr>
          <xdr:cNvSpPr txBox="1"/>
        </xdr:nvSpPr>
        <xdr:spPr>
          <a:xfrm>
            <a:off x="14049374" y="1860736"/>
            <a:ext cx="1080248" cy="307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218EE4BE-A482-467D-9B3A-5440F720A0EF}" type="TxLink">
              <a:rPr lang="en-US" sz="800" b="0" i="0" u="none" strike="noStrike">
                <a:solidFill>
                  <a:schemeClr val="bg1"/>
                </a:solidFill>
                <a:latin typeface="Avenir Next LT Pro" panose="020B0504020202020204" pitchFamily="34" charset="0"/>
                <a:ea typeface="Calibri"/>
                <a:cs typeface="Calibri"/>
              </a:rPr>
              <a:pPr algn="l"/>
              <a:t>Lands</a:t>
            </a:fld>
            <a:endParaRPr lang="es-CO" sz="100">
              <a:solidFill>
                <a:schemeClr val="bg1"/>
              </a:solidFill>
              <a:latin typeface="Avenir Next LT Pro" panose="020B0504020202020204" pitchFamily="34" charset="0"/>
            </a:endParaRPr>
          </a:p>
        </xdr:txBody>
      </xdr:sp>
      <xdr:sp macro="" textlink="Pivottables!AU16">
        <xdr:nvSpPr>
          <xdr:cNvPr id="221" name="CuadroTexto 220">
            <a:extLst>
              <a:ext uri="{FF2B5EF4-FFF2-40B4-BE49-F238E27FC236}">
                <a16:creationId xmlns:a16="http://schemas.microsoft.com/office/drawing/2014/main" id="{03AEFA02-1735-BE39-42F1-6F89E3B9EAEF}"/>
              </a:ext>
            </a:extLst>
          </xdr:cNvPr>
          <xdr:cNvSpPr txBox="1"/>
        </xdr:nvSpPr>
        <xdr:spPr>
          <a:xfrm>
            <a:off x="14015756" y="2073648"/>
            <a:ext cx="811308" cy="2207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7437A6AC-04BC-49A7-9FD7-3B57231ED4B8}" type="TxLink">
              <a:rPr lang="en-US" sz="1100" b="0" i="0" u="none" strike="noStrike">
                <a:solidFill>
                  <a:schemeClr val="bg1"/>
                </a:solidFill>
                <a:latin typeface="Avenir Next LT Pro" panose="020B0504020202020204" pitchFamily="34" charset="0"/>
                <a:ea typeface="Calibri"/>
                <a:cs typeface="Calibri"/>
              </a:rPr>
              <a:pPr algn="l"/>
              <a:t> 40.612 </a:t>
            </a:fld>
            <a:endParaRPr lang="es-CO" sz="1000">
              <a:solidFill>
                <a:schemeClr val="bg1"/>
              </a:solidFill>
              <a:latin typeface="Avenir Next LT Pro" panose="020B0504020202020204" pitchFamily="34" charset="0"/>
            </a:endParaRPr>
          </a:p>
        </xdr:txBody>
      </xdr:sp>
      <xdr:sp macro="" textlink="Pivottables!AV16">
        <xdr:nvSpPr>
          <xdr:cNvPr id="222" name="CuadroTexto 221">
            <a:extLst>
              <a:ext uri="{FF2B5EF4-FFF2-40B4-BE49-F238E27FC236}">
                <a16:creationId xmlns:a16="http://schemas.microsoft.com/office/drawing/2014/main" id="{F4EDDA18-18AD-7C26-7B18-755D00453F93}"/>
              </a:ext>
            </a:extLst>
          </xdr:cNvPr>
          <xdr:cNvSpPr txBox="1"/>
        </xdr:nvSpPr>
        <xdr:spPr>
          <a:xfrm>
            <a:off x="13541745" y="1990166"/>
            <a:ext cx="553573" cy="19498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FD149DDD-901A-40D5-BED3-93DF161DC953}" type="TxLink">
              <a:rPr lang="en-US" sz="800" b="0" i="0" u="none" strike="noStrike">
                <a:solidFill>
                  <a:schemeClr val="bg1"/>
                </a:solidFill>
                <a:latin typeface="Avenir Next LT Pro" panose="020B0504020202020204" pitchFamily="34" charset="0"/>
                <a:ea typeface="Calibri"/>
                <a:cs typeface="Calibri"/>
              </a:rPr>
              <a:pPr algn="l"/>
              <a:t>4,94%</a:t>
            </a:fld>
            <a:endParaRPr lang="es-CO" sz="100">
              <a:solidFill>
                <a:schemeClr val="bg1"/>
              </a:solidFill>
              <a:latin typeface="Avenir Next LT Pro" panose="020B0504020202020204" pitchFamily="34" charset="0"/>
            </a:endParaRPr>
          </a:p>
        </xdr:txBody>
      </xdr:sp>
    </xdr:grpSp>
    <xdr:clientData/>
  </xdr:twoCellAnchor>
  <xdr:twoCellAnchor>
    <xdr:from>
      <xdr:col>11</xdr:col>
      <xdr:colOff>148977</xdr:colOff>
      <xdr:row>40</xdr:row>
      <xdr:rowOff>161127</xdr:rowOff>
    </xdr:from>
    <xdr:to>
      <xdr:col>12</xdr:col>
      <xdr:colOff>317463</xdr:colOff>
      <xdr:row>43</xdr:row>
      <xdr:rowOff>14470</xdr:rowOff>
    </xdr:to>
    <xdr:grpSp>
      <xdr:nvGrpSpPr>
        <xdr:cNvPr id="223" name="Grupo 222">
          <a:extLst>
            <a:ext uri="{FF2B5EF4-FFF2-40B4-BE49-F238E27FC236}">
              <a16:creationId xmlns:a16="http://schemas.microsoft.com/office/drawing/2014/main" id="{64C6C161-B970-A871-DC62-227C1405CD53}"/>
            </a:ext>
          </a:extLst>
        </xdr:cNvPr>
        <xdr:cNvGrpSpPr/>
      </xdr:nvGrpSpPr>
      <xdr:grpSpPr>
        <a:xfrm rot="15144761">
          <a:off x="8783798" y="7528306"/>
          <a:ext cx="424843" cy="930486"/>
          <a:chOff x="12169589" y="1882590"/>
          <a:chExt cx="424843" cy="930486"/>
        </a:xfrm>
      </xdr:grpSpPr>
      <xdr:cxnSp macro="">
        <xdr:nvCxnSpPr>
          <xdr:cNvPr id="224" name="Conector recto 223">
            <a:extLst>
              <a:ext uri="{FF2B5EF4-FFF2-40B4-BE49-F238E27FC236}">
                <a16:creationId xmlns:a16="http://schemas.microsoft.com/office/drawing/2014/main" id="{506B2AF8-FC6C-6D71-6516-9E56DB15FD04}"/>
              </a:ext>
            </a:extLst>
          </xdr:cNvPr>
          <xdr:cNvCxnSpPr/>
        </xdr:nvCxnSpPr>
        <xdr:spPr>
          <a:xfrm rot="13998595">
            <a:off x="12159799" y="2378444"/>
            <a:ext cx="630107" cy="239158"/>
          </a:xfrm>
          <a:prstGeom prst="line">
            <a:avLst/>
          </a:prstGeom>
          <a:ln>
            <a:gradFill>
              <a:gsLst>
                <a:gs pos="4000">
                  <a:srgbClr val="9BF8F2"/>
                </a:gs>
                <a:gs pos="48000">
                  <a:schemeClr val="bg2">
                    <a:lumMod val="25000"/>
                  </a:schemeClr>
                </a:gs>
              </a:gsLst>
              <a:lin ang="5400000" scaled="1"/>
            </a:gra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5" name="Elipse 224">
            <a:extLst>
              <a:ext uri="{FF2B5EF4-FFF2-40B4-BE49-F238E27FC236}">
                <a16:creationId xmlns:a16="http://schemas.microsoft.com/office/drawing/2014/main" id="{1D593C7F-1A62-C677-5D0F-6EC567D190CA}"/>
              </a:ext>
            </a:extLst>
          </xdr:cNvPr>
          <xdr:cNvSpPr/>
        </xdr:nvSpPr>
        <xdr:spPr>
          <a:xfrm>
            <a:off x="12169589" y="1882590"/>
            <a:ext cx="396000" cy="396000"/>
          </a:xfrm>
          <a:prstGeom prst="ellipse">
            <a:avLst/>
          </a:prstGeom>
          <a:solidFill>
            <a:schemeClr val="tx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/>
  </xdr:twoCellAnchor>
  <xdr:twoCellAnchor>
    <xdr:from>
      <xdr:col>10</xdr:col>
      <xdr:colOff>179850</xdr:colOff>
      <xdr:row>41</xdr:row>
      <xdr:rowOff>149037</xdr:rowOff>
    </xdr:from>
    <xdr:to>
      <xdr:col>11</xdr:col>
      <xdr:colOff>674030</xdr:colOff>
      <xdr:row>44</xdr:row>
      <xdr:rowOff>11204</xdr:rowOff>
    </xdr:to>
    <xdr:grpSp>
      <xdr:nvGrpSpPr>
        <xdr:cNvPr id="226" name="Grupo 225">
          <a:extLst>
            <a:ext uri="{FF2B5EF4-FFF2-40B4-BE49-F238E27FC236}">
              <a16:creationId xmlns:a16="http://schemas.microsoft.com/office/drawing/2014/main" id="{08200974-D5FF-5DFF-ECED-15D00C7CA3BC}"/>
            </a:ext>
          </a:extLst>
        </xdr:cNvPr>
        <xdr:cNvGrpSpPr/>
      </xdr:nvGrpSpPr>
      <xdr:grpSpPr>
        <a:xfrm>
          <a:off x="7799850" y="7959537"/>
          <a:ext cx="1256180" cy="433667"/>
          <a:chOff x="12839138" y="1972795"/>
          <a:chExt cx="1256180" cy="433667"/>
        </a:xfrm>
      </xdr:grpSpPr>
      <xdr:sp macro="" textlink="Pivottables!AT17">
        <xdr:nvSpPr>
          <xdr:cNvPr id="227" name="CuadroTexto 226">
            <a:extLst>
              <a:ext uri="{FF2B5EF4-FFF2-40B4-BE49-F238E27FC236}">
                <a16:creationId xmlns:a16="http://schemas.microsoft.com/office/drawing/2014/main" id="{23F166EA-FA98-056B-E4EB-1AE61D600368}"/>
              </a:ext>
            </a:extLst>
          </xdr:cNvPr>
          <xdr:cNvSpPr txBox="1"/>
        </xdr:nvSpPr>
        <xdr:spPr>
          <a:xfrm>
            <a:off x="12872756" y="1972795"/>
            <a:ext cx="1080248" cy="307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37588DBE-0FE8-47F4-B6E0-C0A189123648}" type="TxLink">
              <a:rPr lang="en-US" sz="800" b="0" i="0" u="none" strike="noStrike">
                <a:solidFill>
                  <a:schemeClr val="bg1"/>
                </a:solidFill>
                <a:latin typeface="Avenir Next LT Pro" panose="020B0504020202020204" pitchFamily="34" charset="0"/>
                <a:ea typeface="Calibri"/>
                <a:cs typeface="Calibri"/>
              </a:rPr>
              <a:pPr algn="l"/>
              <a:t>Offices</a:t>
            </a:fld>
            <a:endParaRPr lang="es-CO" sz="100">
              <a:solidFill>
                <a:schemeClr val="bg1"/>
              </a:solidFill>
              <a:latin typeface="Avenir Next LT Pro" panose="020B0504020202020204" pitchFamily="34" charset="0"/>
            </a:endParaRPr>
          </a:p>
        </xdr:txBody>
      </xdr:sp>
      <xdr:sp macro="" textlink="Pivottables!AU17">
        <xdr:nvSpPr>
          <xdr:cNvPr id="228" name="CuadroTexto 227">
            <a:extLst>
              <a:ext uri="{FF2B5EF4-FFF2-40B4-BE49-F238E27FC236}">
                <a16:creationId xmlns:a16="http://schemas.microsoft.com/office/drawing/2014/main" id="{1D477AA9-C5EB-9FBF-9763-D157957CE4CC}"/>
              </a:ext>
            </a:extLst>
          </xdr:cNvPr>
          <xdr:cNvSpPr txBox="1"/>
        </xdr:nvSpPr>
        <xdr:spPr>
          <a:xfrm>
            <a:off x="12839138" y="2185707"/>
            <a:ext cx="811308" cy="2207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8A17A978-3144-4B58-910E-8371C5F001A8}" type="TxLink">
              <a:rPr lang="en-US" sz="1100" b="0" i="0" u="none" strike="noStrike">
                <a:solidFill>
                  <a:schemeClr val="bg1"/>
                </a:solidFill>
                <a:latin typeface="Avenir Next LT Pro" panose="020B0504020202020204" pitchFamily="34" charset="0"/>
                <a:ea typeface="Calibri"/>
                <a:cs typeface="Calibri"/>
              </a:rPr>
              <a:pPr algn="l"/>
              <a:t> 23.780 </a:t>
            </a:fld>
            <a:endParaRPr lang="es-CO" sz="1000">
              <a:solidFill>
                <a:schemeClr val="bg1"/>
              </a:solidFill>
              <a:latin typeface="Avenir Next LT Pro" panose="020B0504020202020204" pitchFamily="34" charset="0"/>
            </a:endParaRPr>
          </a:p>
        </xdr:txBody>
      </xdr:sp>
      <xdr:sp macro="" textlink="Pivottables!AV17">
        <xdr:nvSpPr>
          <xdr:cNvPr id="229" name="CuadroTexto 228">
            <a:extLst>
              <a:ext uri="{FF2B5EF4-FFF2-40B4-BE49-F238E27FC236}">
                <a16:creationId xmlns:a16="http://schemas.microsoft.com/office/drawing/2014/main" id="{CACEAB48-3583-FB90-F66F-82C55E1F2299}"/>
              </a:ext>
            </a:extLst>
          </xdr:cNvPr>
          <xdr:cNvSpPr txBox="1"/>
        </xdr:nvSpPr>
        <xdr:spPr>
          <a:xfrm>
            <a:off x="13541745" y="1990166"/>
            <a:ext cx="553573" cy="19498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EFF483B4-5FDE-4B19-98C6-C7AD7D78FE7B}" type="TxLink">
              <a:rPr lang="en-US" sz="800" b="0" i="0" u="none" strike="noStrike">
                <a:solidFill>
                  <a:schemeClr val="bg1"/>
                </a:solidFill>
                <a:latin typeface="Avenir Next LT Pro" panose="020B0504020202020204" pitchFamily="34" charset="0"/>
                <a:ea typeface="Calibri"/>
                <a:cs typeface="Calibri"/>
              </a:rPr>
              <a:pPr algn="l"/>
              <a:t>2,89%</a:t>
            </a:fld>
            <a:endParaRPr lang="es-CO" sz="100">
              <a:solidFill>
                <a:schemeClr val="bg1"/>
              </a:solidFill>
              <a:latin typeface="Avenir Next LT Pro" panose="020B0504020202020204" pitchFamily="34" charset="0"/>
            </a:endParaRPr>
          </a:p>
        </xdr:txBody>
      </xdr:sp>
    </xdr:grpSp>
    <xdr:clientData/>
  </xdr:twoCellAnchor>
  <xdr:twoCellAnchor>
    <xdr:from>
      <xdr:col>6</xdr:col>
      <xdr:colOff>243746</xdr:colOff>
      <xdr:row>39</xdr:row>
      <xdr:rowOff>15771</xdr:rowOff>
    </xdr:from>
    <xdr:to>
      <xdr:col>7</xdr:col>
      <xdr:colOff>412232</xdr:colOff>
      <xdr:row>41</xdr:row>
      <xdr:rowOff>59614</xdr:rowOff>
    </xdr:to>
    <xdr:grpSp>
      <xdr:nvGrpSpPr>
        <xdr:cNvPr id="232" name="Grupo 231">
          <a:extLst>
            <a:ext uri="{FF2B5EF4-FFF2-40B4-BE49-F238E27FC236}">
              <a16:creationId xmlns:a16="http://schemas.microsoft.com/office/drawing/2014/main" id="{F0671B85-054C-46C5-B21D-CD4CACEFCC63}"/>
            </a:ext>
          </a:extLst>
        </xdr:cNvPr>
        <xdr:cNvGrpSpPr/>
      </xdr:nvGrpSpPr>
      <xdr:grpSpPr>
        <a:xfrm rot="13518341">
          <a:off x="5068567" y="7192450"/>
          <a:ext cx="424843" cy="930486"/>
          <a:chOff x="12169589" y="1882590"/>
          <a:chExt cx="424843" cy="930486"/>
        </a:xfrm>
      </xdr:grpSpPr>
      <xdr:cxnSp macro="">
        <xdr:nvCxnSpPr>
          <xdr:cNvPr id="233" name="Conector recto 232">
            <a:extLst>
              <a:ext uri="{FF2B5EF4-FFF2-40B4-BE49-F238E27FC236}">
                <a16:creationId xmlns:a16="http://schemas.microsoft.com/office/drawing/2014/main" id="{269206D6-FA41-AE90-49E5-5857B8D82177}"/>
              </a:ext>
            </a:extLst>
          </xdr:cNvPr>
          <xdr:cNvCxnSpPr/>
        </xdr:nvCxnSpPr>
        <xdr:spPr>
          <a:xfrm rot="13998595">
            <a:off x="12159799" y="2378444"/>
            <a:ext cx="630107" cy="239158"/>
          </a:xfrm>
          <a:prstGeom prst="line">
            <a:avLst/>
          </a:prstGeom>
          <a:ln>
            <a:gradFill>
              <a:gsLst>
                <a:gs pos="4000">
                  <a:srgbClr val="9BF8F2"/>
                </a:gs>
                <a:gs pos="48000">
                  <a:schemeClr val="bg2">
                    <a:lumMod val="25000"/>
                  </a:schemeClr>
                </a:gs>
              </a:gsLst>
              <a:lin ang="5400000" scaled="1"/>
            </a:gra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4" name="Elipse 233">
            <a:extLst>
              <a:ext uri="{FF2B5EF4-FFF2-40B4-BE49-F238E27FC236}">
                <a16:creationId xmlns:a16="http://schemas.microsoft.com/office/drawing/2014/main" id="{F5C7EE0D-DDB9-4CED-D8E4-399559C8EEC5}"/>
              </a:ext>
            </a:extLst>
          </xdr:cNvPr>
          <xdr:cNvSpPr/>
        </xdr:nvSpPr>
        <xdr:spPr>
          <a:xfrm>
            <a:off x="12169589" y="1882590"/>
            <a:ext cx="396000" cy="396000"/>
          </a:xfrm>
          <a:prstGeom prst="ellipse">
            <a:avLst/>
          </a:prstGeom>
          <a:solidFill>
            <a:schemeClr val="tx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/>
  </xdr:twoCellAnchor>
  <xdr:twoCellAnchor>
    <xdr:from>
      <xdr:col>7</xdr:col>
      <xdr:colOff>576240</xdr:colOff>
      <xdr:row>36</xdr:row>
      <xdr:rowOff>16888</xdr:rowOff>
    </xdr:from>
    <xdr:to>
      <xdr:col>8</xdr:col>
      <xdr:colOff>744726</xdr:colOff>
      <xdr:row>38</xdr:row>
      <xdr:rowOff>60731</xdr:rowOff>
    </xdr:to>
    <xdr:grpSp>
      <xdr:nvGrpSpPr>
        <xdr:cNvPr id="235" name="Grupo 234">
          <a:extLst>
            <a:ext uri="{FF2B5EF4-FFF2-40B4-BE49-F238E27FC236}">
              <a16:creationId xmlns:a16="http://schemas.microsoft.com/office/drawing/2014/main" id="{9E2EE5C0-BDF4-4C61-BB3D-90A44903DBDC}"/>
            </a:ext>
          </a:extLst>
        </xdr:cNvPr>
        <xdr:cNvGrpSpPr/>
      </xdr:nvGrpSpPr>
      <xdr:grpSpPr>
        <a:xfrm rot="7080526">
          <a:off x="6163061" y="6622067"/>
          <a:ext cx="424843" cy="930486"/>
          <a:chOff x="12169589" y="1882590"/>
          <a:chExt cx="424843" cy="930486"/>
        </a:xfrm>
      </xdr:grpSpPr>
      <xdr:cxnSp macro="">
        <xdr:nvCxnSpPr>
          <xdr:cNvPr id="236" name="Conector recto 235">
            <a:extLst>
              <a:ext uri="{FF2B5EF4-FFF2-40B4-BE49-F238E27FC236}">
                <a16:creationId xmlns:a16="http://schemas.microsoft.com/office/drawing/2014/main" id="{F75353B1-CC71-4E45-FD60-C60229B52ACF}"/>
              </a:ext>
            </a:extLst>
          </xdr:cNvPr>
          <xdr:cNvCxnSpPr/>
        </xdr:nvCxnSpPr>
        <xdr:spPr>
          <a:xfrm rot="13998595">
            <a:off x="12159799" y="2378444"/>
            <a:ext cx="630107" cy="239158"/>
          </a:xfrm>
          <a:prstGeom prst="line">
            <a:avLst/>
          </a:prstGeom>
          <a:ln>
            <a:gradFill>
              <a:gsLst>
                <a:gs pos="4000">
                  <a:srgbClr val="9BF8F2"/>
                </a:gs>
                <a:gs pos="48000">
                  <a:schemeClr val="bg2">
                    <a:lumMod val="25000"/>
                  </a:schemeClr>
                </a:gs>
              </a:gsLst>
              <a:lin ang="5400000" scaled="1"/>
            </a:gra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7" name="Elipse 236">
            <a:extLst>
              <a:ext uri="{FF2B5EF4-FFF2-40B4-BE49-F238E27FC236}">
                <a16:creationId xmlns:a16="http://schemas.microsoft.com/office/drawing/2014/main" id="{674D90C9-60FE-FBDC-22C0-D7DE723DEAC3}"/>
              </a:ext>
            </a:extLst>
          </xdr:cNvPr>
          <xdr:cNvSpPr/>
        </xdr:nvSpPr>
        <xdr:spPr>
          <a:xfrm>
            <a:off x="12169589" y="1882590"/>
            <a:ext cx="396000" cy="396000"/>
          </a:xfrm>
          <a:prstGeom prst="ellipse">
            <a:avLst/>
          </a:prstGeom>
          <a:solidFill>
            <a:schemeClr val="tx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/>
  </xdr:twoCellAnchor>
  <xdr:twoCellAnchor>
    <xdr:from>
      <xdr:col>8</xdr:col>
      <xdr:colOff>260040</xdr:colOff>
      <xdr:row>36</xdr:row>
      <xdr:rowOff>89646</xdr:rowOff>
    </xdr:from>
    <xdr:to>
      <xdr:col>10</xdr:col>
      <xdr:colOff>341287</xdr:colOff>
      <xdr:row>38</xdr:row>
      <xdr:rowOff>152397</xdr:rowOff>
    </xdr:to>
    <xdr:grpSp>
      <xdr:nvGrpSpPr>
        <xdr:cNvPr id="238" name="Grupo 237">
          <a:extLst>
            <a:ext uri="{FF2B5EF4-FFF2-40B4-BE49-F238E27FC236}">
              <a16:creationId xmlns:a16="http://schemas.microsoft.com/office/drawing/2014/main" id="{DA4EEC86-D926-441E-92B1-C2EF96B98503}"/>
            </a:ext>
          </a:extLst>
        </xdr:cNvPr>
        <xdr:cNvGrpSpPr/>
      </xdr:nvGrpSpPr>
      <xdr:grpSpPr>
        <a:xfrm>
          <a:off x="6356040" y="6947646"/>
          <a:ext cx="1605247" cy="443751"/>
          <a:chOff x="13508256" y="1861857"/>
          <a:chExt cx="1599041" cy="443751"/>
        </a:xfrm>
      </xdr:grpSpPr>
      <xdr:sp macro="" textlink="Pivottables!AT22">
        <xdr:nvSpPr>
          <xdr:cNvPr id="239" name="CuadroTexto 238">
            <a:extLst>
              <a:ext uri="{FF2B5EF4-FFF2-40B4-BE49-F238E27FC236}">
                <a16:creationId xmlns:a16="http://schemas.microsoft.com/office/drawing/2014/main" id="{928E61BC-C31F-C20D-6CB3-CEE91CD2EF72}"/>
              </a:ext>
            </a:extLst>
          </xdr:cNvPr>
          <xdr:cNvSpPr txBox="1"/>
        </xdr:nvSpPr>
        <xdr:spPr>
          <a:xfrm>
            <a:off x="14027049" y="1861857"/>
            <a:ext cx="1080248" cy="3171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0C0D6F0B-F0E2-4943-87A6-D51E6D2B64A6}" type="TxLink">
              <a:rPr lang="en-US" sz="800" b="0" i="0" u="none" strike="noStrike">
                <a:solidFill>
                  <a:schemeClr val="bg1"/>
                </a:solidFill>
                <a:latin typeface="Avenir Next LT Pro" panose="020B0504020202020204" pitchFamily="34" charset="0"/>
                <a:ea typeface="Calibri"/>
                <a:cs typeface="Calibri"/>
              </a:rPr>
              <a:pPr algn="l"/>
              <a:t>New</a:t>
            </a:fld>
            <a:endParaRPr lang="es-CO" sz="100">
              <a:solidFill>
                <a:schemeClr val="bg1"/>
              </a:solidFill>
              <a:latin typeface="Avenir Next LT Pro" panose="020B0504020202020204" pitchFamily="34" charset="0"/>
            </a:endParaRPr>
          </a:p>
        </xdr:txBody>
      </xdr:sp>
      <xdr:sp macro="" textlink="Pivottables!AU22">
        <xdr:nvSpPr>
          <xdr:cNvPr id="240" name="CuadroTexto 239">
            <a:extLst>
              <a:ext uri="{FF2B5EF4-FFF2-40B4-BE49-F238E27FC236}">
                <a16:creationId xmlns:a16="http://schemas.microsoft.com/office/drawing/2014/main" id="{0131EAAD-B7BF-B7D8-01A4-BB44E86BAE96}"/>
              </a:ext>
            </a:extLst>
          </xdr:cNvPr>
          <xdr:cNvSpPr txBox="1"/>
        </xdr:nvSpPr>
        <xdr:spPr>
          <a:xfrm>
            <a:off x="13993430" y="2084853"/>
            <a:ext cx="811308" cy="2207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AD33A0DA-0BF2-4EDB-8B59-6BBE5CB9023C}" type="TxLink">
              <a:rPr lang="en-US" sz="1100" b="0" i="0" u="none" strike="noStrike">
                <a:solidFill>
                  <a:schemeClr val="bg1"/>
                </a:solidFill>
                <a:latin typeface="Avenir Next LT Pro" panose="020B0504020202020204" pitchFamily="34" charset="0"/>
                <a:ea typeface="Calibri"/>
                <a:cs typeface="Calibri"/>
              </a:rPr>
              <a:pPr algn="l"/>
              <a:t> 119.616 </a:t>
            </a:fld>
            <a:endParaRPr lang="es-CO" sz="1000">
              <a:solidFill>
                <a:schemeClr val="bg1"/>
              </a:solidFill>
              <a:latin typeface="Avenir Next LT Pro" panose="020B0504020202020204" pitchFamily="34" charset="0"/>
            </a:endParaRPr>
          </a:p>
        </xdr:txBody>
      </xdr:sp>
      <xdr:sp macro="" textlink="Pivottables!AV22">
        <xdr:nvSpPr>
          <xdr:cNvPr id="241" name="CuadroTexto 240">
            <a:extLst>
              <a:ext uri="{FF2B5EF4-FFF2-40B4-BE49-F238E27FC236}">
                <a16:creationId xmlns:a16="http://schemas.microsoft.com/office/drawing/2014/main" id="{E3B5AD6A-9DD8-6C64-43DC-F354882BA43D}"/>
              </a:ext>
            </a:extLst>
          </xdr:cNvPr>
          <xdr:cNvSpPr txBox="1"/>
        </xdr:nvSpPr>
        <xdr:spPr>
          <a:xfrm>
            <a:off x="13508256" y="2001372"/>
            <a:ext cx="553573" cy="19498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1E3BFB0D-8910-4AF8-B187-1B99B3A26472}" type="TxLink">
              <a:rPr lang="en-US" sz="800" b="0" i="0" u="none" strike="noStrike">
                <a:solidFill>
                  <a:schemeClr val="bg1"/>
                </a:solidFill>
                <a:latin typeface="Avenir Next LT Pro" panose="020B0504020202020204" pitchFamily="34" charset="0"/>
                <a:ea typeface="Calibri"/>
                <a:cs typeface="Calibri"/>
              </a:rPr>
              <a:pPr algn="l"/>
              <a:t>14,56%</a:t>
            </a:fld>
            <a:endParaRPr lang="es-CO" sz="100">
              <a:solidFill>
                <a:schemeClr val="bg1"/>
              </a:solidFill>
              <a:latin typeface="Avenir Next LT Pro" panose="020B0504020202020204" pitchFamily="34" charset="0"/>
            </a:endParaRPr>
          </a:p>
        </xdr:txBody>
      </xdr:sp>
    </xdr:grpSp>
    <xdr:clientData/>
  </xdr:twoCellAnchor>
  <xdr:twoCellAnchor>
    <xdr:from>
      <xdr:col>6</xdr:col>
      <xdr:colOff>271246</xdr:colOff>
      <xdr:row>39</xdr:row>
      <xdr:rowOff>179293</xdr:rowOff>
    </xdr:from>
    <xdr:to>
      <xdr:col>8</xdr:col>
      <xdr:colOff>352493</xdr:colOff>
      <xdr:row>42</xdr:row>
      <xdr:rowOff>51544</xdr:rowOff>
    </xdr:to>
    <xdr:grpSp>
      <xdr:nvGrpSpPr>
        <xdr:cNvPr id="242" name="Grupo 241">
          <a:extLst>
            <a:ext uri="{FF2B5EF4-FFF2-40B4-BE49-F238E27FC236}">
              <a16:creationId xmlns:a16="http://schemas.microsoft.com/office/drawing/2014/main" id="{0A0F1B64-035D-80F4-6344-66E31536921B}"/>
            </a:ext>
          </a:extLst>
        </xdr:cNvPr>
        <xdr:cNvGrpSpPr/>
      </xdr:nvGrpSpPr>
      <xdr:grpSpPr>
        <a:xfrm>
          <a:off x="4843246" y="7608793"/>
          <a:ext cx="1605247" cy="443751"/>
          <a:chOff x="13508256" y="1861857"/>
          <a:chExt cx="1599041" cy="443751"/>
        </a:xfrm>
      </xdr:grpSpPr>
      <xdr:sp macro="" textlink="Pivottables!AT23">
        <xdr:nvSpPr>
          <xdr:cNvPr id="243" name="CuadroTexto 242">
            <a:extLst>
              <a:ext uri="{FF2B5EF4-FFF2-40B4-BE49-F238E27FC236}">
                <a16:creationId xmlns:a16="http://schemas.microsoft.com/office/drawing/2014/main" id="{F28EDA05-CAE7-7E0B-D173-E24780BCE5DB}"/>
              </a:ext>
            </a:extLst>
          </xdr:cNvPr>
          <xdr:cNvSpPr txBox="1"/>
        </xdr:nvSpPr>
        <xdr:spPr>
          <a:xfrm>
            <a:off x="14027049" y="1861857"/>
            <a:ext cx="1080248" cy="3171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8C3D2309-986C-487E-93E3-D005D9039049}" type="TxLink">
              <a:rPr lang="en-US" sz="800" b="0" i="0" u="none" strike="noStrike">
                <a:solidFill>
                  <a:schemeClr val="bg1"/>
                </a:solidFill>
                <a:latin typeface="Avenir Next LT Pro" panose="020B0504020202020204" pitchFamily="34" charset="0"/>
                <a:ea typeface="Calibri"/>
                <a:cs typeface="Calibri"/>
              </a:rPr>
              <a:pPr algn="l"/>
              <a:t>Renewal</a:t>
            </a:fld>
            <a:endParaRPr lang="es-CO" sz="100">
              <a:solidFill>
                <a:schemeClr val="bg1"/>
              </a:solidFill>
              <a:latin typeface="Avenir Next LT Pro" panose="020B0504020202020204" pitchFamily="34" charset="0"/>
            </a:endParaRPr>
          </a:p>
        </xdr:txBody>
      </xdr:sp>
      <xdr:sp macro="" textlink="Pivottables!AU23">
        <xdr:nvSpPr>
          <xdr:cNvPr id="244" name="CuadroTexto 243">
            <a:extLst>
              <a:ext uri="{FF2B5EF4-FFF2-40B4-BE49-F238E27FC236}">
                <a16:creationId xmlns:a16="http://schemas.microsoft.com/office/drawing/2014/main" id="{F2AF21CA-EBA3-CEA0-3756-7CB037C7EC7F}"/>
              </a:ext>
            </a:extLst>
          </xdr:cNvPr>
          <xdr:cNvSpPr txBox="1"/>
        </xdr:nvSpPr>
        <xdr:spPr>
          <a:xfrm>
            <a:off x="13993430" y="2084853"/>
            <a:ext cx="811308" cy="2207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D99D9558-4136-4750-A0B9-2077A19469DE}" type="TxLink">
              <a:rPr lang="en-US" sz="1100" b="0" i="0" u="none" strike="noStrike">
                <a:solidFill>
                  <a:schemeClr val="bg1"/>
                </a:solidFill>
                <a:latin typeface="Avenir Next LT Pro" panose="020B0504020202020204" pitchFamily="34" charset="0"/>
                <a:ea typeface="Calibri"/>
                <a:cs typeface="Calibri"/>
              </a:rPr>
              <a:pPr algn="l"/>
              <a:t> 51.100 </a:t>
            </a:fld>
            <a:endParaRPr lang="es-CO" sz="1000">
              <a:solidFill>
                <a:schemeClr val="bg1"/>
              </a:solidFill>
              <a:latin typeface="Avenir Next LT Pro" panose="020B0504020202020204" pitchFamily="34" charset="0"/>
            </a:endParaRPr>
          </a:p>
        </xdr:txBody>
      </xdr:sp>
      <xdr:sp macro="" textlink="Pivottables!AV23">
        <xdr:nvSpPr>
          <xdr:cNvPr id="245" name="CuadroTexto 244">
            <a:extLst>
              <a:ext uri="{FF2B5EF4-FFF2-40B4-BE49-F238E27FC236}">
                <a16:creationId xmlns:a16="http://schemas.microsoft.com/office/drawing/2014/main" id="{834A9661-1B02-844D-751B-E8F60B4A90D9}"/>
              </a:ext>
            </a:extLst>
          </xdr:cNvPr>
          <xdr:cNvSpPr txBox="1"/>
        </xdr:nvSpPr>
        <xdr:spPr>
          <a:xfrm>
            <a:off x="13508256" y="2001372"/>
            <a:ext cx="553573" cy="19498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6C795613-BAFB-488F-9E73-22161A06E374}" type="TxLink">
              <a:rPr lang="en-US" sz="800" b="0" i="0" u="none" strike="noStrike">
                <a:solidFill>
                  <a:schemeClr val="bg1"/>
                </a:solidFill>
                <a:latin typeface="Avenir Next LT Pro" panose="020B0504020202020204" pitchFamily="34" charset="0"/>
                <a:ea typeface="Calibri"/>
                <a:cs typeface="Calibri"/>
              </a:rPr>
              <a:pPr algn="l"/>
              <a:t>6,22%</a:t>
            </a:fld>
            <a:endParaRPr lang="es-CO" sz="100">
              <a:solidFill>
                <a:schemeClr val="bg1"/>
              </a:solidFill>
              <a:latin typeface="Avenir Next LT Pro" panose="020B0504020202020204" pitchFamily="34" charset="0"/>
            </a:endParaRPr>
          </a:p>
        </xdr:txBody>
      </xdr:sp>
    </xdr:grpSp>
    <xdr:clientData/>
  </xdr:twoCellAnchor>
  <xdr:twoCellAnchor>
    <xdr:from>
      <xdr:col>7</xdr:col>
      <xdr:colOff>398578</xdr:colOff>
      <xdr:row>5</xdr:row>
      <xdr:rowOff>35049</xdr:rowOff>
    </xdr:from>
    <xdr:to>
      <xdr:col>8</xdr:col>
      <xdr:colOff>32578</xdr:colOff>
      <xdr:row>8</xdr:row>
      <xdr:rowOff>146786</xdr:rowOff>
    </xdr:to>
    <xdr:grpSp>
      <xdr:nvGrpSpPr>
        <xdr:cNvPr id="246" name="Grupo 245">
          <a:extLst>
            <a:ext uri="{FF2B5EF4-FFF2-40B4-BE49-F238E27FC236}">
              <a16:creationId xmlns:a16="http://schemas.microsoft.com/office/drawing/2014/main" id="{5447ADCF-324A-4B5C-A06E-5E5B200BE313}"/>
            </a:ext>
          </a:extLst>
        </xdr:cNvPr>
        <xdr:cNvGrpSpPr/>
      </xdr:nvGrpSpPr>
      <xdr:grpSpPr>
        <a:xfrm rot="408146">
          <a:off x="5732578" y="987549"/>
          <a:ext cx="396000" cy="683237"/>
          <a:chOff x="12169589" y="1882590"/>
          <a:chExt cx="396000" cy="683237"/>
        </a:xfrm>
      </xdr:grpSpPr>
      <xdr:cxnSp macro="">
        <xdr:nvCxnSpPr>
          <xdr:cNvPr id="247" name="Conector recto 246">
            <a:extLst>
              <a:ext uri="{FF2B5EF4-FFF2-40B4-BE49-F238E27FC236}">
                <a16:creationId xmlns:a16="http://schemas.microsoft.com/office/drawing/2014/main" id="{8D1C7538-E3CC-1DAA-3FEF-D4EF36AEEF18}"/>
              </a:ext>
            </a:extLst>
          </xdr:cNvPr>
          <xdr:cNvCxnSpPr/>
        </xdr:nvCxnSpPr>
        <xdr:spPr>
          <a:xfrm rot="590217" flipH="1" flipV="1">
            <a:off x="12348777" y="2185569"/>
            <a:ext cx="168843" cy="380258"/>
          </a:xfrm>
          <a:prstGeom prst="line">
            <a:avLst/>
          </a:prstGeom>
          <a:ln>
            <a:gradFill>
              <a:gsLst>
                <a:gs pos="4000">
                  <a:srgbClr val="9BF8F2"/>
                </a:gs>
                <a:gs pos="48000">
                  <a:schemeClr val="bg2">
                    <a:lumMod val="25000"/>
                  </a:schemeClr>
                </a:gs>
              </a:gsLst>
              <a:lin ang="5400000" scaled="1"/>
            </a:gra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8" name="Elipse 247">
            <a:extLst>
              <a:ext uri="{FF2B5EF4-FFF2-40B4-BE49-F238E27FC236}">
                <a16:creationId xmlns:a16="http://schemas.microsoft.com/office/drawing/2014/main" id="{79FD60D9-0412-64B3-F733-2D7D735F1A99}"/>
              </a:ext>
            </a:extLst>
          </xdr:cNvPr>
          <xdr:cNvSpPr/>
        </xdr:nvSpPr>
        <xdr:spPr>
          <a:xfrm>
            <a:off x="12169589" y="1882590"/>
            <a:ext cx="396000" cy="396000"/>
          </a:xfrm>
          <a:prstGeom prst="ellipse">
            <a:avLst/>
          </a:prstGeom>
          <a:solidFill>
            <a:schemeClr val="tx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/>
  </xdr:twoCellAnchor>
  <xdr:twoCellAnchor>
    <xdr:from>
      <xdr:col>7</xdr:col>
      <xdr:colOff>7308</xdr:colOff>
      <xdr:row>12</xdr:row>
      <xdr:rowOff>7220</xdr:rowOff>
    </xdr:from>
    <xdr:to>
      <xdr:col>7</xdr:col>
      <xdr:colOff>690545</xdr:colOff>
      <xdr:row>14</xdr:row>
      <xdr:rowOff>22220</xdr:rowOff>
    </xdr:to>
    <xdr:grpSp>
      <xdr:nvGrpSpPr>
        <xdr:cNvPr id="250" name="Grupo 249">
          <a:extLst>
            <a:ext uri="{FF2B5EF4-FFF2-40B4-BE49-F238E27FC236}">
              <a16:creationId xmlns:a16="http://schemas.microsoft.com/office/drawing/2014/main" id="{ED017F42-7534-98A7-1EE8-6985A0A22BFC}"/>
            </a:ext>
          </a:extLst>
        </xdr:cNvPr>
        <xdr:cNvGrpSpPr/>
      </xdr:nvGrpSpPr>
      <xdr:grpSpPr>
        <a:xfrm rot="14059767">
          <a:off x="5484927" y="2149601"/>
          <a:ext cx="396000" cy="683237"/>
          <a:chOff x="12169589" y="1882590"/>
          <a:chExt cx="396000" cy="683237"/>
        </a:xfrm>
      </xdr:grpSpPr>
      <xdr:cxnSp macro="">
        <xdr:nvCxnSpPr>
          <xdr:cNvPr id="251" name="Conector recto 250">
            <a:extLst>
              <a:ext uri="{FF2B5EF4-FFF2-40B4-BE49-F238E27FC236}">
                <a16:creationId xmlns:a16="http://schemas.microsoft.com/office/drawing/2014/main" id="{8798EC71-9E89-BBB3-CFA3-EC9B7AFDBBD1}"/>
              </a:ext>
            </a:extLst>
          </xdr:cNvPr>
          <xdr:cNvCxnSpPr/>
        </xdr:nvCxnSpPr>
        <xdr:spPr>
          <a:xfrm rot="590217" flipH="1" flipV="1">
            <a:off x="12348777" y="2185569"/>
            <a:ext cx="168843" cy="380258"/>
          </a:xfrm>
          <a:prstGeom prst="line">
            <a:avLst/>
          </a:prstGeom>
          <a:ln>
            <a:gradFill>
              <a:gsLst>
                <a:gs pos="4000">
                  <a:srgbClr val="9BF8F2"/>
                </a:gs>
                <a:gs pos="48000">
                  <a:schemeClr val="bg2">
                    <a:lumMod val="25000"/>
                  </a:schemeClr>
                </a:gs>
              </a:gsLst>
              <a:lin ang="5400000" scaled="1"/>
            </a:gra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2" name="Elipse 251">
            <a:extLst>
              <a:ext uri="{FF2B5EF4-FFF2-40B4-BE49-F238E27FC236}">
                <a16:creationId xmlns:a16="http://schemas.microsoft.com/office/drawing/2014/main" id="{CF797BBA-F6A6-BD3A-067D-B42FBF4B7FD2}"/>
              </a:ext>
            </a:extLst>
          </xdr:cNvPr>
          <xdr:cNvSpPr/>
        </xdr:nvSpPr>
        <xdr:spPr>
          <a:xfrm>
            <a:off x="12169589" y="1882590"/>
            <a:ext cx="396000" cy="396000"/>
          </a:xfrm>
          <a:prstGeom prst="ellipse">
            <a:avLst/>
          </a:prstGeom>
          <a:solidFill>
            <a:schemeClr val="tx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/>
  </xdr:twoCellAnchor>
  <xdr:twoCellAnchor>
    <xdr:from>
      <xdr:col>7</xdr:col>
      <xdr:colOff>345763</xdr:colOff>
      <xdr:row>5</xdr:row>
      <xdr:rowOff>3921</xdr:rowOff>
    </xdr:from>
    <xdr:to>
      <xdr:col>9</xdr:col>
      <xdr:colOff>417485</xdr:colOff>
      <xdr:row>7</xdr:row>
      <xdr:rowOff>66672</xdr:rowOff>
    </xdr:to>
    <xdr:grpSp>
      <xdr:nvGrpSpPr>
        <xdr:cNvPr id="253" name="Grupo 252">
          <a:extLst>
            <a:ext uri="{FF2B5EF4-FFF2-40B4-BE49-F238E27FC236}">
              <a16:creationId xmlns:a16="http://schemas.microsoft.com/office/drawing/2014/main" id="{FB950CB0-481A-47F4-AF4A-BCF75B856F6F}"/>
            </a:ext>
          </a:extLst>
        </xdr:cNvPr>
        <xdr:cNvGrpSpPr/>
      </xdr:nvGrpSpPr>
      <xdr:grpSpPr>
        <a:xfrm>
          <a:off x="5679763" y="956421"/>
          <a:ext cx="1595722" cy="443751"/>
          <a:chOff x="13517744" y="1861857"/>
          <a:chExt cx="1589553" cy="443751"/>
        </a:xfrm>
      </xdr:grpSpPr>
      <xdr:sp macro="" textlink="Pivottables!AT12">
        <xdr:nvSpPr>
          <xdr:cNvPr id="254" name="CuadroTexto 253">
            <a:extLst>
              <a:ext uri="{FF2B5EF4-FFF2-40B4-BE49-F238E27FC236}">
                <a16:creationId xmlns:a16="http://schemas.microsoft.com/office/drawing/2014/main" id="{A6D1DBD4-7AF6-9FB2-9487-FC952EA9B6B6}"/>
              </a:ext>
            </a:extLst>
          </xdr:cNvPr>
          <xdr:cNvSpPr txBox="1"/>
        </xdr:nvSpPr>
        <xdr:spPr>
          <a:xfrm>
            <a:off x="14027049" y="1861857"/>
            <a:ext cx="1080248" cy="3171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A992CD5B-5C17-4785-8D47-68479CFC4BF8}" type="TxLink">
              <a:rPr lang="en-US" sz="800" b="0" i="0" u="none" strike="noStrike">
                <a:solidFill>
                  <a:schemeClr val="bg1"/>
                </a:solidFill>
                <a:latin typeface="Avenir Next LT Pro" panose="020B0504020202020204" pitchFamily="34" charset="0"/>
                <a:ea typeface="Calibri"/>
                <a:cs typeface="Calibri"/>
              </a:rPr>
              <a:pPr algn="l"/>
              <a:t>Floating License</a:t>
            </a:fld>
            <a:endParaRPr lang="es-CO" sz="200">
              <a:solidFill>
                <a:schemeClr val="bg1"/>
              </a:solidFill>
              <a:latin typeface="Avenir Next LT Pro" panose="020B0504020202020204" pitchFamily="34" charset="0"/>
            </a:endParaRPr>
          </a:p>
        </xdr:txBody>
      </xdr:sp>
      <xdr:sp macro="" textlink="Pivottables!AU12">
        <xdr:nvSpPr>
          <xdr:cNvPr id="255" name="CuadroTexto 254">
            <a:extLst>
              <a:ext uri="{FF2B5EF4-FFF2-40B4-BE49-F238E27FC236}">
                <a16:creationId xmlns:a16="http://schemas.microsoft.com/office/drawing/2014/main" id="{60949919-0085-07C9-3389-5AD928A61D8A}"/>
              </a:ext>
            </a:extLst>
          </xdr:cNvPr>
          <xdr:cNvSpPr txBox="1"/>
        </xdr:nvSpPr>
        <xdr:spPr>
          <a:xfrm>
            <a:off x="13993430" y="2084853"/>
            <a:ext cx="811308" cy="2207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A88BACBA-E7DF-43D6-BBED-7544469E5954}" type="TxLink">
              <a:rPr lang="en-US" sz="1100" b="0" i="0" u="none" strike="noStrike">
                <a:solidFill>
                  <a:schemeClr val="bg1"/>
                </a:solidFill>
                <a:latin typeface="Avenir Next LT Pro" panose="020B0504020202020204" pitchFamily="34" charset="0"/>
                <a:ea typeface="Calibri"/>
                <a:cs typeface="Calibri"/>
              </a:rPr>
              <a:pPr algn="l"/>
              <a:t> 107.096 </a:t>
            </a:fld>
            <a:endParaRPr lang="es-CO" sz="1000">
              <a:solidFill>
                <a:schemeClr val="bg1"/>
              </a:solidFill>
              <a:latin typeface="Avenir Next LT Pro" panose="020B0504020202020204" pitchFamily="34" charset="0"/>
            </a:endParaRPr>
          </a:p>
        </xdr:txBody>
      </xdr:sp>
      <xdr:sp macro="" textlink="Pivottables!AV12">
        <xdr:nvSpPr>
          <xdr:cNvPr id="256" name="CuadroTexto 255">
            <a:extLst>
              <a:ext uri="{FF2B5EF4-FFF2-40B4-BE49-F238E27FC236}">
                <a16:creationId xmlns:a16="http://schemas.microsoft.com/office/drawing/2014/main" id="{55609CA2-B248-657C-26F2-3083E266C7C6}"/>
              </a:ext>
            </a:extLst>
          </xdr:cNvPr>
          <xdr:cNvSpPr txBox="1"/>
        </xdr:nvSpPr>
        <xdr:spPr>
          <a:xfrm>
            <a:off x="13517744" y="2001372"/>
            <a:ext cx="553573" cy="19498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14CB529D-28E8-40E8-9A5B-95E852BAD016}" type="TxLink">
              <a:rPr lang="en-US" sz="800" b="0" i="0" u="none" strike="noStrike">
                <a:solidFill>
                  <a:schemeClr val="bg1"/>
                </a:solidFill>
                <a:latin typeface="Avenir Next LT Pro" panose="020B0504020202020204" pitchFamily="34" charset="0"/>
                <a:ea typeface="Calibri"/>
                <a:cs typeface="Calibri"/>
              </a:rPr>
              <a:pPr algn="l"/>
              <a:t>13,03%</a:t>
            </a:fld>
            <a:endParaRPr lang="es-CO" sz="200">
              <a:solidFill>
                <a:schemeClr val="bg1"/>
              </a:solidFill>
              <a:latin typeface="Avenir Next LT Pro" panose="020B0504020202020204" pitchFamily="34" charset="0"/>
            </a:endParaRPr>
          </a:p>
        </xdr:txBody>
      </xdr:sp>
    </xdr:grpSp>
    <xdr:clientData/>
  </xdr:twoCellAnchor>
  <xdr:twoCellAnchor>
    <xdr:from>
      <xdr:col>6</xdr:col>
      <xdr:colOff>632795</xdr:colOff>
      <xdr:row>13</xdr:row>
      <xdr:rowOff>10086</xdr:rowOff>
    </xdr:from>
    <xdr:to>
      <xdr:col>8</xdr:col>
      <xdr:colOff>285746</xdr:colOff>
      <xdr:row>17</xdr:row>
      <xdr:rowOff>95247</xdr:rowOff>
    </xdr:to>
    <xdr:grpSp>
      <xdr:nvGrpSpPr>
        <xdr:cNvPr id="257" name="Grupo 256">
          <a:extLst>
            <a:ext uri="{FF2B5EF4-FFF2-40B4-BE49-F238E27FC236}">
              <a16:creationId xmlns:a16="http://schemas.microsoft.com/office/drawing/2014/main" id="{0A7017D9-9149-9792-D782-2BC0C758671E}"/>
            </a:ext>
          </a:extLst>
        </xdr:cNvPr>
        <xdr:cNvGrpSpPr/>
      </xdr:nvGrpSpPr>
      <xdr:grpSpPr>
        <a:xfrm>
          <a:off x="5204795" y="2486586"/>
          <a:ext cx="1176951" cy="847161"/>
          <a:chOff x="13424140" y="2010897"/>
          <a:chExt cx="1172401" cy="847161"/>
        </a:xfrm>
      </xdr:grpSpPr>
      <xdr:sp macro="" textlink="Pivottables!AT13">
        <xdr:nvSpPr>
          <xdr:cNvPr id="258" name="CuadroTexto 257">
            <a:extLst>
              <a:ext uri="{FF2B5EF4-FFF2-40B4-BE49-F238E27FC236}">
                <a16:creationId xmlns:a16="http://schemas.microsoft.com/office/drawing/2014/main" id="{74B32DE8-DAB9-90BE-C42E-28B4AC3B6BB6}"/>
              </a:ext>
            </a:extLst>
          </xdr:cNvPr>
          <xdr:cNvSpPr txBox="1"/>
        </xdr:nvSpPr>
        <xdr:spPr>
          <a:xfrm>
            <a:off x="13457761" y="2319056"/>
            <a:ext cx="1138780" cy="3961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23A3FA2A-E684-4276-B95E-45880BFFC861}" type="TxLink">
              <a:rPr lang="en-US" sz="800" b="0" i="0" u="none" strike="noStrike">
                <a:solidFill>
                  <a:schemeClr val="bg1"/>
                </a:solidFill>
                <a:latin typeface="Avenir Next LT Pro" panose="020B0504020202020204" pitchFamily="34" charset="0"/>
                <a:ea typeface="Calibri"/>
                <a:cs typeface="Calibri"/>
              </a:rPr>
              <a:pPr algn="l"/>
              <a:t>Sofware Metered License</a:t>
            </a:fld>
            <a:endParaRPr lang="es-CO" sz="100">
              <a:solidFill>
                <a:schemeClr val="bg1"/>
              </a:solidFill>
              <a:latin typeface="Avenir Next LT Pro" panose="020B0504020202020204" pitchFamily="34" charset="0"/>
            </a:endParaRPr>
          </a:p>
        </xdr:txBody>
      </xdr:sp>
      <xdr:sp macro="" textlink="Pivottables!AU13">
        <xdr:nvSpPr>
          <xdr:cNvPr id="259" name="CuadroTexto 258">
            <a:extLst>
              <a:ext uri="{FF2B5EF4-FFF2-40B4-BE49-F238E27FC236}">
                <a16:creationId xmlns:a16="http://schemas.microsoft.com/office/drawing/2014/main" id="{527FE14A-BB50-C3A1-F371-E4553A8B6E59}"/>
              </a:ext>
            </a:extLst>
          </xdr:cNvPr>
          <xdr:cNvSpPr txBox="1"/>
        </xdr:nvSpPr>
        <xdr:spPr>
          <a:xfrm>
            <a:off x="13424140" y="2637303"/>
            <a:ext cx="811308" cy="2207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158D0448-6908-4B52-A279-5B4B4D2D2B45}" type="TxLink">
              <a:rPr lang="en-US" sz="1100" b="0" i="0" u="none" strike="noStrike">
                <a:solidFill>
                  <a:schemeClr val="bg1"/>
                </a:solidFill>
                <a:latin typeface="Avenir Next LT Pro" panose="020B0504020202020204" pitchFamily="34" charset="0"/>
                <a:ea typeface="Calibri"/>
                <a:cs typeface="Calibri"/>
              </a:rPr>
              <a:pPr algn="l"/>
              <a:t> 47.605 </a:t>
            </a:fld>
            <a:endParaRPr lang="es-CO" sz="1000">
              <a:solidFill>
                <a:schemeClr val="bg1"/>
              </a:solidFill>
              <a:latin typeface="Avenir Next LT Pro" panose="020B0504020202020204" pitchFamily="34" charset="0"/>
            </a:endParaRPr>
          </a:p>
        </xdr:txBody>
      </xdr:sp>
      <xdr:sp macro="" textlink="Pivottables!AV13">
        <xdr:nvSpPr>
          <xdr:cNvPr id="260" name="CuadroTexto 259">
            <a:extLst>
              <a:ext uri="{FF2B5EF4-FFF2-40B4-BE49-F238E27FC236}">
                <a16:creationId xmlns:a16="http://schemas.microsoft.com/office/drawing/2014/main" id="{156186B5-F7C8-D2FB-E552-964C40F687AC}"/>
              </a:ext>
            </a:extLst>
          </xdr:cNvPr>
          <xdr:cNvSpPr txBox="1"/>
        </xdr:nvSpPr>
        <xdr:spPr>
          <a:xfrm>
            <a:off x="13546209" y="2010897"/>
            <a:ext cx="553573" cy="19498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979D5001-98D1-4B75-AF14-8C2D2572D669}" type="TxLink">
              <a:rPr lang="en-US" sz="800" b="0" i="0" u="none" strike="noStrike">
                <a:solidFill>
                  <a:schemeClr val="bg1"/>
                </a:solidFill>
                <a:latin typeface="Avenir Next LT Pro" panose="020B0504020202020204" pitchFamily="34" charset="0"/>
                <a:ea typeface="Calibri"/>
                <a:cs typeface="Calibri"/>
              </a:rPr>
              <a:pPr algn="l"/>
              <a:t>5,79%</a:t>
            </a:fld>
            <a:endParaRPr lang="es-CO" sz="100">
              <a:solidFill>
                <a:schemeClr val="bg1"/>
              </a:solidFill>
              <a:latin typeface="Avenir Next LT Pro" panose="020B0504020202020204" pitchFamily="34" charset="0"/>
            </a:endParaRPr>
          </a:p>
        </xdr:txBody>
      </xdr:sp>
    </xdr:grpSp>
    <xdr:clientData/>
  </xdr:twoCellAnchor>
  <xdr:twoCellAnchor editAs="oneCell">
    <xdr:from>
      <xdr:col>11</xdr:col>
      <xdr:colOff>598713</xdr:colOff>
      <xdr:row>19</xdr:row>
      <xdr:rowOff>68032</xdr:rowOff>
    </xdr:from>
    <xdr:to>
      <xdr:col>12</xdr:col>
      <xdr:colOff>196713</xdr:colOff>
      <xdr:row>21</xdr:row>
      <xdr:rowOff>47032</xdr:rowOff>
    </xdr:to>
    <xdr:pic>
      <xdr:nvPicPr>
        <xdr:cNvPr id="266" name="Gráfico 265" descr="Dinero con relleno sólido">
          <a:extLst>
            <a:ext uri="{FF2B5EF4-FFF2-40B4-BE49-F238E27FC236}">
              <a16:creationId xmlns:a16="http://schemas.microsoft.com/office/drawing/2014/main" id="{BBCFDA67-AE79-A10E-CA6F-E29193D601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980713" y="3687532"/>
          <a:ext cx="360000" cy="36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724575</xdr:colOff>
      <xdr:row>2</xdr:row>
      <xdr:rowOff>19051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9A718B68-1E08-4D04-9414-ADE83B3A6E8E}"/>
            </a:ext>
          </a:extLst>
        </xdr:cNvPr>
        <xdr:cNvGrpSpPr/>
      </xdr:nvGrpSpPr>
      <xdr:grpSpPr>
        <a:xfrm>
          <a:off x="0" y="0"/>
          <a:ext cx="17488575" cy="400051"/>
          <a:chOff x="0" y="0"/>
          <a:chExt cx="17488575" cy="400051"/>
        </a:xfrm>
      </xdr:grpSpPr>
      <xdr:sp macro="" textlink="">
        <xdr:nvSpPr>
          <xdr:cNvPr id="15" name="Rectángulo 14">
            <a:extLst>
              <a:ext uri="{FF2B5EF4-FFF2-40B4-BE49-F238E27FC236}">
                <a16:creationId xmlns:a16="http://schemas.microsoft.com/office/drawing/2014/main" id="{5585651B-8F91-785B-C2F0-FBECFACD9F8D}"/>
              </a:ext>
            </a:extLst>
          </xdr:cNvPr>
          <xdr:cNvSpPr/>
        </xdr:nvSpPr>
        <xdr:spPr>
          <a:xfrm>
            <a:off x="28575" y="1"/>
            <a:ext cx="17460000" cy="400050"/>
          </a:xfrm>
          <a:prstGeom prst="rect">
            <a:avLst/>
          </a:prstGeom>
          <a:solidFill>
            <a:srgbClr val="1D1D3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6" name="CuadroTexto 15">
            <a:extLst>
              <a:ext uri="{FF2B5EF4-FFF2-40B4-BE49-F238E27FC236}">
                <a16:creationId xmlns:a16="http://schemas.microsoft.com/office/drawing/2014/main" id="{7E015F0A-EE64-6376-AC0E-7CBE795DD888}"/>
              </a:ext>
            </a:extLst>
          </xdr:cNvPr>
          <xdr:cNvSpPr txBox="1"/>
        </xdr:nvSpPr>
        <xdr:spPr>
          <a:xfrm>
            <a:off x="0" y="0"/>
            <a:ext cx="1485900" cy="3714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s-CO" sz="1400">
                <a:solidFill>
                  <a:schemeClr val="bg1"/>
                </a:solidFill>
                <a:latin typeface="Avenir Next LT Pro" panose="020B0504020202020204" pitchFamily="34" charset="0"/>
              </a:rPr>
              <a:t>Other level´s</a:t>
            </a:r>
          </a:p>
        </xdr:txBody>
      </xdr:sp>
      <xdr:sp macro="" textlink="">
        <xdr:nvSpPr>
          <xdr:cNvPr id="17" name="CuadroTexto 16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1FC05756-4F1C-A3D8-4FA0-C480F69B1BC2}"/>
              </a:ext>
            </a:extLst>
          </xdr:cNvPr>
          <xdr:cNvSpPr txBox="1"/>
        </xdr:nvSpPr>
        <xdr:spPr>
          <a:xfrm>
            <a:off x="12764247" y="9525"/>
            <a:ext cx="1276723" cy="3714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s-CO" sz="1200">
                <a:solidFill>
                  <a:schemeClr val="bg1"/>
                </a:solidFill>
                <a:latin typeface="Avenir Next LT Pro" panose="020B0504020202020204" pitchFamily="34" charset="0"/>
              </a:rPr>
              <a:t>Geographically</a:t>
            </a:r>
          </a:p>
        </xdr:txBody>
      </xdr:sp>
      <xdr:sp macro="" textlink="">
        <xdr:nvSpPr>
          <xdr:cNvPr id="18" name="CuadroTexto 17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A05DB8E0-062A-6F57-D456-BBF66FBD531B}"/>
              </a:ext>
            </a:extLst>
          </xdr:cNvPr>
          <xdr:cNvSpPr txBox="1"/>
        </xdr:nvSpPr>
        <xdr:spPr>
          <a:xfrm>
            <a:off x="11306736" y="9525"/>
            <a:ext cx="1368556" cy="3714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s-CO" sz="1200">
                <a:solidFill>
                  <a:schemeClr val="bg1"/>
                </a:solidFill>
                <a:latin typeface="Avenir Next LT Pro" panose="020B0504020202020204" pitchFamily="34" charset="0"/>
              </a:rPr>
              <a:t>Income sources</a:t>
            </a:r>
          </a:p>
        </xdr:txBody>
      </xdr:sp>
      <xdr:sp macro="" textlink="">
        <xdr:nvSpPr>
          <xdr:cNvPr id="19" name="CuadroTexto 18">
            <a:extLst>
              <a:ext uri="{FF2B5EF4-FFF2-40B4-BE49-F238E27FC236}">
                <a16:creationId xmlns:a16="http://schemas.microsoft.com/office/drawing/2014/main" id="{F87B90BB-A40E-B4BC-C5F4-AC5480AA95A0}"/>
              </a:ext>
            </a:extLst>
          </xdr:cNvPr>
          <xdr:cNvSpPr txBox="1"/>
        </xdr:nvSpPr>
        <xdr:spPr>
          <a:xfrm>
            <a:off x="4551269" y="0"/>
            <a:ext cx="905996" cy="3714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s-CO" sz="1200">
                <a:solidFill>
                  <a:schemeClr val="bg1"/>
                </a:solidFill>
                <a:latin typeface="Avenir Next LT Pro" panose="020B0504020202020204" pitchFamily="34" charset="0"/>
              </a:rPr>
              <a:t>Browse</a:t>
            </a:r>
          </a:p>
        </xdr:txBody>
      </xdr:sp>
      <xdr:sp macro="" textlink="">
        <xdr:nvSpPr>
          <xdr:cNvPr id="20" name="CuadroTexto 19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92B32924-BCEF-C0F0-84FB-F028D01810AE}"/>
              </a:ext>
            </a:extLst>
          </xdr:cNvPr>
          <xdr:cNvSpPr txBox="1"/>
        </xdr:nvSpPr>
        <xdr:spPr>
          <a:xfrm>
            <a:off x="14200468" y="9525"/>
            <a:ext cx="1224000" cy="3714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s-CO" sz="1200">
                <a:solidFill>
                  <a:schemeClr val="bg1"/>
                </a:solidFill>
                <a:latin typeface="Avenir Next LT Pro" panose="020B0504020202020204" pitchFamily="34" charset="0"/>
              </a:rPr>
              <a:t>Sales</a:t>
            </a:r>
            <a:r>
              <a:rPr lang="es-CO" sz="1200" baseline="0">
                <a:solidFill>
                  <a:schemeClr val="bg1"/>
                </a:solidFill>
                <a:latin typeface="Avenir Next LT Pro" panose="020B0504020202020204" pitchFamily="34" charset="0"/>
              </a:rPr>
              <a:t> Process</a:t>
            </a:r>
            <a:endParaRPr lang="es-CO" sz="1200">
              <a:solidFill>
                <a:schemeClr val="bg1"/>
              </a:solidFill>
              <a:latin typeface="Avenir Next LT Pro" panose="020B0504020202020204" pitchFamily="34" charset="0"/>
            </a:endParaRPr>
          </a:p>
        </xdr:txBody>
      </xdr:sp>
      <xdr:sp macro="" textlink="">
        <xdr:nvSpPr>
          <xdr:cNvPr id="21" name="CuadroTexto 20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6FFFC252-E0D5-1BF6-EB06-0A519D31F5B9}"/>
              </a:ext>
            </a:extLst>
          </xdr:cNvPr>
          <xdr:cNvSpPr txBox="1"/>
        </xdr:nvSpPr>
        <xdr:spPr>
          <a:xfrm>
            <a:off x="15491012" y="9525"/>
            <a:ext cx="1224000" cy="3714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s-CO" sz="1200">
                <a:solidFill>
                  <a:schemeClr val="bg1"/>
                </a:solidFill>
                <a:latin typeface="Avenir Next LT Pro" panose="020B0504020202020204" pitchFamily="34" charset="0"/>
              </a:rPr>
              <a:t>Projects Status</a:t>
            </a:r>
          </a:p>
        </xdr:txBody>
      </xdr:sp>
      <xdr:grpSp>
        <xdr:nvGrpSpPr>
          <xdr:cNvPr id="22" name="Gráfico 11" descr="Brújula contorno">
            <a:extLst>
              <a:ext uri="{FF2B5EF4-FFF2-40B4-BE49-F238E27FC236}">
                <a16:creationId xmlns:a16="http://schemas.microsoft.com/office/drawing/2014/main" id="{D5EEAFD9-50C2-7087-FD6D-CBF506056CA3}"/>
              </a:ext>
            </a:extLst>
          </xdr:cNvPr>
          <xdr:cNvGrpSpPr/>
        </xdr:nvGrpSpPr>
        <xdr:grpSpPr>
          <a:xfrm>
            <a:off x="4291851" y="67235"/>
            <a:ext cx="268942" cy="268942"/>
            <a:chOff x="4740087" y="1658471"/>
            <a:chExt cx="1434352" cy="1434352"/>
          </a:xfrm>
          <a:solidFill>
            <a:schemeClr val="bg1"/>
          </a:solidFill>
        </xdr:grpSpPr>
        <xdr:sp macro="" textlink="">
          <xdr:nvSpPr>
            <xdr:cNvPr id="24" name="Forma libre: forma 23">
              <a:extLst>
                <a:ext uri="{FF2B5EF4-FFF2-40B4-BE49-F238E27FC236}">
                  <a16:creationId xmlns:a16="http://schemas.microsoft.com/office/drawing/2014/main" id="{A0CEDB7D-2371-59B2-17E6-5275935A4EF0}"/>
                </a:ext>
              </a:extLst>
            </xdr:cNvPr>
            <xdr:cNvSpPr/>
          </xdr:nvSpPr>
          <xdr:spPr>
            <a:xfrm>
              <a:off x="4740087" y="1658471"/>
              <a:ext cx="1434352" cy="1434352"/>
            </a:xfrm>
            <a:custGeom>
              <a:avLst/>
              <a:gdLst>
                <a:gd name="connsiteX0" fmla="*/ 717176 w 1434352"/>
                <a:gd name="connsiteY0" fmla="*/ 44824 h 1434352"/>
                <a:gd name="connsiteX1" fmla="*/ 1389529 w 1434352"/>
                <a:gd name="connsiteY1" fmla="*/ 717176 h 1434352"/>
                <a:gd name="connsiteX2" fmla="*/ 717176 w 1434352"/>
                <a:gd name="connsiteY2" fmla="*/ 1389529 h 1434352"/>
                <a:gd name="connsiteX3" fmla="*/ 44824 w 1434352"/>
                <a:gd name="connsiteY3" fmla="*/ 717176 h 1434352"/>
                <a:gd name="connsiteX4" fmla="*/ 717176 w 1434352"/>
                <a:gd name="connsiteY4" fmla="*/ 44824 h 1434352"/>
                <a:gd name="connsiteX5" fmla="*/ 717176 w 1434352"/>
                <a:gd name="connsiteY5" fmla="*/ 0 h 1434352"/>
                <a:gd name="connsiteX6" fmla="*/ 0 w 1434352"/>
                <a:gd name="connsiteY6" fmla="*/ 717176 h 1434352"/>
                <a:gd name="connsiteX7" fmla="*/ 717176 w 1434352"/>
                <a:gd name="connsiteY7" fmla="*/ 1434352 h 1434352"/>
                <a:gd name="connsiteX8" fmla="*/ 1434353 w 1434352"/>
                <a:gd name="connsiteY8" fmla="*/ 717176 h 1434352"/>
                <a:gd name="connsiteX9" fmla="*/ 717176 w 1434352"/>
                <a:gd name="connsiteY9" fmla="*/ 0 h 143435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1434352" h="1434352">
                  <a:moveTo>
                    <a:pt x="717176" y="44824"/>
                  </a:moveTo>
                  <a:cubicBezTo>
                    <a:pt x="1088506" y="44824"/>
                    <a:pt x="1389529" y="345847"/>
                    <a:pt x="1389529" y="717176"/>
                  </a:cubicBezTo>
                  <a:cubicBezTo>
                    <a:pt x="1389529" y="1088505"/>
                    <a:pt x="1088506" y="1389529"/>
                    <a:pt x="717176" y="1389529"/>
                  </a:cubicBezTo>
                  <a:cubicBezTo>
                    <a:pt x="345847" y="1389529"/>
                    <a:pt x="44824" y="1088505"/>
                    <a:pt x="44824" y="717176"/>
                  </a:cubicBezTo>
                  <a:cubicBezTo>
                    <a:pt x="45243" y="346019"/>
                    <a:pt x="346020" y="45243"/>
                    <a:pt x="717176" y="44824"/>
                  </a:cubicBezTo>
                  <a:moveTo>
                    <a:pt x="717176" y="0"/>
                  </a:moveTo>
                  <a:cubicBezTo>
                    <a:pt x="321091" y="0"/>
                    <a:pt x="0" y="321091"/>
                    <a:pt x="0" y="717176"/>
                  </a:cubicBezTo>
                  <a:cubicBezTo>
                    <a:pt x="0" y="1113261"/>
                    <a:pt x="321091" y="1434352"/>
                    <a:pt x="717176" y="1434352"/>
                  </a:cubicBezTo>
                  <a:cubicBezTo>
                    <a:pt x="1113262" y="1434352"/>
                    <a:pt x="1434353" y="1113261"/>
                    <a:pt x="1434353" y="717176"/>
                  </a:cubicBezTo>
                  <a:cubicBezTo>
                    <a:pt x="1433909" y="321275"/>
                    <a:pt x="1113078" y="444"/>
                    <a:pt x="717176" y="0"/>
                  </a:cubicBezTo>
                  <a:close/>
                </a:path>
              </a:pathLst>
            </a:custGeom>
            <a:solidFill>
              <a:schemeClr val="bg1"/>
            </a:solidFill>
            <a:ln w="22324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CO"/>
            </a:p>
          </xdr:txBody>
        </xdr:sp>
        <xdr:sp macro="" textlink="">
          <xdr:nvSpPr>
            <xdr:cNvPr id="25" name="Forma libre: forma 24">
              <a:extLst>
                <a:ext uri="{FF2B5EF4-FFF2-40B4-BE49-F238E27FC236}">
                  <a16:creationId xmlns:a16="http://schemas.microsoft.com/office/drawing/2014/main" id="{3BD4772D-0037-6434-CEB6-9FDEE9E9CB27}"/>
                </a:ext>
              </a:extLst>
            </xdr:cNvPr>
            <xdr:cNvSpPr/>
          </xdr:nvSpPr>
          <xdr:spPr>
            <a:xfrm>
              <a:off x="5107640" y="2030506"/>
              <a:ext cx="694764" cy="694764"/>
            </a:xfrm>
            <a:custGeom>
              <a:avLst/>
              <a:gdLst>
                <a:gd name="connsiteX0" fmla="*/ 458679 w 694764"/>
                <a:gd name="connsiteY0" fmla="*/ 458701 h 694764"/>
                <a:gd name="connsiteX1" fmla="*/ 82408 w 694764"/>
                <a:gd name="connsiteY1" fmla="*/ 612625 h 694764"/>
                <a:gd name="connsiteX2" fmla="*/ 236085 w 694764"/>
                <a:gd name="connsiteY2" fmla="*/ 240411 h 694764"/>
                <a:gd name="connsiteX3" fmla="*/ 612357 w 694764"/>
                <a:gd name="connsiteY3" fmla="*/ 83036 h 694764"/>
                <a:gd name="connsiteX4" fmla="*/ 201706 w 694764"/>
                <a:gd name="connsiteY4" fmla="*/ 206188 h 694764"/>
                <a:gd name="connsiteX5" fmla="*/ 0 w 694764"/>
                <a:gd name="connsiteY5" fmla="*/ 694764 h 694764"/>
                <a:gd name="connsiteX6" fmla="*/ 493059 w 694764"/>
                <a:gd name="connsiteY6" fmla="*/ 493059 h 694764"/>
                <a:gd name="connsiteX7" fmla="*/ 694765 w 694764"/>
                <a:gd name="connsiteY7" fmla="*/ 0 h 69476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</a:cxnLst>
              <a:rect l="l" t="t" r="r" b="b"/>
              <a:pathLst>
                <a:path w="694764" h="694764">
                  <a:moveTo>
                    <a:pt x="458679" y="458701"/>
                  </a:moveTo>
                  <a:lnTo>
                    <a:pt x="82408" y="612625"/>
                  </a:lnTo>
                  <a:lnTo>
                    <a:pt x="236085" y="240411"/>
                  </a:lnTo>
                  <a:lnTo>
                    <a:pt x="612357" y="83036"/>
                  </a:lnTo>
                  <a:close/>
                  <a:moveTo>
                    <a:pt x="201706" y="206188"/>
                  </a:moveTo>
                  <a:lnTo>
                    <a:pt x="0" y="694764"/>
                  </a:lnTo>
                  <a:lnTo>
                    <a:pt x="493059" y="493059"/>
                  </a:lnTo>
                  <a:lnTo>
                    <a:pt x="694765" y="0"/>
                  </a:lnTo>
                  <a:close/>
                </a:path>
              </a:pathLst>
            </a:custGeom>
            <a:solidFill>
              <a:schemeClr val="bg1"/>
            </a:solidFill>
            <a:ln w="22324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CO"/>
            </a:p>
          </xdr:txBody>
        </xdr:sp>
        <xdr:sp macro="" textlink="">
          <xdr:nvSpPr>
            <xdr:cNvPr id="26" name="Forma libre: forma 25">
              <a:extLst>
                <a:ext uri="{FF2B5EF4-FFF2-40B4-BE49-F238E27FC236}">
                  <a16:creationId xmlns:a16="http://schemas.microsoft.com/office/drawing/2014/main" id="{997C0D35-4E06-C824-324A-4F8AF2C5502F}"/>
                </a:ext>
              </a:extLst>
            </xdr:cNvPr>
            <xdr:cNvSpPr/>
          </xdr:nvSpPr>
          <xdr:spPr>
            <a:xfrm>
              <a:off x="5412439" y="2330823"/>
              <a:ext cx="89647" cy="89647"/>
            </a:xfrm>
            <a:custGeom>
              <a:avLst/>
              <a:gdLst>
                <a:gd name="connsiteX0" fmla="*/ 89647 w 89647"/>
                <a:gd name="connsiteY0" fmla="*/ 44824 h 89647"/>
                <a:gd name="connsiteX1" fmla="*/ 44824 w 89647"/>
                <a:gd name="connsiteY1" fmla="*/ 89647 h 89647"/>
                <a:gd name="connsiteX2" fmla="*/ 0 w 89647"/>
                <a:gd name="connsiteY2" fmla="*/ 44824 h 89647"/>
                <a:gd name="connsiteX3" fmla="*/ 44824 w 89647"/>
                <a:gd name="connsiteY3" fmla="*/ 0 h 89647"/>
                <a:gd name="connsiteX4" fmla="*/ 89647 w 89647"/>
                <a:gd name="connsiteY4" fmla="*/ 44824 h 8964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89647" h="89647">
                  <a:moveTo>
                    <a:pt x="89647" y="44824"/>
                  </a:moveTo>
                  <a:cubicBezTo>
                    <a:pt x="89647" y="69579"/>
                    <a:pt x="69579" y="89647"/>
                    <a:pt x="44824" y="89647"/>
                  </a:cubicBezTo>
                  <a:cubicBezTo>
                    <a:pt x="20068" y="89647"/>
                    <a:pt x="0" y="69579"/>
                    <a:pt x="0" y="44824"/>
                  </a:cubicBezTo>
                  <a:cubicBezTo>
                    <a:pt x="0" y="20068"/>
                    <a:pt x="20068" y="0"/>
                    <a:pt x="44824" y="0"/>
                  </a:cubicBezTo>
                  <a:cubicBezTo>
                    <a:pt x="69579" y="0"/>
                    <a:pt x="89647" y="20068"/>
                    <a:pt x="89647" y="44824"/>
                  </a:cubicBezTo>
                  <a:close/>
                </a:path>
              </a:pathLst>
            </a:custGeom>
            <a:solidFill>
              <a:schemeClr val="bg1"/>
            </a:solidFill>
            <a:ln w="22324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CO"/>
            </a:p>
          </xdr:txBody>
        </xdr:sp>
      </xdr:grpSp>
      <xdr:sp macro="" textlink="">
        <xdr:nvSpPr>
          <xdr:cNvPr id="23" name="Rectángulo: esquinas redondeadas 22">
            <a:extLst>
              <a:ext uri="{FF2B5EF4-FFF2-40B4-BE49-F238E27FC236}">
                <a16:creationId xmlns:a16="http://schemas.microsoft.com/office/drawing/2014/main" id="{BAE4CEFC-CA0D-50E8-C2B0-F058F9C13BF1}"/>
              </a:ext>
            </a:extLst>
          </xdr:cNvPr>
          <xdr:cNvSpPr/>
        </xdr:nvSpPr>
        <xdr:spPr>
          <a:xfrm>
            <a:off x="12897971" y="313765"/>
            <a:ext cx="576000" cy="36000"/>
          </a:xfrm>
          <a:prstGeom prst="roundRect">
            <a:avLst/>
          </a:prstGeom>
          <a:solidFill>
            <a:srgbClr val="194AFE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724575</xdr:colOff>
      <xdr:row>2</xdr:row>
      <xdr:rowOff>19051</xdr:rowOff>
    </xdr:to>
    <xdr:grpSp>
      <xdr:nvGrpSpPr>
        <xdr:cNvPr id="26" name="Grupo 25">
          <a:extLst>
            <a:ext uri="{FF2B5EF4-FFF2-40B4-BE49-F238E27FC236}">
              <a16:creationId xmlns:a16="http://schemas.microsoft.com/office/drawing/2014/main" id="{7B576B17-B1F9-4FFD-B2C3-CC4537F38780}"/>
            </a:ext>
          </a:extLst>
        </xdr:cNvPr>
        <xdr:cNvGrpSpPr/>
      </xdr:nvGrpSpPr>
      <xdr:grpSpPr>
        <a:xfrm>
          <a:off x="0" y="0"/>
          <a:ext cx="17488575" cy="400051"/>
          <a:chOff x="0" y="0"/>
          <a:chExt cx="17488575" cy="400051"/>
        </a:xfrm>
      </xdr:grpSpPr>
      <xdr:sp macro="" textlink="">
        <xdr:nvSpPr>
          <xdr:cNvPr id="27" name="Rectángulo 26">
            <a:extLst>
              <a:ext uri="{FF2B5EF4-FFF2-40B4-BE49-F238E27FC236}">
                <a16:creationId xmlns:a16="http://schemas.microsoft.com/office/drawing/2014/main" id="{9344E123-051D-A11D-87B9-EB80247AE7CE}"/>
              </a:ext>
            </a:extLst>
          </xdr:cNvPr>
          <xdr:cNvSpPr/>
        </xdr:nvSpPr>
        <xdr:spPr>
          <a:xfrm>
            <a:off x="28575" y="1"/>
            <a:ext cx="17460000" cy="400050"/>
          </a:xfrm>
          <a:prstGeom prst="rect">
            <a:avLst/>
          </a:prstGeom>
          <a:solidFill>
            <a:srgbClr val="1D1D3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8" name="CuadroTexto 27">
            <a:extLst>
              <a:ext uri="{FF2B5EF4-FFF2-40B4-BE49-F238E27FC236}">
                <a16:creationId xmlns:a16="http://schemas.microsoft.com/office/drawing/2014/main" id="{B7132D5F-43A6-9ED0-605E-C3E5A18D272B}"/>
              </a:ext>
            </a:extLst>
          </xdr:cNvPr>
          <xdr:cNvSpPr txBox="1"/>
        </xdr:nvSpPr>
        <xdr:spPr>
          <a:xfrm>
            <a:off x="0" y="0"/>
            <a:ext cx="1485900" cy="3714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s-CO" sz="1400">
                <a:solidFill>
                  <a:schemeClr val="bg1"/>
                </a:solidFill>
                <a:latin typeface="Avenir Next LT Pro" panose="020B0504020202020204" pitchFamily="34" charset="0"/>
              </a:rPr>
              <a:t>Other level´s</a:t>
            </a:r>
          </a:p>
        </xdr:txBody>
      </xdr:sp>
      <xdr:sp macro="" textlink="">
        <xdr:nvSpPr>
          <xdr:cNvPr id="29" name="CuadroTexto 28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A94CCFFD-E0E2-B574-17CB-933B239E5B31}"/>
              </a:ext>
            </a:extLst>
          </xdr:cNvPr>
          <xdr:cNvSpPr txBox="1"/>
        </xdr:nvSpPr>
        <xdr:spPr>
          <a:xfrm>
            <a:off x="12764247" y="9525"/>
            <a:ext cx="1276723" cy="3714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s-CO" sz="1200">
                <a:solidFill>
                  <a:schemeClr val="bg1"/>
                </a:solidFill>
                <a:latin typeface="Avenir Next LT Pro" panose="020B0504020202020204" pitchFamily="34" charset="0"/>
              </a:rPr>
              <a:t>Geographically</a:t>
            </a:r>
          </a:p>
        </xdr:txBody>
      </xdr:sp>
      <xdr:sp macro="" textlink="">
        <xdr:nvSpPr>
          <xdr:cNvPr id="30" name="CuadroTexto 29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BA536A2C-490D-A4BA-80B2-2A8B8428D0EF}"/>
              </a:ext>
            </a:extLst>
          </xdr:cNvPr>
          <xdr:cNvSpPr txBox="1"/>
        </xdr:nvSpPr>
        <xdr:spPr>
          <a:xfrm>
            <a:off x="11306736" y="9525"/>
            <a:ext cx="1368556" cy="3714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s-CO" sz="1200">
                <a:solidFill>
                  <a:schemeClr val="bg1"/>
                </a:solidFill>
                <a:latin typeface="Avenir Next LT Pro" panose="020B0504020202020204" pitchFamily="34" charset="0"/>
              </a:rPr>
              <a:t>Income sources</a:t>
            </a:r>
          </a:p>
        </xdr:txBody>
      </xdr:sp>
      <xdr:sp macro="" textlink="">
        <xdr:nvSpPr>
          <xdr:cNvPr id="31" name="CuadroTexto 30">
            <a:extLst>
              <a:ext uri="{FF2B5EF4-FFF2-40B4-BE49-F238E27FC236}">
                <a16:creationId xmlns:a16="http://schemas.microsoft.com/office/drawing/2014/main" id="{E0521779-EAE0-0276-8AE6-7F26521C2A71}"/>
              </a:ext>
            </a:extLst>
          </xdr:cNvPr>
          <xdr:cNvSpPr txBox="1"/>
        </xdr:nvSpPr>
        <xdr:spPr>
          <a:xfrm>
            <a:off x="4551269" y="0"/>
            <a:ext cx="905996" cy="3714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s-CO" sz="1200">
                <a:solidFill>
                  <a:schemeClr val="bg1"/>
                </a:solidFill>
                <a:latin typeface="Avenir Next LT Pro" panose="020B0504020202020204" pitchFamily="34" charset="0"/>
              </a:rPr>
              <a:t>Browse</a:t>
            </a:r>
          </a:p>
        </xdr:txBody>
      </xdr:sp>
      <xdr:sp macro="" textlink="">
        <xdr:nvSpPr>
          <xdr:cNvPr id="32" name="CuadroTexto 31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D4849B82-E011-34B0-29B0-2C7EB4C7AB28}"/>
              </a:ext>
            </a:extLst>
          </xdr:cNvPr>
          <xdr:cNvSpPr txBox="1"/>
        </xdr:nvSpPr>
        <xdr:spPr>
          <a:xfrm>
            <a:off x="14200468" y="9525"/>
            <a:ext cx="1224000" cy="3714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s-CO" sz="1200">
                <a:solidFill>
                  <a:schemeClr val="bg1"/>
                </a:solidFill>
                <a:latin typeface="Avenir Next LT Pro" panose="020B0504020202020204" pitchFamily="34" charset="0"/>
              </a:rPr>
              <a:t>Sales</a:t>
            </a:r>
            <a:r>
              <a:rPr lang="es-CO" sz="1200" baseline="0">
                <a:solidFill>
                  <a:schemeClr val="bg1"/>
                </a:solidFill>
                <a:latin typeface="Avenir Next LT Pro" panose="020B0504020202020204" pitchFamily="34" charset="0"/>
              </a:rPr>
              <a:t> Process</a:t>
            </a:r>
            <a:endParaRPr lang="es-CO" sz="1200">
              <a:solidFill>
                <a:schemeClr val="bg1"/>
              </a:solidFill>
              <a:latin typeface="Avenir Next LT Pro" panose="020B0504020202020204" pitchFamily="34" charset="0"/>
            </a:endParaRPr>
          </a:p>
        </xdr:txBody>
      </xdr:sp>
      <xdr:sp macro="" textlink="">
        <xdr:nvSpPr>
          <xdr:cNvPr id="33" name="CuadroTexto 32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FFDA443B-5A16-4048-9CF5-7D18D2722AA7}"/>
              </a:ext>
            </a:extLst>
          </xdr:cNvPr>
          <xdr:cNvSpPr txBox="1"/>
        </xdr:nvSpPr>
        <xdr:spPr>
          <a:xfrm>
            <a:off x="15491012" y="9525"/>
            <a:ext cx="1224000" cy="3714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s-CO" sz="1200">
                <a:solidFill>
                  <a:schemeClr val="bg1"/>
                </a:solidFill>
                <a:latin typeface="Avenir Next LT Pro" panose="020B0504020202020204" pitchFamily="34" charset="0"/>
              </a:rPr>
              <a:t>Projects Status</a:t>
            </a:r>
          </a:p>
        </xdr:txBody>
      </xdr:sp>
      <xdr:grpSp>
        <xdr:nvGrpSpPr>
          <xdr:cNvPr id="34" name="Gráfico 11" descr="Brújula contorno">
            <a:extLst>
              <a:ext uri="{FF2B5EF4-FFF2-40B4-BE49-F238E27FC236}">
                <a16:creationId xmlns:a16="http://schemas.microsoft.com/office/drawing/2014/main" id="{D7E315C2-2A2B-2C31-242D-060AB2B12BAD}"/>
              </a:ext>
            </a:extLst>
          </xdr:cNvPr>
          <xdr:cNvGrpSpPr/>
        </xdr:nvGrpSpPr>
        <xdr:grpSpPr>
          <a:xfrm>
            <a:off x="4291851" y="67235"/>
            <a:ext cx="268942" cy="268942"/>
            <a:chOff x="4740087" y="1658471"/>
            <a:chExt cx="1434352" cy="1434352"/>
          </a:xfrm>
          <a:solidFill>
            <a:schemeClr val="bg1"/>
          </a:solidFill>
        </xdr:grpSpPr>
        <xdr:sp macro="" textlink="">
          <xdr:nvSpPr>
            <xdr:cNvPr id="36" name="Forma libre: forma 35">
              <a:extLst>
                <a:ext uri="{FF2B5EF4-FFF2-40B4-BE49-F238E27FC236}">
                  <a16:creationId xmlns:a16="http://schemas.microsoft.com/office/drawing/2014/main" id="{E7A4141A-B4AC-6F45-1CED-230C613215D8}"/>
                </a:ext>
              </a:extLst>
            </xdr:cNvPr>
            <xdr:cNvSpPr/>
          </xdr:nvSpPr>
          <xdr:spPr>
            <a:xfrm>
              <a:off x="4740087" y="1658471"/>
              <a:ext cx="1434352" cy="1434352"/>
            </a:xfrm>
            <a:custGeom>
              <a:avLst/>
              <a:gdLst>
                <a:gd name="connsiteX0" fmla="*/ 717176 w 1434352"/>
                <a:gd name="connsiteY0" fmla="*/ 44824 h 1434352"/>
                <a:gd name="connsiteX1" fmla="*/ 1389529 w 1434352"/>
                <a:gd name="connsiteY1" fmla="*/ 717176 h 1434352"/>
                <a:gd name="connsiteX2" fmla="*/ 717176 w 1434352"/>
                <a:gd name="connsiteY2" fmla="*/ 1389529 h 1434352"/>
                <a:gd name="connsiteX3" fmla="*/ 44824 w 1434352"/>
                <a:gd name="connsiteY3" fmla="*/ 717176 h 1434352"/>
                <a:gd name="connsiteX4" fmla="*/ 717176 w 1434352"/>
                <a:gd name="connsiteY4" fmla="*/ 44824 h 1434352"/>
                <a:gd name="connsiteX5" fmla="*/ 717176 w 1434352"/>
                <a:gd name="connsiteY5" fmla="*/ 0 h 1434352"/>
                <a:gd name="connsiteX6" fmla="*/ 0 w 1434352"/>
                <a:gd name="connsiteY6" fmla="*/ 717176 h 1434352"/>
                <a:gd name="connsiteX7" fmla="*/ 717176 w 1434352"/>
                <a:gd name="connsiteY7" fmla="*/ 1434352 h 1434352"/>
                <a:gd name="connsiteX8" fmla="*/ 1434353 w 1434352"/>
                <a:gd name="connsiteY8" fmla="*/ 717176 h 1434352"/>
                <a:gd name="connsiteX9" fmla="*/ 717176 w 1434352"/>
                <a:gd name="connsiteY9" fmla="*/ 0 h 143435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1434352" h="1434352">
                  <a:moveTo>
                    <a:pt x="717176" y="44824"/>
                  </a:moveTo>
                  <a:cubicBezTo>
                    <a:pt x="1088506" y="44824"/>
                    <a:pt x="1389529" y="345847"/>
                    <a:pt x="1389529" y="717176"/>
                  </a:cubicBezTo>
                  <a:cubicBezTo>
                    <a:pt x="1389529" y="1088505"/>
                    <a:pt x="1088506" y="1389529"/>
                    <a:pt x="717176" y="1389529"/>
                  </a:cubicBezTo>
                  <a:cubicBezTo>
                    <a:pt x="345847" y="1389529"/>
                    <a:pt x="44824" y="1088505"/>
                    <a:pt x="44824" y="717176"/>
                  </a:cubicBezTo>
                  <a:cubicBezTo>
                    <a:pt x="45243" y="346019"/>
                    <a:pt x="346020" y="45243"/>
                    <a:pt x="717176" y="44824"/>
                  </a:cubicBezTo>
                  <a:moveTo>
                    <a:pt x="717176" y="0"/>
                  </a:moveTo>
                  <a:cubicBezTo>
                    <a:pt x="321091" y="0"/>
                    <a:pt x="0" y="321091"/>
                    <a:pt x="0" y="717176"/>
                  </a:cubicBezTo>
                  <a:cubicBezTo>
                    <a:pt x="0" y="1113261"/>
                    <a:pt x="321091" y="1434352"/>
                    <a:pt x="717176" y="1434352"/>
                  </a:cubicBezTo>
                  <a:cubicBezTo>
                    <a:pt x="1113262" y="1434352"/>
                    <a:pt x="1434353" y="1113261"/>
                    <a:pt x="1434353" y="717176"/>
                  </a:cubicBezTo>
                  <a:cubicBezTo>
                    <a:pt x="1433909" y="321275"/>
                    <a:pt x="1113078" y="444"/>
                    <a:pt x="717176" y="0"/>
                  </a:cubicBezTo>
                  <a:close/>
                </a:path>
              </a:pathLst>
            </a:custGeom>
            <a:solidFill>
              <a:schemeClr val="bg1"/>
            </a:solidFill>
            <a:ln w="22324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CO"/>
            </a:p>
          </xdr:txBody>
        </xdr:sp>
        <xdr:sp macro="" textlink="">
          <xdr:nvSpPr>
            <xdr:cNvPr id="37" name="Forma libre: forma 36">
              <a:extLst>
                <a:ext uri="{FF2B5EF4-FFF2-40B4-BE49-F238E27FC236}">
                  <a16:creationId xmlns:a16="http://schemas.microsoft.com/office/drawing/2014/main" id="{669599F6-7A1B-C3D5-A3E8-7B994F88983A}"/>
                </a:ext>
              </a:extLst>
            </xdr:cNvPr>
            <xdr:cNvSpPr/>
          </xdr:nvSpPr>
          <xdr:spPr>
            <a:xfrm>
              <a:off x="5107640" y="2030506"/>
              <a:ext cx="694764" cy="694764"/>
            </a:xfrm>
            <a:custGeom>
              <a:avLst/>
              <a:gdLst>
                <a:gd name="connsiteX0" fmla="*/ 458679 w 694764"/>
                <a:gd name="connsiteY0" fmla="*/ 458701 h 694764"/>
                <a:gd name="connsiteX1" fmla="*/ 82408 w 694764"/>
                <a:gd name="connsiteY1" fmla="*/ 612625 h 694764"/>
                <a:gd name="connsiteX2" fmla="*/ 236085 w 694764"/>
                <a:gd name="connsiteY2" fmla="*/ 240411 h 694764"/>
                <a:gd name="connsiteX3" fmla="*/ 612357 w 694764"/>
                <a:gd name="connsiteY3" fmla="*/ 83036 h 694764"/>
                <a:gd name="connsiteX4" fmla="*/ 201706 w 694764"/>
                <a:gd name="connsiteY4" fmla="*/ 206188 h 694764"/>
                <a:gd name="connsiteX5" fmla="*/ 0 w 694764"/>
                <a:gd name="connsiteY5" fmla="*/ 694764 h 694764"/>
                <a:gd name="connsiteX6" fmla="*/ 493059 w 694764"/>
                <a:gd name="connsiteY6" fmla="*/ 493059 h 694764"/>
                <a:gd name="connsiteX7" fmla="*/ 694765 w 694764"/>
                <a:gd name="connsiteY7" fmla="*/ 0 h 69476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</a:cxnLst>
              <a:rect l="l" t="t" r="r" b="b"/>
              <a:pathLst>
                <a:path w="694764" h="694764">
                  <a:moveTo>
                    <a:pt x="458679" y="458701"/>
                  </a:moveTo>
                  <a:lnTo>
                    <a:pt x="82408" y="612625"/>
                  </a:lnTo>
                  <a:lnTo>
                    <a:pt x="236085" y="240411"/>
                  </a:lnTo>
                  <a:lnTo>
                    <a:pt x="612357" y="83036"/>
                  </a:lnTo>
                  <a:close/>
                  <a:moveTo>
                    <a:pt x="201706" y="206188"/>
                  </a:moveTo>
                  <a:lnTo>
                    <a:pt x="0" y="694764"/>
                  </a:lnTo>
                  <a:lnTo>
                    <a:pt x="493059" y="493059"/>
                  </a:lnTo>
                  <a:lnTo>
                    <a:pt x="694765" y="0"/>
                  </a:lnTo>
                  <a:close/>
                </a:path>
              </a:pathLst>
            </a:custGeom>
            <a:solidFill>
              <a:schemeClr val="bg1"/>
            </a:solidFill>
            <a:ln w="22324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CO"/>
            </a:p>
          </xdr:txBody>
        </xdr:sp>
        <xdr:sp macro="" textlink="">
          <xdr:nvSpPr>
            <xdr:cNvPr id="38" name="Forma libre: forma 37">
              <a:extLst>
                <a:ext uri="{FF2B5EF4-FFF2-40B4-BE49-F238E27FC236}">
                  <a16:creationId xmlns:a16="http://schemas.microsoft.com/office/drawing/2014/main" id="{448387C7-6097-525C-3BE9-C073D53A81E2}"/>
                </a:ext>
              </a:extLst>
            </xdr:cNvPr>
            <xdr:cNvSpPr/>
          </xdr:nvSpPr>
          <xdr:spPr>
            <a:xfrm>
              <a:off x="5412439" y="2330823"/>
              <a:ext cx="89647" cy="89647"/>
            </a:xfrm>
            <a:custGeom>
              <a:avLst/>
              <a:gdLst>
                <a:gd name="connsiteX0" fmla="*/ 89647 w 89647"/>
                <a:gd name="connsiteY0" fmla="*/ 44824 h 89647"/>
                <a:gd name="connsiteX1" fmla="*/ 44824 w 89647"/>
                <a:gd name="connsiteY1" fmla="*/ 89647 h 89647"/>
                <a:gd name="connsiteX2" fmla="*/ 0 w 89647"/>
                <a:gd name="connsiteY2" fmla="*/ 44824 h 89647"/>
                <a:gd name="connsiteX3" fmla="*/ 44824 w 89647"/>
                <a:gd name="connsiteY3" fmla="*/ 0 h 89647"/>
                <a:gd name="connsiteX4" fmla="*/ 89647 w 89647"/>
                <a:gd name="connsiteY4" fmla="*/ 44824 h 8964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89647" h="89647">
                  <a:moveTo>
                    <a:pt x="89647" y="44824"/>
                  </a:moveTo>
                  <a:cubicBezTo>
                    <a:pt x="89647" y="69579"/>
                    <a:pt x="69579" y="89647"/>
                    <a:pt x="44824" y="89647"/>
                  </a:cubicBezTo>
                  <a:cubicBezTo>
                    <a:pt x="20068" y="89647"/>
                    <a:pt x="0" y="69579"/>
                    <a:pt x="0" y="44824"/>
                  </a:cubicBezTo>
                  <a:cubicBezTo>
                    <a:pt x="0" y="20068"/>
                    <a:pt x="20068" y="0"/>
                    <a:pt x="44824" y="0"/>
                  </a:cubicBezTo>
                  <a:cubicBezTo>
                    <a:pt x="69579" y="0"/>
                    <a:pt x="89647" y="20068"/>
                    <a:pt x="89647" y="44824"/>
                  </a:cubicBezTo>
                  <a:close/>
                </a:path>
              </a:pathLst>
            </a:custGeom>
            <a:solidFill>
              <a:schemeClr val="bg1"/>
            </a:solidFill>
            <a:ln w="22324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CO"/>
            </a:p>
          </xdr:txBody>
        </xdr:sp>
      </xdr:grpSp>
      <xdr:sp macro="" textlink="">
        <xdr:nvSpPr>
          <xdr:cNvPr id="35" name="Rectángulo: esquinas redondeadas 34">
            <a:extLst>
              <a:ext uri="{FF2B5EF4-FFF2-40B4-BE49-F238E27FC236}">
                <a16:creationId xmlns:a16="http://schemas.microsoft.com/office/drawing/2014/main" id="{4F5A7FED-7899-4D5B-DEB7-0056DD3311E2}"/>
              </a:ext>
            </a:extLst>
          </xdr:cNvPr>
          <xdr:cNvSpPr/>
        </xdr:nvSpPr>
        <xdr:spPr>
          <a:xfrm>
            <a:off x="14354744" y="313765"/>
            <a:ext cx="576000" cy="36000"/>
          </a:xfrm>
          <a:prstGeom prst="roundRect">
            <a:avLst/>
          </a:prstGeom>
          <a:solidFill>
            <a:srgbClr val="194AFE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724575</xdr:colOff>
      <xdr:row>2</xdr:row>
      <xdr:rowOff>19051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4AA99626-CD00-4A42-A606-611E168FEF8A}"/>
            </a:ext>
          </a:extLst>
        </xdr:cNvPr>
        <xdr:cNvGrpSpPr/>
      </xdr:nvGrpSpPr>
      <xdr:grpSpPr>
        <a:xfrm>
          <a:off x="0" y="0"/>
          <a:ext cx="17488575" cy="400051"/>
          <a:chOff x="0" y="0"/>
          <a:chExt cx="17488575" cy="400051"/>
        </a:xfrm>
      </xdr:grpSpPr>
      <xdr:sp macro="" textlink="">
        <xdr:nvSpPr>
          <xdr:cNvPr id="15" name="Rectángulo 14">
            <a:extLst>
              <a:ext uri="{FF2B5EF4-FFF2-40B4-BE49-F238E27FC236}">
                <a16:creationId xmlns:a16="http://schemas.microsoft.com/office/drawing/2014/main" id="{01532721-0516-D47A-B973-4640EF32933F}"/>
              </a:ext>
            </a:extLst>
          </xdr:cNvPr>
          <xdr:cNvSpPr/>
        </xdr:nvSpPr>
        <xdr:spPr>
          <a:xfrm>
            <a:off x="28575" y="1"/>
            <a:ext cx="17460000" cy="400050"/>
          </a:xfrm>
          <a:prstGeom prst="rect">
            <a:avLst/>
          </a:prstGeom>
          <a:solidFill>
            <a:srgbClr val="1D1D3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6" name="CuadroTexto 15">
            <a:extLst>
              <a:ext uri="{FF2B5EF4-FFF2-40B4-BE49-F238E27FC236}">
                <a16:creationId xmlns:a16="http://schemas.microsoft.com/office/drawing/2014/main" id="{59D5CCA8-4807-47B5-F494-A21A872D40B0}"/>
              </a:ext>
            </a:extLst>
          </xdr:cNvPr>
          <xdr:cNvSpPr txBox="1"/>
        </xdr:nvSpPr>
        <xdr:spPr>
          <a:xfrm>
            <a:off x="0" y="0"/>
            <a:ext cx="1485900" cy="3714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s-CO" sz="1400">
                <a:solidFill>
                  <a:schemeClr val="bg1"/>
                </a:solidFill>
                <a:latin typeface="Avenir Next LT Pro" panose="020B0504020202020204" pitchFamily="34" charset="0"/>
              </a:rPr>
              <a:t>Other level´s</a:t>
            </a:r>
          </a:p>
        </xdr:txBody>
      </xdr:sp>
      <xdr:sp macro="" textlink="">
        <xdr:nvSpPr>
          <xdr:cNvPr id="17" name="CuadroTexto 16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A7F7FC8E-0FFC-50AE-42F4-297EDAF1B4CB}"/>
              </a:ext>
            </a:extLst>
          </xdr:cNvPr>
          <xdr:cNvSpPr txBox="1"/>
        </xdr:nvSpPr>
        <xdr:spPr>
          <a:xfrm>
            <a:off x="12764247" y="9525"/>
            <a:ext cx="1276723" cy="3714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s-CO" sz="1200">
                <a:solidFill>
                  <a:schemeClr val="bg1"/>
                </a:solidFill>
                <a:latin typeface="Avenir Next LT Pro" panose="020B0504020202020204" pitchFamily="34" charset="0"/>
              </a:rPr>
              <a:t>Geographically</a:t>
            </a:r>
          </a:p>
        </xdr:txBody>
      </xdr:sp>
      <xdr:sp macro="" textlink="">
        <xdr:nvSpPr>
          <xdr:cNvPr id="18" name="CuadroTexto 17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B26E3955-2FF3-63FB-2D6F-746FBE212E16}"/>
              </a:ext>
            </a:extLst>
          </xdr:cNvPr>
          <xdr:cNvSpPr txBox="1"/>
        </xdr:nvSpPr>
        <xdr:spPr>
          <a:xfrm>
            <a:off x="11306736" y="9525"/>
            <a:ext cx="1368556" cy="3714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s-CO" sz="1200">
                <a:solidFill>
                  <a:schemeClr val="bg1"/>
                </a:solidFill>
                <a:latin typeface="Avenir Next LT Pro" panose="020B0504020202020204" pitchFamily="34" charset="0"/>
              </a:rPr>
              <a:t>Income sources</a:t>
            </a:r>
          </a:p>
        </xdr:txBody>
      </xdr:sp>
      <xdr:sp macro="" textlink="">
        <xdr:nvSpPr>
          <xdr:cNvPr id="19" name="CuadroTexto 18">
            <a:extLst>
              <a:ext uri="{FF2B5EF4-FFF2-40B4-BE49-F238E27FC236}">
                <a16:creationId xmlns:a16="http://schemas.microsoft.com/office/drawing/2014/main" id="{11097E4C-64CE-FF57-DC3D-40539DC903E3}"/>
              </a:ext>
            </a:extLst>
          </xdr:cNvPr>
          <xdr:cNvSpPr txBox="1"/>
        </xdr:nvSpPr>
        <xdr:spPr>
          <a:xfrm>
            <a:off x="4551269" y="0"/>
            <a:ext cx="905996" cy="3714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s-CO" sz="1200">
                <a:solidFill>
                  <a:schemeClr val="bg1"/>
                </a:solidFill>
                <a:latin typeface="Avenir Next LT Pro" panose="020B0504020202020204" pitchFamily="34" charset="0"/>
              </a:rPr>
              <a:t>Browse</a:t>
            </a:r>
          </a:p>
        </xdr:txBody>
      </xdr:sp>
      <xdr:sp macro="" textlink="">
        <xdr:nvSpPr>
          <xdr:cNvPr id="20" name="CuadroTexto 19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E7D55C80-0F58-0E8E-5F10-9BF90DD8636C}"/>
              </a:ext>
            </a:extLst>
          </xdr:cNvPr>
          <xdr:cNvSpPr txBox="1"/>
        </xdr:nvSpPr>
        <xdr:spPr>
          <a:xfrm>
            <a:off x="14200468" y="9525"/>
            <a:ext cx="1224000" cy="3714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s-CO" sz="1200">
                <a:solidFill>
                  <a:schemeClr val="bg1"/>
                </a:solidFill>
                <a:latin typeface="Avenir Next LT Pro" panose="020B0504020202020204" pitchFamily="34" charset="0"/>
              </a:rPr>
              <a:t>Sales</a:t>
            </a:r>
            <a:r>
              <a:rPr lang="es-CO" sz="1200" baseline="0">
                <a:solidFill>
                  <a:schemeClr val="bg1"/>
                </a:solidFill>
                <a:latin typeface="Avenir Next LT Pro" panose="020B0504020202020204" pitchFamily="34" charset="0"/>
              </a:rPr>
              <a:t> Process</a:t>
            </a:r>
            <a:endParaRPr lang="es-CO" sz="1200">
              <a:solidFill>
                <a:schemeClr val="bg1"/>
              </a:solidFill>
              <a:latin typeface="Avenir Next LT Pro" panose="020B0504020202020204" pitchFamily="34" charset="0"/>
            </a:endParaRPr>
          </a:p>
        </xdr:txBody>
      </xdr:sp>
      <xdr:sp macro="" textlink="">
        <xdr:nvSpPr>
          <xdr:cNvPr id="21" name="CuadroTexto 20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5C295203-D2CF-DC7B-A7CF-74C3B60282C7}"/>
              </a:ext>
            </a:extLst>
          </xdr:cNvPr>
          <xdr:cNvSpPr txBox="1"/>
        </xdr:nvSpPr>
        <xdr:spPr>
          <a:xfrm>
            <a:off x="15491012" y="9525"/>
            <a:ext cx="1224000" cy="3714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s-CO" sz="1200">
                <a:solidFill>
                  <a:schemeClr val="bg1"/>
                </a:solidFill>
                <a:latin typeface="Avenir Next LT Pro" panose="020B0504020202020204" pitchFamily="34" charset="0"/>
              </a:rPr>
              <a:t>Projects Status</a:t>
            </a:r>
          </a:p>
        </xdr:txBody>
      </xdr:sp>
      <xdr:grpSp>
        <xdr:nvGrpSpPr>
          <xdr:cNvPr id="22" name="Gráfico 11" descr="Brújula contorno">
            <a:extLst>
              <a:ext uri="{FF2B5EF4-FFF2-40B4-BE49-F238E27FC236}">
                <a16:creationId xmlns:a16="http://schemas.microsoft.com/office/drawing/2014/main" id="{993CB706-6640-8881-17A2-FC4F004B8E5F}"/>
              </a:ext>
            </a:extLst>
          </xdr:cNvPr>
          <xdr:cNvGrpSpPr/>
        </xdr:nvGrpSpPr>
        <xdr:grpSpPr>
          <a:xfrm>
            <a:off x="4291851" y="67235"/>
            <a:ext cx="268942" cy="268942"/>
            <a:chOff x="4740087" y="1658471"/>
            <a:chExt cx="1434352" cy="1434352"/>
          </a:xfrm>
          <a:solidFill>
            <a:schemeClr val="bg1"/>
          </a:solidFill>
        </xdr:grpSpPr>
        <xdr:sp macro="" textlink="">
          <xdr:nvSpPr>
            <xdr:cNvPr id="24" name="Forma libre: forma 23">
              <a:extLst>
                <a:ext uri="{FF2B5EF4-FFF2-40B4-BE49-F238E27FC236}">
                  <a16:creationId xmlns:a16="http://schemas.microsoft.com/office/drawing/2014/main" id="{2A9F65EB-F0B1-E0D3-6817-3F071241B4B7}"/>
                </a:ext>
              </a:extLst>
            </xdr:cNvPr>
            <xdr:cNvSpPr/>
          </xdr:nvSpPr>
          <xdr:spPr>
            <a:xfrm>
              <a:off x="4740087" y="1658471"/>
              <a:ext cx="1434352" cy="1434352"/>
            </a:xfrm>
            <a:custGeom>
              <a:avLst/>
              <a:gdLst>
                <a:gd name="connsiteX0" fmla="*/ 717176 w 1434352"/>
                <a:gd name="connsiteY0" fmla="*/ 44824 h 1434352"/>
                <a:gd name="connsiteX1" fmla="*/ 1389529 w 1434352"/>
                <a:gd name="connsiteY1" fmla="*/ 717176 h 1434352"/>
                <a:gd name="connsiteX2" fmla="*/ 717176 w 1434352"/>
                <a:gd name="connsiteY2" fmla="*/ 1389529 h 1434352"/>
                <a:gd name="connsiteX3" fmla="*/ 44824 w 1434352"/>
                <a:gd name="connsiteY3" fmla="*/ 717176 h 1434352"/>
                <a:gd name="connsiteX4" fmla="*/ 717176 w 1434352"/>
                <a:gd name="connsiteY4" fmla="*/ 44824 h 1434352"/>
                <a:gd name="connsiteX5" fmla="*/ 717176 w 1434352"/>
                <a:gd name="connsiteY5" fmla="*/ 0 h 1434352"/>
                <a:gd name="connsiteX6" fmla="*/ 0 w 1434352"/>
                <a:gd name="connsiteY6" fmla="*/ 717176 h 1434352"/>
                <a:gd name="connsiteX7" fmla="*/ 717176 w 1434352"/>
                <a:gd name="connsiteY7" fmla="*/ 1434352 h 1434352"/>
                <a:gd name="connsiteX8" fmla="*/ 1434353 w 1434352"/>
                <a:gd name="connsiteY8" fmla="*/ 717176 h 1434352"/>
                <a:gd name="connsiteX9" fmla="*/ 717176 w 1434352"/>
                <a:gd name="connsiteY9" fmla="*/ 0 h 143435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1434352" h="1434352">
                  <a:moveTo>
                    <a:pt x="717176" y="44824"/>
                  </a:moveTo>
                  <a:cubicBezTo>
                    <a:pt x="1088506" y="44824"/>
                    <a:pt x="1389529" y="345847"/>
                    <a:pt x="1389529" y="717176"/>
                  </a:cubicBezTo>
                  <a:cubicBezTo>
                    <a:pt x="1389529" y="1088505"/>
                    <a:pt x="1088506" y="1389529"/>
                    <a:pt x="717176" y="1389529"/>
                  </a:cubicBezTo>
                  <a:cubicBezTo>
                    <a:pt x="345847" y="1389529"/>
                    <a:pt x="44824" y="1088505"/>
                    <a:pt x="44824" y="717176"/>
                  </a:cubicBezTo>
                  <a:cubicBezTo>
                    <a:pt x="45243" y="346019"/>
                    <a:pt x="346020" y="45243"/>
                    <a:pt x="717176" y="44824"/>
                  </a:cubicBezTo>
                  <a:moveTo>
                    <a:pt x="717176" y="0"/>
                  </a:moveTo>
                  <a:cubicBezTo>
                    <a:pt x="321091" y="0"/>
                    <a:pt x="0" y="321091"/>
                    <a:pt x="0" y="717176"/>
                  </a:cubicBezTo>
                  <a:cubicBezTo>
                    <a:pt x="0" y="1113261"/>
                    <a:pt x="321091" y="1434352"/>
                    <a:pt x="717176" y="1434352"/>
                  </a:cubicBezTo>
                  <a:cubicBezTo>
                    <a:pt x="1113262" y="1434352"/>
                    <a:pt x="1434353" y="1113261"/>
                    <a:pt x="1434353" y="717176"/>
                  </a:cubicBezTo>
                  <a:cubicBezTo>
                    <a:pt x="1433909" y="321275"/>
                    <a:pt x="1113078" y="444"/>
                    <a:pt x="717176" y="0"/>
                  </a:cubicBezTo>
                  <a:close/>
                </a:path>
              </a:pathLst>
            </a:custGeom>
            <a:solidFill>
              <a:schemeClr val="bg1"/>
            </a:solidFill>
            <a:ln w="22324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CO"/>
            </a:p>
          </xdr:txBody>
        </xdr:sp>
        <xdr:sp macro="" textlink="">
          <xdr:nvSpPr>
            <xdr:cNvPr id="25" name="Forma libre: forma 24">
              <a:extLst>
                <a:ext uri="{FF2B5EF4-FFF2-40B4-BE49-F238E27FC236}">
                  <a16:creationId xmlns:a16="http://schemas.microsoft.com/office/drawing/2014/main" id="{FCEEC539-947D-D508-8DEF-F66EC138028F}"/>
                </a:ext>
              </a:extLst>
            </xdr:cNvPr>
            <xdr:cNvSpPr/>
          </xdr:nvSpPr>
          <xdr:spPr>
            <a:xfrm>
              <a:off x="5107640" y="2030506"/>
              <a:ext cx="694764" cy="694764"/>
            </a:xfrm>
            <a:custGeom>
              <a:avLst/>
              <a:gdLst>
                <a:gd name="connsiteX0" fmla="*/ 458679 w 694764"/>
                <a:gd name="connsiteY0" fmla="*/ 458701 h 694764"/>
                <a:gd name="connsiteX1" fmla="*/ 82408 w 694764"/>
                <a:gd name="connsiteY1" fmla="*/ 612625 h 694764"/>
                <a:gd name="connsiteX2" fmla="*/ 236085 w 694764"/>
                <a:gd name="connsiteY2" fmla="*/ 240411 h 694764"/>
                <a:gd name="connsiteX3" fmla="*/ 612357 w 694764"/>
                <a:gd name="connsiteY3" fmla="*/ 83036 h 694764"/>
                <a:gd name="connsiteX4" fmla="*/ 201706 w 694764"/>
                <a:gd name="connsiteY4" fmla="*/ 206188 h 694764"/>
                <a:gd name="connsiteX5" fmla="*/ 0 w 694764"/>
                <a:gd name="connsiteY5" fmla="*/ 694764 h 694764"/>
                <a:gd name="connsiteX6" fmla="*/ 493059 w 694764"/>
                <a:gd name="connsiteY6" fmla="*/ 493059 h 694764"/>
                <a:gd name="connsiteX7" fmla="*/ 694765 w 694764"/>
                <a:gd name="connsiteY7" fmla="*/ 0 h 69476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</a:cxnLst>
              <a:rect l="l" t="t" r="r" b="b"/>
              <a:pathLst>
                <a:path w="694764" h="694764">
                  <a:moveTo>
                    <a:pt x="458679" y="458701"/>
                  </a:moveTo>
                  <a:lnTo>
                    <a:pt x="82408" y="612625"/>
                  </a:lnTo>
                  <a:lnTo>
                    <a:pt x="236085" y="240411"/>
                  </a:lnTo>
                  <a:lnTo>
                    <a:pt x="612357" y="83036"/>
                  </a:lnTo>
                  <a:close/>
                  <a:moveTo>
                    <a:pt x="201706" y="206188"/>
                  </a:moveTo>
                  <a:lnTo>
                    <a:pt x="0" y="694764"/>
                  </a:lnTo>
                  <a:lnTo>
                    <a:pt x="493059" y="493059"/>
                  </a:lnTo>
                  <a:lnTo>
                    <a:pt x="694765" y="0"/>
                  </a:lnTo>
                  <a:close/>
                </a:path>
              </a:pathLst>
            </a:custGeom>
            <a:solidFill>
              <a:schemeClr val="bg1"/>
            </a:solidFill>
            <a:ln w="22324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CO"/>
            </a:p>
          </xdr:txBody>
        </xdr:sp>
        <xdr:sp macro="" textlink="">
          <xdr:nvSpPr>
            <xdr:cNvPr id="26" name="Forma libre: forma 25">
              <a:extLst>
                <a:ext uri="{FF2B5EF4-FFF2-40B4-BE49-F238E27FC236}">
                  <a16:creationId xmlns:a16="http://schemas.microsoft.com/office/drawing/2014/main" id="{E34D8093-7241-DBF2-CB2B-DE1C7D83EEA5}"/>
                </a:ext>
              </a:extLst>
            </xdr:cNvPr>
            <xdr:cNvSpPr/>
          </xdr:nvSpPr>
          <xdr:spPr>
            <a:xfrm>
              <a:off x="5412439" y="2330823"/>
              <a:ext cx="89647" cy="89647"/>
            </a:xfrm>
            <a:custGeom>
              <a:avLst/>
              <a:gdLst>
                <a:gd name="connsiteX0" fmla="*/ 89647 w 89647"/>
                <a:gd name="connsiteY0" fmla="*/ 44824 h 89647"/>
                <a:gd name="connsiteX1" fmla="*/ 44824 w 89647"/>
                <a:gd name="connsiteY1" fmla="*/ 89647 h 89647"/>
                <a:gd name="connsiteX2" fmla="*/ 0 w 89647"/>
                <a:gd name="connsiteY2" fmla="*/ 44824 h 89647"/>
                <a:gd name="connsiteX3" fmla="*/ 44824 w 89647"/>
                <a:gd name="connsiteY3" fmla="*/ 0 h 89647"/>
                <a:gd name="connsiteX4" fmla="*/ 89647 w 89647"/>
                <a:gd name="connsiteY4" fmla="*/ 44824 h 8964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89647" h="89647">
                  <a:moveTo>
                    <a:pt x="89647" y="44824"/>
                  </a:moveTo>
                  <a:cubicBezTo>
                    <a:pt x="89647" y="69579"/>
                    <a:pt x="69579" y="89647"/>
                    <a:pt x="44824" y="89647"/>
                  </a:cubicBezTo>
                  <a:cubicBezTo>
                    <a:pt x="20068" y="89647"/>
                    <a:pt x="0" y="69579"/>
                    <a:pt x="0" y="44824"/>
                  </a:cubicBezTo>
                  <a:cubicBezTo>
                    <a:pt x="0" y="20068"/>
                    <a:pt x="20068" y="0"/>
                    <a:pt x="44824" y="0"/>
                  </a:cubicBezTo>
                  <a:cubicBezTo>
                    <a:pt x="69579" y="0"/>
                    <a:pt x="89647" y="20068"/>
                    <a:pt x="89647" y="44824"/>
                  </a:cubicBezTo>
                  <a:close/>
                </a:path>
              </a:pathLst>
            </a:custGeom>
            <a:solidFill>
              <a:schemeClr val="bg1"/>
            </a:solidFill>
            <a:ln w="22324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CO"/>
            </a:p>
          </xdr:txBody>
        </xdr:sp>
      </xdr:grpSp>
      <xdr:sp macro="" textlink="">
        <xdr:nvSpPr>
          <xdr:cNvPr id="23" name="Rectángulo: esquinas redondeadas 22">
            <a:extLst>
              <a:ext uri="{FF2B5EF4-FFF2-40B4-BE49-F238E27FC236}">
                <a16:creationId xmlns:a16="http://schemas.microsoft.com/office/drawing/2014/main" id="{258E85B1-B066-4446-DE72-FD95D139F6C0}"/>
              </a:ext>
            </a:extLst>
          </xdr:cNvPr>
          <xdr:cNvSpPr/>
        </xdr:nvSpPr>
        <xdr:spPr>
          <a:xfrm>
            <a:off x="15654623" y="313765"/>
            <a:ext cx="576000" cy="36000"/>
          </a:xfrm>
          <a:prstGeom prst="roundRect">
            <a:avLst/>
          </a:prstGeom>
          <a:solidFill>
            <a:srgbClr val="194AFE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07.475823842593" createdVersion="8" refreshedVersion="8" minRefreshableVersion="3" recordCount="834" xr:uid="{AB4F0807-8D16-441D-96CF-551235DF034E}">
  <cacheSource type="worksheet">
    <worksheetSource name="Tabla1"/>
  </cacheSource>
  <cacheFields count="9">
    <cacheField name="Year" numFmtId="0">
      <sharedItems containsSemiMixedTypes="0" containsString="0" containsNumber="1" containsInteger="1" minValue="2020" maxValue="2024" count="5">
        <n v="2020"/>
        <n v="2021"/>
        <n v="2022"/>
        <n v="2023"/>
        <n v="2024"/>
      </sharedItems>
    </cacheField>
    <cacheField name="Month" numFmtId="0">
      <sharedItems count="12">
        <s v="Feb"/>
        <s v="Mar"/>
        <s v="Jan"/>
        <s v="Abr"/>
        <s v="May"/>
        <s v="Jun"/>
        <s v="Jul"/>
        <s v="Ago"/>
        <s v="Sep"/>
        <s v="Oct"/>
        <s v="Nov"/>
        <s v="Dic"/>
      </sharedItems>
    </cacheField>
    <cacheField name="Income sources" numFmtId="0">
      <sharedItems count="6">
        <s v="Licensing"/>
        <s v="Renting"/>
        <s v="Subscription"/>
        <s v="Usage fees"/>
        <s v="Advertising"/>
        <s v="Asset sale"/>
      </sharedItems>
    </cacheField>
    <cacheField name="Income Breakdowns" numFmtId="0">
      <sharedItems count="15">
        <s v="Floating License"/>
        <s v="Equipments"/>
        <s v="prime"/>
        <s v="New"/>
        <s v="Premium"/>
        <s v="Offices"/>
        <s v="Facebook Page"/>
        <s v="Google Ad"/>
        <s v="Youtube Channel"/>
        <s v="Lands"/>
        <s v="Television Ad"/>
        <s v="Sofware Metered License"/>
        <s v="Company Website"/>
        <s v="Asset sale"/>
        <s v="Renewal"/>
      </sharedItems>
    </cacheField>
    <cacheField name="Counts" numFmtId="164">
      <sharedItems containsSemiMixedTypes="0" containsString="0" containsNumber="1" minValue="1245" maxValue="644000"/>
    </cacheField>
    <cacheField name="Income" numFmtId="164">
      <sharedItems containsSemiMixedTypes="0" containsString="0" containsNumber="1" minValue="87.3" maxValue="24000"/>
    </cacheField>
    <cacheField name="Target Income" numFmtId="164">
      <sharedItems containsSemiMixedTypes="0" containsString="0" containsNumber="1" minValue="5.1260000000000003" maxValue="28000"/>
    </cacheField>
    <cacheField name="operating profit" numFmtId="164">
      <sharedItems containsSemiMixedTypes="0" containsString="0" containsNumber="1" minValue="1006.9999999999999" maxValue="916000"/>
    </cacheField>
    <cacheField name="Marketing Strategies" numFmtId="0">
      <sharedItems count="2">
        <s v="B2B"/>
        <s v="B2C"/>
      </sharedItems>
    </cacheField>
  </cacheFields>
  <extLst>
    <ext xmlns:x14="http://schemas.microsoft.com/office/spreadsheetml/2009/9/main" uri="{725AE2AE-9491-48be-B2B4-4EB974FC3084}">
      <x14:pivotCacheDefinition pivotCacheId="137189606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4">
  <r>
    <x v="0"/>
    <x v="0"/>
    <x v="0"/>
    <x v="0"/>
    <n v="2498"/>
    <n v="8800"/>
    <n v="8960"/>
    <n v="1760"/>
    <x v="0"/>
  </r>
  <r>
    <x v="0"/>
    <x v="0"/>
    <x v="1"/>
    <x v="1"/>
    <n v="1245.0033333333558"/>
    <n v="335.6699999994409"/>
    <n v="512"/>
    <n v="1006.9999999999999"/>
    <x v="0"/>
  </r>
  <r>
    <x v="0"/>
    <x v="0"/>
    <x v="0"/>
    <x v="0"/>
    <n v="2498"/>
    <n v="8800"/>
    <n v="8960"/>
    <n v="1760"/>
    <x v="0"/>
  </r>
  <r>
    <x v="0"/>
    <x v="0"/>
    <x v="2"/>
    <x v="2"/>
    <n v="644000"/>
    <n v="6426.04"/>
    <n v="6433"/>
    <n v="1264"/>
    <x v="0"/>
  </r>
  <r>
    <x v="0"/>
    <x v="1"/>
    <x v="3"/>
    <x v="3"/>
    <n v="345000"/>
    <n v="9016"/>
    <n v="7840"/>
    <n v="1803"/>
    <x v="0"/>
  </r>
  <r>
    <x v="0"/>
    <x v="0"/>
    <x v="2"/>
    <x v="4"/>
    <n v="455000"/>
    <n v="4579"/>
    <n v="5128"/>
    <n v="916000"/>
    <x v="0"/>
  </r>
  <r>
    <x v="0"/>
    <x v="1"/>
    <x v="3"/>
    <x v="3"/>
    <n v="345000"/>
    <n v="9016"/>
    <n v="7840"/>
    <n v="1803"/>
    <x v="0"/>
  </r>
  <r>
    <x v="0"/>
    <x v="0"/>
    <x v="1"/>
    <x v="5"/>
    <n v="22000"/>
    <n v="3333.3333333333335"/>
    <n v="3200"/>
    <n v="20000"/>
    <x v="0"/>
  </r>
  <r>
    <x v="0"/>
    <x v="0"/>
    <x v="4"/>
    <x v="6"/>
    <n v="78000"/>
    <n v="457.7"/>
    <n v="512.6"/>
    <n v="915000"/>
    <x v="0"/>
  </r>
  <r>
    <x v="0"/>
    <x v="0"/>
    <x v="4"/>
    <x v="7"/>
    <n v="76000"/>
    <n v="457.7"/>
    <n v="512.6"/>
    <n v="915000"/>
    <x v="0"/>
  </r>
  <r>
    <x v="0"/>
    <x v="0"/>
    <x v="4"/>
    <x v="8"/>
    <n v="34000"/>
    <n v="457.7"/>
    <n v="512.6"/>
    <n v="915000"/>
    <x v="0"/>
  </r>
  <r>
    <x v="0"/>
    <x v="0"/>
    <x v="1"/>
    <x v="9"/>
    <n v="7000"/>
    <n v="6666.666666666667"/>
    <n v="7466.666666666667"/>
    <n v="40000"/>
    <x v="0"/>
  </r>
  <r>
    <x v="0"/>
    <x v="0"/>
    <x v="4"/>
    <x v="10"/>
    <n v="3000"/>
    <n v="457.7"/>
    <n v="5127"/>
    <n v="915000"/>
    <x v="0"/>
  </r>
  <r>
    <x v="0"/>
    <x v="1"/>
    <x v="0"/>
    <x v="11"/>
    <n v="3566"/>
    <n v="5493"/>
    <n v="5127"/>
    <n v="1099"/>
    <x v="0"/>
  </r>
  <r>
    <x v="0"/>
    <x v="1"/>
    <x v="0"/>
    <x v="0"/>
    <n v="2498"/>
    <n v="9600"/>
    <n v="9960"/>
    <n v="1920"/>
    <x v="0"/>
  </r>
  <r>
    <x v="0"/>
    <x v="1"/>
    <x v="1"/>
    <x v="1"/>
    <n v="1245"/>
    <n v="183.1"/>
    <n v="512"/>
    <n v="1099"/>
    <x v="0"/>
  </r>
  <r>
    <x v="0"/>
    <x v="1"/>
    <x v="2"/>
    <x v="2"/>
    <n v="644000"/>
    <n v="6892"/>
    <n v="6433"/>
    <n v="1378"/>
    <x v="0"/>
  </r>
  <r>
    <x v="0"/>
    <x v="1"/>
    <x v="3"/>
    <x v="3"/>
    <n v="345000"/>
    <n v="9016"/>
    <n v="9840"/>
    <n v="1803"/>
    <x v="0"/>
  </r>
  <r>
    <x v="0"/>
    <x v="1"/>
    <x v="2"/>
    <x v="4"/>
    <n v="455000"/>
    <n v="5265"/>
    <n v="5128"/>
    <n v="1053"/>
    <x v="0"/>
  </r>
  <r>
    <x v="0"/>
    <x v="1"/>
    <x v="3"/>
    <x v="3"/>
    <n v="345000"/>
    <n v="9016"/>
    <n v="9840"/>
    <n v="1803"/>
    <x v="0"/>
  </r>
  <r>
    <x v="0"/>
    <x v="1"/>
    <x v="1"/>
    <x v="5"/>
    <n v="122000"/>
    <n v="87.3"/>
    <n v="5.1260000000000003"/>
    <n v="539000"/>
    <x v="0"/>
  </r>
  <r>
    <x v="0"/>
    <x v="1"/>
    <x v="4"/>
    <x v="6"/>
    <n v="78000"/>
    <n v="549.29999999999995"/>
    <n v="512"/>
    <n v="1099"/>
    <x v="0"/>
  </r>
  <r>
    <x v="0"/>
    <x v="1"/>
    <x v="4"/>
    <x v="7"/>
    <n v="76000"/>
    <n v="549.20000000000005"/>
    <n v="512"/>
    <n v="1098"/>
    <x v="0"/>
  </r>
  <r>
    <x v="0"/>
    <x v="1"/>
    <x v="4"/>
    <x v="12"/>
    <n v="46000"/>
    <n v="24000"/>
    <n v="28000"/>
    <n v="48000"/>
    <x v="1"/>
  </r>
  <r>
    <x v="0"/>
    <x v="1"/>
    <x v="4"/>
    <x v="8"/>
    <n v="34000"/>
    <n v="549.20000000000005"/>
    <n v="512"/>
    <n v="1098"/>
    <x v="0"/>
  </r>
  <r>
    <x v="0"/>
    <x v="1"/>
    <x v="1"/>
    <x v="9"/>
    <n v="7000"/>
    <n v="122.74"/>
    <n v="2800"/>
    <n v="733000"/>
    <x v="0"/>
  </r>
  <r>
    <x v="0"/>
    <x v="2"/>
    <x v="5"/>
    <x v="13"/>
    <n v="3000"/>
    <n v="7260"/>
    <n v="7392"/>
    <n v="1452"/>
    <x v="0"/>
  </r>
  <r>
    <x v="0"/>
    <x v="1"/>
    <x v="5"/>
    <x v="13"/>
    <n v="3000"/>
    <n v="14520"/>
    <n v="17392"/>
    <n v="1452"/>
    <x v="0"/>
  </r>
  <r>
    <x v="0"/>
    <x v="1"/>
    <x v="4"/>
    <x v="10"/>
    <n v="3000"/>
    <n v="503.5"/>
    <n v="5127"/>
    <n v="1006.9999999999999"/>
    <x v="0"/>
  </r>
  <r>
    <x v="0"/>
    <x v="3"/>
    <x v="0"/>
    <x v="11"/>
    <n v="3566"/>
    <n v="5035"/>
    <n v="5127"/>
    <n v="1006.9999999999999"/>
    <x v="0"/>
  </r>
  <r>
    <x v="0"/>
    <x v="3"/>
    <x v="0"/>
    <x v="0"/>
    <n v="2498"/>
    <n v="8800"/>
    <n v="8960"/>
    <n v="1760"/>
    <x v="0"/>
  </r>
  <r>
    <x v="0"/>
    <x v="3"/>
    <x v="2"/>
    <x v="2"/>
    <n v="644000"/>
    <n v="6318"/>
    <n v="6433"/>
    <n v="1264"/>
    <x v="0"/>
  </r>
  <r>
    <x v="0"/>
    <x v="1"/>
    <x v="3"/>
    <x v="3"/>
    <n v="345000"/>
    <n v="9016"/>
    <n v="17840"/>
    <n v="1803"/>
    <x v="0"/>
  </r>
  <r>
    <x v="0"/>
    <x v="3"/>
    <x v="2"/>
    <x v="4"/>
    <n v="455000"/>
    <n v="4579"/>
    <n v="5128"/>
    <n v="916000"/>
    <x v="0"/>
  </r>
  <r>
    <x v="0"/>
    <x v="1"/>
    <x v="3"/>
    <x v="3"/>
    <n v="345000"/>
    <n v="10472"/>
    <n v="7840"/>
    <n v="1803"/>
    <x v="0"/>
  </r>
  <r>
    <x v="0"/>
    <x v="3"/>
    <x v="1"/>
    <x v="5"/>
    <n v="122000"/>
    <n v="3333"/>
    <n v="3733.3333333333335"/>
    <n v="20000"/>
    <x v="0"/>
  </r>
  <r>
    <x v="0"/>
    <x v="3"/>
    <x v="1"/>
    <x v="5"/>
    <n v="122000"/>
    <n v="3333.3333333333335"/>
    <n v="3733.3333333333335"/>
    <n v="20000"/>
    <x v="0"/>
  </r>
  <r>
    <x v="0"/>
    <x v="3"/>
    <x v="4"/>
    <x v="6"/>
    <n v="78000"/>
    <n v="846.80999999992787"/>
    <n v="512.6"/>
    <n v="915000"/>
    <x v="0"/>
  </r>
  <r>
    <x v="0"/>
    <x v="3"/>
    <x v="4"/>
    <x v="7"/>
    <n v="76000"/>
    <n v="457.7"/>
    <n v="512.6"/>
    <n v="915000"/>
    <x v="0"/>
  </r>
  <r>
    <x v="0"/>
    <x v="3"/>
    <x v="4"/>
    <x v="6"/>
    <n v="78000"/>
    <n v="457.7"/>
    <n v="512.6"/>
    <n v="915000"/>
    <x v="0"/>
  </r>
  <r>
    <x v="0"/>
    <x v="3"/>
    <x v="4"/>
    <x v="7"/>
    <n v="76000"/>
    <n v="457.7"/>
    <n v="512.6"/>
    <n v="915000"/>
    <x v="0"/>
  </r>
  <r>
    <x v="0"/>
    <x v="1"/>
    <x v="4"/>
    <x v="8"/>
    <n v="34000"/>
    <n v="549.20000000000005"/>
    <n v="512.6"/>
    <n v="1098"/>
    <x v="0"/>
  </r>
  <r>
    <x v="0"/>
    <x v="1"/>
    <x v="4"/>
    <x v="10"/>
    <n v="3000"/>
    <n v="503.5"/>
    <n v="5127"/>
    <n v="1006.9999999999999"/>
    <x v="0"/>
  </r>
  <r>
    <x v="0"/>
    <x v="3"/>
    <x v="4"/>
    <x v="8"/>
    <n v="34000"/>
    <n v="457.7"/>
    <n v="512.6"/>
    <n v="915000"/>
    <x v="0"/>
  </r>
  <r>
    <x v="0"/>
    <x v="3"/>
    <x v="1"/>
    <x v="9"/>
    <n v="7000"/>
    <n v="6666.666666666667"/>
    <n v="5600"/>
    <n v="40000"/>
    <x v="0"/>
  </r>
  <r>
    <x v="0"/>
    <x v="3"/>
    <x v="4"/>
    <x v="10"/>
    <n v="3000"/>
    <n v="457.7"/>
    <n v="5127"/>
    <n v="915000"/>
    <x v="0"/>
  </r>
  <r>
    <x v="0"/>
    <x v="4"/>
    <x v="0"/>
    <x v="11"/>
    <n v="3566"/>
    <n v="5493"/>
    <n v="5127"/>
    <n v="1099"/>
    <x v="0"/>
  </r>
  <r>
    <x v="0"/>
    <x v="4"/>
    <x v="0"/>
    <x v="0"/>
    <n v="2498"/>
    <n v="9600"/>
    <n v="8960"/>
    <n v="1920"/>
    <x v="0"/>
  </r>
  <r>
    <x v="0"/>
    <x v="4"/>
    <x v="1"/>
    <x v="1"/>
    <n v="1245"/>
    <n v="183.1"/>
    <n v="512.6"/>
    <n v="1099"/>
    <x v="0"/>
  </r>
  <r>
    <x v="0"/>
    <x v="4"/>
    <x v="2"/>
    <x v="2"/>
    <n v="644000"/>
    <n v="6892"/>
    <n v="6433"/>
    <n v="1378"/>
    <x v="0"/>
  </r>
  <r>
    <x v="0"/>
    <x v="4"/>
    <x v="2"/>
    <x v="4"/>
    <n v="455000"/>
    <n v="5265"/>
    <n v="5128"/>
    <n v="1053"/>
    <x v="0"/>
  </r>
  <r>
    <x v="0"/>
    <x v="4"/>
    <x v="3"/>
    <x v="3"/>
    <n v="345000"/>
    <n v="9016"/>
    <n v="7840"/>
    <n v="1803"/>
    <x v="0"/>
  </r>
  <r>
    <x v="0"/>
    <x v="4"/>
    <x v="1"/>
    <x v="5"/>
    <n v="122000"/>
    <n v="89.5"/>
    <n v="117"/>
    <n v="539000"/>
    <x v="0"/>
  </r>
  <r>
    <x v="0"/>
    <x v="4"/>
    <x v="4"/>
    <x v="6"/>
    <n v="78000"/>
    <n v="549.29999999999995"/>
    <n v="512.6"/>
    <n v="1099"/>
    <x v="0"/>
  </r>
  <r>
    <x v="0"/>
    <x v="4"/>
    <x v="4"/>
    <x v="7"/>
    <n v="76000"/>
    <n v="549.20000000000005"/>
    <n v="512.6"/>
    <n v="1098"/>
    <x v="0"/>
  </r>
  <r>
    <x v="0"/>
    <x v="4"/>
    <x v="4"/>
    <x v="12"/>
    <n v="46000"/>
    <n v="24000"/>
    <n v="22400"/>
    <n v="48000"/>
    <x v="1"/>
  </r>
  <r>
    <x v="0"/>
    <x v="4"/>
    <x v="4"/>
    <x v="8"/>
    <n v="34000"/>
    <n v="549.20000000000005"/>
    <n v="512.6"/>
    <n v="1098"/>
    <x v="0"/>
  </r>
  <r>
    <x v="0"/>
    <x v="4"/>
    <x v="1"/>
    <x v="9"/>
    <n v="7000"/>
    <n v="122.2"/>
    <n v="112"/>
    <n v="733000"/>
    <x v="0"/>
  </r>
  <r>
    <x v="0"/>
    <x v="4"/>
    <x v="5"/>
    <x v="13"/>
    <n v="3000"/>
    <n v="14520"/>
    <n v="7392"/>
    <n v="1452"/>
    <x v="0"/>
  </r>
  <r>
    <x v="0"/>
    <x v="4"/>
    <x v="4"/>
    <x v="10"/>
    <n v="3000"/>
    <n v="503.5"/>
    <n v="5127"/>
    <n v="1006.9999999999999"/>
    <x v="0"/>
  </r>
  <r>
    <x v="0"/>
    <x v="5"/>
    <x v="0"/>
    <x v="0"/>
    <n v="2498"/>
    <n v="8800"/>
    <n v="8960"/>
    <n v="1760"/>
    <x v="0"/>
  </r>
  <r>
    <x v="0"/>
    <x v="5"/>
    <x v="1"/>
    <x v="1"/>
    <n v="1245"/>
    <n v="167.83333333333334"/>
    <n v="512.6"/>
    <n v="1006.9999999999999"/>
    <x v="0"/>
  </r>
  <r>
    <x v="0"/>
    <x v="5"/>
    <x v="2"/>
    <x v="2"/>
    <n v="644000"/>
    <n v="6318"/>
    <n v="6433"/>
    <n v="1264"/>
    <x v="0"/>
  </r>
  <r>
    <x v="0"/>
    <x v="5"/>
    <x v="3"/>
    <x v="14"/>
    <n v="643000"/>
    <n v="7000"/>
    <n v="7840"/>
    <n v="1400"/>
    <x v="0"/>
  </r>
  <r>
    <x v="0"/>
    <x v="5"/>
    <x v="2"/>
    <x v="4"/>
    <n v="455000"/>
    <n v="4579"/>
    <n v="5128"/>
    <n v="916000"/>
    <x v="0"/>
  </r>
  <r>
    <x v="0"/>
    <x v="5"/>
    <x v="3"/>
    <x v="3"/>
    <n v="345000"/>
    <n v="7000"/>
    <n v="7840"/>
    <n v="1400"/>
    <x v="0"/>
  </r>
  <r>
    <x v="0"/>
    <x v="5"/>
    <x v="1"/>
    <x v="5"/>
    <n v="122000"/>
    <n v="3333.3333333333335"/>
    <n v="3733.3333333333335"/>
    <n v="20000"/>
    <x v="0"/>
  </r>
  <r>
    <x v="0"/>
    <x v="5"/>
    <x v="4"/>
    <x v="6"/>
    <n v="78000"/>
    <n v="457.7"/>
    <n v="512.6"/>
    <n v="915000"/>
    <x v="0"/>
  </r>
  <r>
    <x v="0"/>
    <x v="5"/>
    <x v="4"/>
    <x v="7"/>
    <n v="76000"/>
    <n v="457.7"/>
    <n v="512.6"/>
    <n v="915000"/>
    <x v="0"/>
  </r>
  <r>
    <x v="0"/>
    <x v="5"/>
    <x v="4"/>
    <x v="12"/>
    <n v="46000"/>
    <n v="20000"/>
    <n v="22400"/>
    <n v="40000"/>
    <x v="1"/>
  </r>
  <r>
    <x v="0"/>
    <x v="5"/>
    <x v="4"/>
    <x v="8"/>
    <n v="34000"/>
    <n v="457.7"/>
    <n v="512.6"/>
    <n v="915000"/>
    <x v="0"/>
  </r>
  <r>
    <x v="0"/>
    <x v="5"/>
    <x v="1"/>
    <x v="9"/>
    <n v="7000"/>
    <n v="6666.666666666667"/>
    <n v="170.86666666666667"/>
    <n v="40000"/>
    <x v="0"/>
  </r>
  <r>
    <x v="0"/>
    <x v="5"/>
    <x v="4"/>
    <x v="10"/>
    <n v="3000"/>
    <n v="457.7"/>
    <n v="5127"/>
    <n v="915000"/>
    <x v="0"/>
  </r>
  <r>
    <x v="0"/>
    <x v="6"/>
    <x v="0"/>
    <x v="11"/>
    <n v="3566"/>
    <n v="5493"/>
    <n v="5127"/>
    <n v="1099"/>
    <x v="0"/>
  </r>
  <r>
    <x v="0"/>
    <x v="6"/>
    <x v="0"/>
    <x v="0"/>
    <n v="2498"/>
    <n v="7095.7899999999208"/>
    <n v="8960"/>
    <n v="1920"/>
    <x v="0"/>
  </r>
  <r>
    <x v="0"/>
    <x v="6"/>
    <x v="1"/>
    <x v="1"/>
    <n v="1245"/>
    <n v="183.1"/>
    <n v="512.6"/>
    <n v="1099"/>
    <x v="0"/>
  </r>
  <r>
    <x v="0"/>
    <x v="6"/>
    <x v="2"/>
    <x v="2"/>
    <n v="644000"/>
    <n v="6892"/>
    <n v="6433"/>
    <n v="1378"/>
    <x v="0"/>
  </r>
  <r>
    <x v="0"/>
    <x v="6"/>
    <x v="3"/>
    <x v="14"/>
    <n v="643000"/>
    <n v="7700"/>
    <n v="7840"/>
    <n v="1540"/>
    <x v="0"/>
  </r>
  <r>
    <x v="0"/>
    <x v="6"/>
    <x v="2"/>
    <x v="4"/>
    <n v="455000"/>
    <n v="5265"/>
    <n v="5128"/>
    <n v="1053"/>
    <x v="0"/>
  </r>
  <r>
    <x v="0"/>
    <x v="6"/>
    <x v="3"/>
    <x v="3"/>
    <n v="345000"/>
    <n v="9016"/>
    <n v="7840"/>
    <n v="1803"/>
    <x v="0"/>
  </r>
  <r>
    <x v="0"/>
    <x v="6"/>
    <x v="1"/>
    <x v="5"/>
    <n v="122000"/>
    <n v="89.9"/>
    <n v="1170"/>
    <n v="539000"/>
    <x v="0"/>
  </r>
  <r>
    <x v="0"/>
    <x v="6"/>
    <x v="4"/>
    <x v="6"/>
    <n v="78000"/>
    <n v="549.29999999999995"/>
    <n v="512.6"/>
    <n v="1099"/>
    <x v="0"/>
  </r>
  <r>
    <x v="0"/>
    <x v="6"/>
    <x v="4"/>
    <x v="7"/>
    <n v="76000"/>
    <n v="549.20000000000005"/>
    <n v="512.6"/>
    <n v="1098"/>
    <x v="0"/>
  </r>
  <r>
    <x v="0"/>
    <x v="6"/>
    <x v="4"/>
    <x v="12"/>
    <n v="46000"/>
    <n v="24000"/>
    <n v="22400"/>
    <n v="48000"/>
    <x v="1"/>
  </r>
  <r>
    <x v="0"/>
    <x v="6"/>
    <x v="4"/>
    <x v="8"/>
    <n v="34000"/>
    <n v="549.20000000000005"/>
    <n v="512.6"/>
    <n v="1098"/>
    <x v="0"/>
  </r>
  <r>
    <x v="0"/>
    <x v="6"/>
    <x v="1"/>
    <x v="9"/>
    <n v="7000"/>
    <n v="122.2"/>
    <n v="112"/>
    <n v="733000"/>
    <x v="0"/>
  </r>
  <r>
    <x v="0"/>
    <x v="6"/>
    <x v="5"/>
    <x v="13"/>
    <n v="3000"/>
    <n v="14520"/>
    <n v="7392"/>
    <n v="1452"/>
    <x v="0"/>
  </r>
  <r>
    <x v="0"/>
    <x v="6"/>
    <x v="4"/>
    <x v="10"/>
    <n v="3000"/>
    <n v="503.5"/>
    <n v="5127"/>
    <n v="1006.9999999999999"/>
    <x v="0"/>
  </r>
  <r>
    <x v="0"/>
    <x v="7"/>
    <x v="0"/>
    <x v="11"/>
    <n v="3566"/>
    <n v="5035"/>
    <n v="5127"/>
    <n v="1006.9999999999999"/>
    <x v="0"/>
  </r>
  <r>
    <x v="0"/>
    <x v="7"/>
    <x v="0"/>
    <x v="0"/>
    <n v="2498"/>
    <n v="8800"/>
    <n v="8960"/>
    <n v="1760"/>
    <x v="0"/>
  </r>
  <r>
    <x v="0"/>
    <x v="7"/>
    <x v="1"/>
    <x v="1"/>
    <n v="1245"/>
    <n v="167.83333333333334"/>
    <n v="512.6"/>
    <n v="1006.9999999999999"/>
    <x v="0"/>
  </r>
  <r>
    <x v="0"/>
    <x v="7"/>
    <x v="2"/>
    <x v="2"/>
    <n v="644000"/>
    <n v="6318"/>
    <n v="6433"/>
    <n v="1264"/>
    <x v="0"/>
  </r>
  <r>
    <x v="0"/>
    <x v="7"/>
    <x v="3"/>
    <x v="14"/>
    <n v="643000"/>
    <n v="7000"/>
    <n v="7840"/>
    <n v="1400"/>
    <x v="0"/>
  </r>
  <r>
    <x v="0"/>
    <x v="7"/>
    <x v="2"/>
    <x v="4"/>
    <n v="455000"/>
    <n v="4579"/>
    <n v="5128"/>
    <n v="916000"/>
    <x v="0"/>
  </r>
  <r>
    <x v="0"/>
    <x v="7"/>
    <x v="3"/>
    <x v="3"/>
    <n v="345000"/>
    <n v="7000"/>
    <n v="7840"/>
    <n v="1400"/>
    <x v="0"/>
  </r>
  <r>
    <x v="0"/>
    <x v="7"/>
    <x v="1"/>
    <x v="5"/>
    <n v="122000"/>
    <n v="3333.3333333333335"/>
    <n v="3733.3333333333335"/>
    <n v="20000"/>
    <x v="0"/>
  </r>
  <r>
    <x v="0"/>
    <x v="7"/>
    <x v="4"/>
    <x v="6"/>
    <n v="78000"/>
    <n v="457.7"/>
    <n v="512.6"/>
    <n v="915000"/>
    <x v="0"/>
  </r>
  <r>
    <x v="0"/>
    <x v="7"/>
    <x v="4"/>
    <x v="7"/>
    <n v="76000"/>
    <n v="457.7"/>
    <n v="512.6"/>
    <n v="915000"/>
    <x v="0"/>
  </r>
  <r>
    <x v="0"/>
    <x v="7"/>
    <x v="4"/>
    <x v="12"/>
    <n v="46000"/>
    <n v="20000"/>
    <n v="22400"/>
    <n v="40000"/>
    <x v="1"/>
  </r>
  <r>
    <x v="0"/>
    <x v="7"/>
    <x v="4"/>
    <x v="8"/>
    <n v="34000"/>
    <n v="457.7"/>
    <n v="512.6"/>
    <n v="915000"/>
    <x v="0"/>
  </r>
  <r>
    <x v="0"/>
    <x v="7"/>
    <x v="1"/>
    <x v="9"/>
    <n v="7000"/>
    <n v="6666.666666666667"/>
    <n v="7466.666666666667"/>
    <n v="40000"/>
    <x v="0"/>
  </r>
  <r>
    <x v="0"/>
    <x v="7"/>
    <x v="4"/>
    <x v="10"/>
    <n v="3000"/>
    <n v="457.7"/>
    <n v="5127"/>
    <n v="915000"/>
    <x v="0"/>
  </r>
  <r>
    <x v="0"/>
    <x v="8"/>
    <x v="0"/>
    <x v="11"/>
    <n v="3566"/>
    <n v="5493"/>
    <n v="5127"/>
    <n v="1099"/>
    <x v="0"/>
  </r>
  <r>
    <x v="0"/>
    <x v="8"/>
    <x v="0"/>
    <x v="0"/>
    <n v="2498"/>
    <n v="9600"/>
    <n v="8960"/>
    <n v="1920"/>
    <x v="0"/>
  </r>
  <r>
    <x v="0"/>
    <x v="8"/>
    <x v="1"/>
    <x v="1"/>
    <n v="1245"/>
    <n v="183.1"/>
    <n v="512.6"/>
    <n v="1099"/>
    <x v="0"/>
  </r>
  <r>
    <x v="0"/>
    <x v="8"/>
    <x v="2"/>
    <x v="2"/>
    <n v="644000"/>
    <n v="6892"/>
    <n v="6433"/>
    <n v="1378"/>
    <x v="0"/>
  </r>
  <r>
    <x v="0"/>
    <x v="8"/>
    <x v="3"/>
    <x v="14"/>
    <n v="643000"/>
    <n v="7700"/>
    <n v="7840"/>
    <n v="1540"/>
    <x v="0"/>
  </r>
  <r>
    <x v="0"/>
    <x v="8"/>
    <x v="2"/>
    <x v="4"/>
    <n v="455000"/>
    <n v="5265"/>
    <n v="5128"/>
    <n v="1053"/>
    <x v="0"/>
  </r>
  <r>
    <x v="0"/>
    <x v="8"/>
    <x v="3"/>
    <x v="3"/>
    <n v="345000"/>
    <n v="9016"/>
    <n v="7840"/>
    <n v="1803"/>
    <x v="0"/>
  </r>
  <r>
    <x v="0"/>
    <x v="8"/>
    <x v="1"/>
    <x v="5"/>
    <n v="122000"/>
    <n v="89.9"/>
    <n v="1170"/>
    <n v="539000"/>
    <x v="0"/>
  </r>
  <r>
    <x v="0"/>
    <x v="8"/>
    <x v="4"/>
    <x v="6"/>
    <n v="78000"/>
    <n v="549.29999999999995"/>
    <n v="512.6"/>
    <n v="1099"/>
    <x v="0"/>
  </r>
  <r>
    <x v="0"/>
    <x v="8"/>
    <x v="4"/>
    <x v="7"/>
    <n v="76000"/>
    <n v="549.20000000000005"/>
    <n v="512.6"/>
    <n v="1098"/>
    <x v="0"/>
  </r>
  <r>
    <x v="0"/>
    <x v="8"/>
    <x v="4"/>
    <x v="12"/>
    <n v="46000"/>
    <n v="24000"/>
    <n v="22400"/>
    <n v="48000"/>
    <x v="1"/>
  </r>
  <r>
    <x v="0"/>
    <x v="8"/>
    <x v="4"/>
    <x v="8"/>
    <n v="34000"/>
    <n v="549.20000000000005"/>
    <n v="512.6"/>
    <n v="1098"/>
    <x v="0"/>
  </r>
  <r>
    <x v="0"/>
    <x v="8"/>
    <x v="1"/>
    <x v="9"/>
    <n v="7000"/>
    <n v="122.2"/>
    <n v="112"/>
    <n v="733000"/>
    <x v="0"/>
  </r>
  <r>
    <x v="0"/>
    <x v="8"/>
    <x v="5"/>
    <x v="13"/>
    <n v="3000"/>
    <n v="14520"/>
    <n v="7392"/>
    <n v="1452"/>
    <x v="0"/>
  </r>
  <r>
    <x v="0"/>
    <x v="8"/>
    <x v="4"/>
    <x v="10"/>
    <n v="3000"/>
    <n v="503.5"/>
    <n v="5127"/>
    <n v="1006.9999999999999"/>
    <x v="0"/>
  </r>
  <r>
    <x v="0"/>
    <x v="9"/>
    <x v="0"/>
    <x v="11"/>
    <n v="3566"/>
    <n v="5035"/>
    <n v="5127"/>
    <n v="1006.9999999999999"/>
    <x v="0"/>
  </r>
  <r>
    <x v="0"/>
    <x v="9"/>
    <x v="0"/>
    <x v="0"/>
    <n v="2498"/>
    <n v="8800"/>
    <n v="8960"/>
    <n v="1760"/>
    <x v="0"/>
  </r>
  <r>
    <x v="0"/>
    <x v="9"/>
    <x v="2"/>
    <x v="2"/>
    <n v="644000"/>
    <n v="6318"/>
    <n v="6433"/>
    <n v="1264"/>
    <x v="0"/>
  </r>
  <r>
    <x v="0"/>
    <x v="9"/>
    <x v="3"/>
    <x v="14"/>
    <n v="643000"/>
    <n v="7000"/>
    <n v="7840"/>
    <n v="1400"/>
    <x v="0"/>
  </r>
  <r>
    <x v="0"/>
    <x v="9"/>
    <x v="2"/>
    <x v="4"/>
    <n v="455000"/>
    <n v="4579"/>
    <n v="5128"/>
    <n v="916000"/>
    <x v="0"/>
  </r>
  <r>
    <x v="0"/>
    <x v="9"/>
    <x v="3"/>
    <x v="3"/>
    <n v="345000"/>
    <n v="7000"/>
    <n v="7840"/>
    <n v="1400"/>
    <x v="0"/>
  </r>
  <r>
    <x v="0"/>
    <x v="9"/>
    <x v="1"/>
    <x v="5"/>
    <n v="122000"/>
    <n v="3333.3333333333335"/>
    <n v="3733.3333333333335"/>
    <n v="20000"/>
    <x v="0"/>
  </r>
  <r>
    <x v="0"/>
    <x v="9"/>
    <x v="4"/>
    <x v="6"/>
    <n v="78000"/>
    <n v="457.7"/>
    <n v="512.6"/>
    <n v="915000"/>
    <x v="0"/>
  </r>
  <r>
    <x v="0"/>
    <x v="9"/>
    <x v="4"/>
    <x v="7"/>
    <n v="76000"/>
    <n v="457.7"/>
    <n v="512.6"/>
    <n v="915000"/>
    <x v="0"/>
  </r>
  <r>
    <x v="0"/>
    <x v="9"/>
    <x v="4"/>
    <x v="12"/>
    <n v="46000"/>
    <n v="20000"/>
    <n v="22400"/>
    <n v="40000"/>
    <x v="1"/>
  </r>
  <r>
    <x v="0"/>
    <x v="9"/>
    <x v="4"/>
    <x v="8"/>
    <n v="34000"/>
    <n v="457.7"/>
    <n v="512.6"/>
    <n v="915000"/>
    <x v="0"/>
  </r>
  <r>
    <x v="0"/>
    <x v="9"/>
    <x v="1"/>
    <x v="9"/>
    <n v="7000"/>
    <n v="6666.666666666667"/>
    <n v="7466.666666666667"/>
    <n v="40000"/>
    <x v="0"/>
  </r>
  <r>
    <x v="0"/>
    <x v="9"/>
    <x v="4"/>
    <x v="10"/>
    <n v="3000"/>
    <n v="457.7"/>
    <n v="5127"/>
    <n v="915000"/>
    <x v="0"/>
  </r>
  <r>
    <x v="0"/>
    <x v="10"/>
    <x v="0"/>
    <x v="11"/>
    <n v="3566"/>
    <n v="5493"/>
    <n v="5127"/>
    <n v="1099"/>
    <x v="0"/>
  </r>
  <r>
    <x v="0"/>
    <x v="10"/>
    <x v="0"/>
    <x v="0"/>
    <n v="2498"/>
    <n v="9600"/>
    <n v="8960"/>
    <n v="1920"/>
    <x v="0"/>
  </r>
  <r>
    <x v="0"/>
    <x v="10"/>
    <x v="2"/>
    <x v="2"/>
    <n v="644000"/>
    <n v="6892"/>
    <n v="6433"/>
    <n v="1378"/>
    <x v="0"/>
  </r>
  <r>
    <x v="0"/>
    <x v="10"/>
    <x v="3"/>
    <x v="14"/>
    <n v="643000"/>
    <n v="7700"/>
    <n v="7840"/>
    <n v="1540"/>
    <x v="0"/>
  </r>
  <r>
    <x v="0"/>
    <x v="10"/>
    <x v="2"/>
    <x v="4"/>
    <n v="455000"/>
    <n v="5265"/>
    <n v="5128"/>
    <n v="1053"/>
    <x v="0"/>
  </r>
  <r>
    <x v="0"/>
    <x v="10"/>
    <x v="3"/>
    <x v="3"/>
    <n v="345000"/>
    <n v="9016"/>
    <n v="7840"/>
    <n v="1803"/>
    <x v="0"/>
  </r>
  <r>
    <x v="0"/>
    <x v="10"/>
    <x v="1"/>
    <x v="5"/>
    <n v="122000"/>
    <n v="89.9"/>
    <n v="1170"/>
    <n v="539000"/>
    <x v="0"/>
  </r>
  <r>
    <x v="0"/>
    <x v="10"/>
    <x v="4"/>
    <x v="6"/>
    <n v="78000"/>
    <n v="549.29999999999995"/>
    <n v="512.6"/>
    <n v="1099"/>
    <x v="0"/>
  </r>
  <r>
    <x v="0"/>
    <x v="10"/>
    <x v="4"/>
    <x v="7"/>
    <n v="76000"/>
    <n v="549.20000000000005"/>
    <n v="512.6"/>
    <n v="1098"/>
    <x v="0"/>
  </r>
  <r>
    <x v="0"/>
    <x v="10"/>
    <x v="4"/>
    <x v="12"/>
    <n v="46000"/>
    <n v="24000"/>
    <n v="22400"/>
    <n v="48000"/>
    <x v="1"/>
  </r>
  <r>
    <x v="0"/>
    <x v="10"/>
    <x v="4"/>
    <x v="8"/>
    <n v="34000"/>
    <n v="549.20000000000005"/>
    <n v="512.6"/>
    <n v="1098"/>
    <x v="0"/>
  </r>
  <r>
    <x v="0"/>
    <x v="10"/>
    <x v="1"/>
    <x v="9"/>
    <n v="7000"/>
    <n v="122.2"/>
    <n v="112"/>
    <n v="733000"/>
    <x v="0"/>
  </r>
  <r>
    <x v="0"/>
    <x v="10"/>
    <x v="5"/>
    <x v="13"/>
    <n v="3000"/>
    <n v="14520"/>
    <n v="7392"/>
    <n v="1452"/>
    <x v="0"/>
  </r>
  <r>
    <x v="0"/>
    <x v="10"/>
    <x v="4"/>
    <x v="10"/>
    <n v="3000"/>
    <n v="503.5"/>
    <n v="5127"/>
    <n v="1006.9999999999999"/>
    <x v="0"/>
  </r>
  <r>
    <x v="0"/>
    <x v="11"/>
    <x v="0"/>
    <x v="11"/>
    <n v="3566"/>
    <n v="5035"/>
    <n v="5127"/>
    <n v="1006.9999999999999"/>
    <x v="0"/>
  </r>
  <r>
    <x v="0"/>
    <x v="11"/>
    <x v="0"/>
    <x v="0"/>
    <n v="2498"/>
    <n v="8800"/>
    <n v="8960"/>
    <n v="1760"/>
    <x v="0"/>
  </r>
  <r>
    <x v="0"/>
    <x v="11"/>
    <x v="1"/>
    <x v="1"/>
    <n v="1245"/>
    <n v="167.83333333333334"/>
    <n v="512.6"/>
    <n v="1006.9999999999999"/>
    <x v="0"/>
  </r>
  <r>
    <x v="0"/>
    <x v="11"/>
    <x v="2"/>
    <x v="2"/>
    <n v="644000"/>
    <n v="6318"/>
    <n v="6433"/>
    <n v="1264"/>
    <x v="0"/>
  </r>
  <r>
    <x v="0"/>
    <x v="11"/>
    <x v="3"/>
    <x v="14"/>
    <n v="643000"/>
    <n v="7000"/>
    <n v="7840"/>
    <n v="1400"/>
    <x v="0"/>
  </r>
  <r>
    <x v="0"/>
    <x v="11"/>
    <x v="2"/>
    <x v="4"/>
    <n v="455000"/>
    <n v="4579"/>
    <n v="5128"/>
    <n v="916000"/>
    <x v="0"/>
  </r>
  <r>
    <x v="0"/>
    <x v="11"/>
    <x v="3"/>
    <x v="3"/>
    <n v="345000"/>
    <n v="7000"/>
    <n v="7840"/>
    <n v="1400"/>
    <x v="0"/>
  </r>
  <r>
    <x v="0"/>
    <x v="11"/>
    <x v="1"/>
    <x v="5"/>
    <n v="122000"/>
    <n v="3333.3333333333335"/>
    <n v="3733.3333333333335"/>
    <n v="20000"/>
    <x v="0"/>
  </r>
  <r>
    <x v="0"/>
    <x v="11"/>
    <x v="4"/>
    <x v="6"/>
    <n v="78000"/>
    <n v="457.7"/>
    <n v="512.6"/>
    <n v="915000"/>
    <x v="0"/>
  </r>
  <r>
    <x v="0"/>
    <x v="11"/>
    <x v="4"/>
    <x v="7"/>
    <n v="76000"/>
    <n v="457.7"/>
    <n v="512.6"/>
    <n v="915000"/>
    <x v="0"/>
  </r>
  <r>
    <x v="0"/>
    <x v="11"/>
    <x v="4"/>
    <x v="12"/>
    <n v="46000"/>
    <n v="20000"/>
    <n v="22400"/>
    <n v="40000"/>
    <x v="1"/>
  </r>
  <r>
    <x v="0"/>
    <x v="11"/>
    <x v="4"/>
    <x v="8"/>
    <n v="34000"/>
    <n v="457.7"/>
    <n v="512.6"/>
    <n v="915000"/>
    <x v="0"/>
  </r>
  <r>
    <x v="0"/>
    <x v="11"/>
    <x v="1"/>
    <x v="9"/>
    <n v="7000"/>
    <n v="6666.666666666667"/>
    <n v="7466.666666666667"/>
    <n v="40000"/>
    <x v="0"/>
  </r>
  <r>
    <x v="0"/>
    <x v="11"/>
    <x v="4"/>
    <x v="10"/>
    <n v="3000"/>
    <n v="457.7"/>
    <n v="5127"/>
    <n v="915000"/>
    <x v="0"/>
  </r>
  <r>
    <x v="1"/>
    <x v="2"/>
    <x v="0"/>
    <x v="11"/>
    <n v="3566"/>
    <n v="6054.6549999999988"/>
    <n v="5127"/>
    <n v="1099"/>
    <x v="0"/>
  </r>
  <r>
    <x v="1"/>
    <x v="2"/>
    <x v="0"/>
    <x v="0"/>
    <n v="2498"/>
    <n v="9600"/>
    <n v="8960"/>
    <n v="1920"/>
    <x v="0"/>
  </r>
  <r>
    <x v="1"/>
    <x v="2"/>
    <x v="1"/>
    <x v="1"/>
    <n v="1245"/>
    <n v="1104.7253333333231"/>
    <n v="5126"/>
    <n v="1099"/>
    <x v="0"/>
  </r>
  <r>
    <x v="1"/>
    <x v="2"/>
    <x v="2"/>
    <x v="2"/>
    <n v="644000"/>
    <n v="6863.9"/>
    <n v="6433"/>
    <n v="1378"/>
    <x v="0"/>
  </r>
  <r>
    <x v="1"/>
    <x v="2"/>
    <x v="3"/>
    <x v="14"/>
    <n v="643000"/>
    <n v="7700"/>
    <n v="7840"/>
    <n v="1540"/>
    <x v="0"/>
  </r>
  <r>
    <x v="1"/>
    <x v="2"/>
    <x v="1"/>
    <x v="5"/>
    <n v="122000"/>
    <n v="1713.6106666666681"/>
    <n v="1170"/>
    <n v="539000"/>
    <x v="0"/>
  </r>
  <r>
    <x v="1"/>
    <x v="2"/>
    <x v="1"/>
    <x v="5"/>
    <n v="122000"/>
    <n v="1713.6106666666681"/>
    <n v="1170"/>
    <n v="539000"/>
    <x v="0"/>
  </r>
  <r>
    <x v="1"/>
    <x v="2"/>
    <x v="4"/>
    <x v="6"/>
    <n v="78000"/>
    <n v="549.29999999999995"/>
    <n v="512.6"/>
    <n v="1099"/>
    <x v="0"/>
  </r>
  <r>
    <x v="1"/>
    <x v="2"/>
    <x v="4"/>
    <x v="7"/>
    <n v="76000"/>
    <n v="549.20000000000005"/>
    <n v="512.6"/>
    <n v="1098"/>
    <x v="0"/>
  </r>
  <r>
    <x v="1"/>
    <x v="2"/>
    <x v="4"/>
    <x v="12"/>
    <n v="46000"/>
    <n v="24000"/>
    <n v="22400"/>
    <n v="48000"/>
    <x v="1"/>
  </r>
  <r>
    <x v="1"/>
    <x v="2"/>
    <x v="4"/>
    <x v="8"/>
    <n v="34000"/>
    <n v="323.88499999991041"/>
    <n v="512.6"/>
    <n v="1098"/>
    <x v="0"/>
  </r>
  <r>
    <x v="1"/>
    <x v="2"/>
    <x v="1"/>
    <x v="9"/>
    <n v="7000"/>
    <n v="1220.5333333333319"/>
    <n v="1493.3333333333333"/>
    <n v="733000"/>
    <x v="0"/>
  </r>
  <r>
    <x v="1"/>
    <x v="2"/>
    <x v="5"/>
    <x v="13"/>
    <n v="3000"/>
    <n v="10230"/>
    <n v="17392"/>
    <n v="1452"/>
    <x v="0"/>
  </r>
  <r>
    <x v="1"/>
    <x v="2"/>
    <x v="4"/>
    <x v="10"/>
    <n v="3000"/>
    <n v="503.5"/>
    <n v="5127"/>
    <n v="1006.9999999999999"/>
    <x v="0"/>
  </r>
  <r>
    <x v="1"/>
    <x v="0"/>
    <x v="0"/>
    <x v="11"/>
    <n v="3566"/>
    <n v="5035"/>
    <n v="5127"/>
    <n v="1006.9999999999999"/>
    <x v="0"/>
  </r>
  <r>
    <x v="1"/>
    <x v="0"/>
    <x v="1"/>
    <x v="1"/>
    <n v="1245"/>
    <n v="1220.5333333333319"/>
    <n v="5126"/>
    <n v="1006.9999999999999"/>
    <x v="0"/>
  </r>
  <r>
    <x v="1"/>
    <x v="0"/>
    <x v="2"/>
    <x v="2"/>
    <n v="644000"/>
    <n v="6318"/>
    <n v="6433"/>
    <n v="1264"/>
    <x v="0"/>
  </r>
  <r>
    <x v="1"/>
    <x v="0"/>
    <x v="3"/>
    <x v="14"/>
    <n v="643000"/>
    <n v="6020"/>
    <n v="7840"/>
    <n v="1400"/>
    <x v="0"/>
  </r>
  <r>
    <x v="1"/>
    <x v="0"/>
    <x v="2"/>
    <x v="4"/>
    <n v="455000"/>
    <n v="4579"/>
    <n v="5128"/>
    <n v="916000"/>
    <x v="0"/>
  </r>
  <r>
    <x v="1"/>
    <x v="0"/>
    <x v="3"/>
    <x v="3"/>
    <n v="345000"/>
    <n v="7000"/>
    <n v="7840"/>
    <n v="1400"/>
    <x v="0"/>
  </r>
  <r>
    <x v="1"/>
    <x v="0"/>
    <x v="1"/>
    <x v="5"/>
    <n v="122000"/>
    <n v="2404.2666666666678"/>
    <n v="3733.3333333333335"/>
    <n v="20000"/>
    <x v="0"/>
  </r>
  <r>
    <x v="1"/>
    <x v="0"/>
    <x v="4"/>
    <x v="6"/>
    <n v="78000"/>
    <n v="457.7"/>
    <n v="512.6"/>
    <n v="915000"/>
    <x v="0"/>
  </r>
  <r>
    <x v="1"/>
    <x v="0"/>
    <x v="4"/>
    <x v="7"/>
    <n v="76000"/>
    <n v="457.7"/>
    <n v="512.6"/>
    <n v="915000"/>
    <x v="0"/>
  </r>
  <r>
    <x v="1"/>
    <x v="0"/>
    <x v="4"/>
    <x v="12"/>
    <n v="46000"/>
    <n v="20000"/>
    <n v="22400"/>
    <n v="40000"/>
    <x v="1"/>
  </r>
  <r>
    <x v="1"/>
    <x v="0"/>
    <x v="4"/>
    <x v="8"/>
    <n v="34000"/>
    <n v="457.7"/>
    <n v="512.6"/>
    <n v="915000"/>
    <x v="0"/>
  </r>
  <r>
    <x v="1"/>
    <x v="0"/>
    <x v="1"/>
    <x v="9"/>
    <n v="7000"/>
    <n v="1464.5333333333319"/>
    <n v="1493.3333333333333"/>
    <n v="40000"/>
    <x v="0"/>
  </r>
  <r>
    <x v="1"/>
    <x v="0"/>
    <x v="4"/>
    <x v="10"/>
    <n v="3000"/>
    <n v="457.7"/>
    <n v="5127"/>
    <n v="915000"/>
    <x v="0"/>
  </r>
  <r>
    <x v="1"/>
    <x v="1"/>
    <x v="0"/>
    <x v="11"/>
    <n v="3566"/>
    <n v="5493"/>
    <n v="5127"/>
    <n v="1099"/>
    <x v="0"/>
  </r>
  <r>
    <x v="1"/>
    <x v="1"/>
    <x v="1"/>
    <x v="1"/>
    <n v="1245"/>
    <n v="1936"/>
    <n v="5126"/>
    <n v="1099"/>
    <x v="0"/>
  </r>
  <r>
    <x v="1"/>
    <x v="1"/>
    <x v="2"/>
    <x v="2"/>
    <n v="644000"/>
    <n v="6892"/>
    <n v="7433"/>
    <n v="1378"/>
    <x v="0"/>
  </r>
  <r>
    <x v="1"/>
    <x v="1"/>
    <x v="3"/>
    <x v="14"/>
    <n v="643000"/>
    <n v="7700"/>
    <n v="8840"/>
    <n v="1540"/>
    <x v="0"/>
  </r>
  <r>
    <x v="1"/>
    <x v="1"/>
    <x v="2"/>
    <x v="4"/>
    <n v="455000"/>
    <n v="5265"/>
    <n v="5128"/>
    <n v="1053"/>
    <x v="0"/>
  </r>
  <r>
    <x v="1"/>
    <x v="1"/>
    <x v="3"/>
    <x v="3"/>
    <n v="345000"/>
    <n v="9016"/>
    <n v="7840"/>
    <n v="1803"/>
    <x v="0"/>
  </r>
  <r>
    <x v="1"/>
    <x v="1"/>
    <x v="1"/>
    <x v="5"/>
    <n v="122000"/>
    <n v="1684.8"/>
    <n v="2340"/>
    <n v="539000"/>
    <x v="0"/>
  </r>
  <r>
    <x v="1"/>
    <x v="1"/>
    <x v="1"/>
    <x v="5"/>
    <n v="122000"/>
    <n v="1684.8"/>
    <n v="2340"/>
    <n v="539000"/>
    <x v="0"/>
  </r>
  <r>
    <x v="1"/>
    <x v="1"/>
    <x v="4"/>
    <x v="6"/>
    <n v="78000"/>
    <n v="549.29999999999995"/>
    <n v="512.6"/>
    <n v="1099"/>
    <x v="0"/>
  </r>
  <r>
    <x v="1"/>
    <x v="1"/>
    <x v="4"/>
    <x v="7"/>
    <n v="76000"/>
    <n v="549.20000000000005"/>
    <n v="512.6"/>
    <n v="1098"/>
    <x v="0"/>
  </r>
  <r>
    <x v="1"/>
    <x v="1"/>
    <x v="4"/>
    <x v="12"/>
    <n v="46000"/>
    <n v="24000"/>
    <n v="22400"/>
    <n v="48000"/>
    <x v="1"/>
  </r>
  <r>
    <x v="1"/>
    <x v="1"/>
    <x v="4"/>
    <x v="8"/>
    <n v="34000"/>
    <n v="549.20000000000005"/>
    <n v="512.6"/>
    <n v="1098"/>
    <x v="0"/>
  </r>
  <r>
    <x v="1"/>
    <x v="1"/>
    <x v="1"/>
    <x v="9"/>
    <n v="7000"/>
    <n v="1220.5333333333319"/>
    <n v="1493.3333333333333"/>
    <n v="733000"/>
    <x v="0"/>
  </r>
  <r>
    <x v="1"/>
    <x v="1"/>
    <x v="5"/>
    <x v="13"/>
    <n v="3000"/>
    <n v="14520"/>
    <n v="7392"/>
    <n v="1452"/>
    <x v="0"/>
  </r>
  <r>
    <x v="1"/>
    <x v="3"/>
    <x v="0"/>
    <x v="11"/>
    <n v="3566"/>
    <n v="5035"/>
    <n v="5127"/>
    <n v="1006.9999999999999"/>
    <x v="0"/>
  </r>
  <r>
    <x v="1"/>
    <x v="3"/>
    <x v="0"/>
    <x v="0"/>
    <n v="2498"/>
    <n v="8800"/>
    <n v="8960"/>
    <n v="1760"/>
    <x v="0"/>
  </r>
  <r>
    <x v="1"/>
    <x v="3"/>
    <x v="1"/>
    <x v="1"/>
    <n v="1245"/>
    <n v="1220.5333333333319"/>
    <n v="5126"/>
    <n v="1006.9999999999999"/>
    <x v="0"/>
  </r>
  <r>
    <x v="1"/>
    <x v="3"/>
    <x v="2"/>
    <x v="2"/>
    <n v="644000"/>
    <n v="6318"/>
    <n v="6433"/>
    <n v="1264"/>
    <x v="0"/>
  </r>
  <r>
    <x v="1"/>
    <x v="3"/>
    <x v="3"/>
    <x v="14"/>
    <n v="643000"/>
    <n v="7000"/>
    <n v="7840"/>
    <n v="1400"/>
    <x v="0"/>
  </r>
  <r>
    <x v="1"/>
    <x v="3"/>
    <x v="3"/>
    <x v="3"/>
    <n v="345000"/>
    <n v="7000"/>
    <n v="7840"/>
    <n v="1400"/>
    <x v="0"/>
  </r>
  <r>
    <x v="1"/>
    <x v="3"/>
    <x v="1"/>
    <x v="5"/>
    <n v="122000"/>
    <n v="1837.8666666666679"/>
    <n v="3733.3333333333335"/>
    <n v="20000"/>
    <x v="0"/>
  </r>
  <r>
    <x v="1"/>
    <x v="3"/>
    <x v="4"/>
    <x v="6"/>
    <n v="78000"/>
    <n v="457.7"/>
    <n v="512.6"/>
    <n v="915000"/>
    <x v="0"/>
  </r>
  <r>
    <x v="1"/>
    <x v="3"/>
    <x v="4"/>
    <x v="7"/>
    <n v="76000"/>
    <n v="457.7"/>
    <n v="512.6"/>
    <n v="915000"/>
    <x v="0"/>
  </r>
  <r>
    <x v="1"/>
    <x v="3"/>
    <x v="4"/>
    <x v="8"/>
    <n v="34000"/>
    <n v="457.7"/>
    <n v="512.6"/>
    <n v="915000"/>
    <x v="0"/>
  </r>
  <r>
    <x v="1"/>
    <x v="3"/>
    <x v="1"/>
    <x v="9"/>
    <n v="7000"/>
    <n v="1464.5333333333319"/>
    <n v="1493.3333333333333"/>
    <n v="40000"/>
    <x v="0"/>
  </r>
  <r>
    <x v="1"/>
    <x v="3"/>
    <x v="4"/>
    <x v="10"/>
    <n v="3000"/>
    <n v="457.7"/>
    <n v="5127"/>
    <n v="915000"/>
    <x v="0"/>
  </r>
  <r>
    <x v="1"/>
    <x v="4"/>
    <x v="0"/>
    <x v="11"/>
    <n v="3566"/>
    <n v="5493"/>
    <n v="5127"/>
    <n v="1099"/>
    <x v="0"/>
  </r>
  <r>
    <x v="1"/>
    <x v="4"/>
    <x v="0"/>
    <x v="0"/>
    <n v="2498"/>
    <n v="9600"/>
    <n v="8960"/>
    <n v="1920"/>
    <x v="0"/>
  </r>
  <r>
    <x v="1"/>
    <x v="4"/>
    <x v="1"/>
    <x v="1"/>
    <n v="1245"/>
    <n v="1936"/>
    <n v="5126"/>
    <n v="1099"/>
    <x v="0"/>
  </r>
  <r>
    <x v="1"/>
    <x v="4"/>
    <x v="2"/>
    <x v="2"/>
    <n v="644000"/>
    <n v="6892"/>
    <n v="6433"/>
    <n v="1378"/>
    <x v="0"/>
  </r>
  <r>
    <x v="1"/>
    <x v="4"/>
    <x v="3"/>
    <x v="14"/>
    <n v="643000"/>
    <n v="7700"/>
    <n v="7840"/>
    <n v="1540"/>
    <x v="0"/>
  </r>
  <r>
    <x v="1"/>
    <x v="4"/>
    <x v="2"/>
    <x v="4"/>
    <n v="455000"/>
    <n v="5265"/>
    <n v="5128"/>
    <n v="1053"/>
    <x v="0"/>
  </r>
  <r>
    <x v="1"/>
    <x v="4"/>
    <x v="3"/>
    <x v="3"/>
    <n v="345000"/>
    <n v="9016"/>
    <n v="7840"/>
    <n v="1803"/>
    <x v="0"/>
  </r>
  <r>
    <x v="1"/>
    <x v="4"/>
    <x v="1"/>
    <x v="5"/>
    <n v="122000"/>
    <n v="1684.8"/>
    <n v="1950"/>
    <n v="539000"/>
    <x v="0"/>
  </r>
  <r>
    <x v="1"/>
    <x v="4"/>
    <x v="4"/>
    <x v="6"/>
    <n v="78000"/>
    <n v="549.29999999999995"/>
    <n v="512.6"/>
    <n v="1099"/>
    <x v="0"/>
  </r>
  <r>
    <x v="1"/>
    <x v="4"/>
    <x v="4"/>
    <x v="7"/>
    <n v="76000"/>
    <n v="549.20000000000005"/>
    <n v="512.6"/>
    <n v="1098"/>
    <x v="0"/>
  </r>
  <r>
    <x v="1"/>
    <x v="4"/>
    <x v="4"/>
    <x v="12"/>
    <n v="46000"/>
    <n v="24000"/>
    <n v="24400"/>
    <n v="48000"/>
    <x v="1"/>
  </r>
  <r>
    <x v="1"/>
    <x v="4"/>
    <x v="4"/>
    <x v="8"/>
    <n v="34000"/>
    <n v="549.20000000000005"/>
    <n v="512.6"/>
    <n v="1098"/>
    <x v="0"/>
  </r>
  <r>
    <x v="1"/>
    <x v="4"/>
    <x v="1"/>
    <x v="9"/>
    <n v="7000"/>
    <n v="1220.5333333333319"/>
    <n v="1493.3333333333333"/>
    <n v="733000"/>
    <x v="0"/>
  </r>
  <r>
    <x v="1"/>
    <x v="4"/>
    <x v="5"/>
    <x v="13"/>
    <n v="3000"/>
    <n v="14520"/>
    <n v="14492"/>
    <n v="1452"/>
    <x v="0"/>
  </r>
  <r>
    <x v="1"/>
    <x v="4"/>
    <x v="4"/>
    <x v="10"/>
    <n v="3000"/>
    <n v="503.5"/>
    <n v="5127"/>
    <n v="1006.9999999999999"/>
    <x v="0"/>
  </r>
  <r>
    <x v="1"/>
    <x v="5"/>
    <x v="0"/>
    <x v="11"/>
    <n v="3566"/>
    <n v="5035"/>
    <n v="5127"/>
    <n v="1006.9999999999999"/>
    <x v="0"/>
  </r>
  <r>
    <x v="1"/>
    <x v="5"/>
    <x v="0"/>
    <x v="0"/>
    <n v="2498"/>
    <n v="8800"/>
    <n v="8960"/>
    <n v="1760"/>
    <x v="0"/>
  </r>
  <r>
    <x v="1"/>
    <x v="5"/>
    <x v="1"/>
    <x v="1"/>
    <n v="1245"/>
    <n v="1220.5333333333319"/>
    <n v="4126"/>
    <n v="1006.9999999999999"/>
    <x v="0"/>
  </r>
  <r>
    <x v="1"/>
    <x v="5"/>
    <x v="2"/>
    <x v="2"/>
    <n v="644000"/>
    <n v="6318"/>
    <n v="6433"/>
    <n v="1264"/>
    <x v="0"/>
  </r>
  <r>
    <x v="1"/>
    <x v="5"/>
    <x v="3"/>
    <x v="14"/>
    <n v="643000"/>
    <n v="7000"/>
    <n v="7840"/>
    <n v="1400"/>
    <x v="0"/>
  </r>
  <r>
    <x v="1"/>
    <x v="5"/>
    <x v="2"/>
    <x v="4"/>
    <n v="455000"/>
    <n v="4579"/>
    <n v="5119"/>
    <n v="916000"/>
    <x v="0"/>
  </r>
  <r>
    <x v="1"/>
    <x v="5"/>
    <x v="3"/>
    <x v="3"/>
    <n v="345000"/>
    <n v="7000"/>
    <n v="7840"/>
    <n v="1400"/>
    <x v="0"/>
  </r>
  <r>
    <x v="1"/>
    <x v="5"/>
    <x v="1"/>
    <x v="5"/>
    <n v="122000"/>
    <n v="2053.3333333333321"/>
    <n v="3733.3333333333335"/>
    <n v="20000"/>
    <x v="0"/>
  </r>
  <r>
    <x v="1"/>
    <x v="5"/>
    <x v="4"/>
    <x v="6"/>
    <n v="78000"/>
    <n v="457.7"/>
    <n v="512.6"/>
    <n v="915000"/>
    <x v="0"/>
  </r>
  <r>
    <x v="1"/>
    <x v="5"/>
    <x v="4"/>
    <x v="7"/>
    <n v="76000"/>
    <n v="457.7"/>
    <n v="512.6"/>
    <n v="915000"/>
    <x v="0"/>
  </r>
  <r>
    <x v="1"/>
    <x v="5"/>
    <x v="4"/>
    <x v="8"/>
    <n v="34000"/>
    <n v="457.7"/>
    <n v="512.6"/>
    <n v="915000"/>
    <x v="0"/>
  </r>
  <r>
    <x v="1"/>
    <x v="5"/>
    <x v="1"/>
    <x v="9"/>
    <n v="7000"/>
    <n v="1464.5333333333319"/>
    <n v="1493.3333333333333"/>
    <n v="40000"/>
    <x v="0"/>
  </r>
  <r>
    <x v="1"/>
    <x v="5"/>
    <x v="4"/>
    <x v="10"/>
    <n v="3000"/>
    <n v="457.7"/>
    <n v="5127"/>
    <n v="915000"/>
    <x v="0"/>
  </r>
  <r>
    <x v="1"/>
    <x v="6"/>
    <x v="0"/>
    <x v="11"/>
    <n v="3566"/>
    <n v="5493"/>
    <n v="5127"/>
    <n v="1099"/>
    <x v="0"/>
  </r>
  <r>
    <x v="1"/>
    <x v="6"/>
    <x v="0"/>
    <x v="0"/>
    <n v="2498"/>
    <n v="9600"/>
    <n v="8960"/>
    <n v="1920"/>
    <x v="0"/>
  </r>
  <r>
    <x v="1"/>
    <x v="6"/>
    <x v="1"/>
    <x v="1"/>
    <n v="1245"/>
    <n v="1936"/>
    <n v="5126"/>
    <n v="1099"/>
    <x v="0"/>
  </r>
  <r>
    <x v="1"/>
    <x v="6"/>
    <x v="2"/>
    <x v="2"/>
    <n v="644000"/>
    <n v="6892"/>
    <n v="6433"/>
    <n v="1378"/>
    <x v="0"/>
  </r>
  <r>
    <x v="1"/>
    <x v="6"/>
    <x v="3"/>
    <x v="14"/>
    <n v="643000"/>
    <n v="7700"/>
    <n v="7840"/>
    <n v="1540"/>
    <x v="0"/>
  </r>
  <r>
    <x v="1"/>
    <x v="6"/>
    <x v="2"/>
    <x v="4"/>
    <n v="455000"/>
    <n v="5265"/>
    <n v="5128"/>
    <n v="1053"/>
    <x v="0"/>
  </r>
  <r>
    <x v="1"/>
    <x v="6"/>
    <x v="3"/>
    <x v="3"/>
    <n v="345000"/>
    <n v="9016"/>
    <n v="7840"/>
    <n v="1803"/>
    <x v="0"/>
  </r>
  <r>
    <x v="1"/>
    <x v="6"/>
    <x v="1"/>
    <x v="5"/>
    <n v="122000"/>
    <n v="1684.8"/>
    <n v="2340"/>
    <n v="539000"/>
    <x v="0"/>
  </r>
  <r>
    <x v="1"/>
    <x v="6"/>
    <x v="4"/>
    <x v="6"/>
    <n v="78000"/>
    <n v="549.29999999999995"/>
    <n v="512.6"/>
    <n v="1099"/>
    <x v="0"/>
  </r>
  <r>
    <x v="1"/>
    <x v="6"/>
    <x v="4"/>
    <x v="7"/>
    <n v="76000"/>
    <n v="549.20000000000005"/>
    <n v="512.6"/>
    <n v="1098"/>
    <x v="0"/>
  </r>
  <r>
    <x v="1"/>
    <x v="6"/>
    <x v="4"/>
    <x v="12"/>
    <n v="46000"/>
    <n v="24000"/>
    <n v="22400"/>
    <n v="48000"/>
    <x v="1"/>
  </r>
  <r>
    <x v="1"/>
    <x v="6"/>
    <x v="4"/>
    <x v="8"/>
    <n v="34000"/>
    <n v="549.20000000000005"/>
    <n v="512.6"/>
    <n v="1098"/>
    <x v="0"/>
  </r>
  <r>
    <x v="1"/>
    <x v="6"/>
    <x v="1"/>
    <x v="9"/>
    <n v="7000"/>
    <n v="1220.5333333333319"/>
    <n v="1493.3333333333333"/>
    <n v="733000"/>
    <x v="0"/>
  </r>
  <r>
    <x v="1"/>
    <x v="6"/>
    <x v="5"/>
    <x v="13"/>
    <n v="3000"/>
    <n v="14520"/>
    <n v="7392"/>
    <n v="1452"/>
    <x v="0"/>
  </r>
  <r>
    <x v="1"/>
    <x v="6"/>
    <x v="4"/>
    <x v="10"/>
    <n v="3000"/>
    <n v="503.5"/>
    <n v="5127"/>
    <n v="1006.9999999999999"/>
    <x v="0"/>
  </r>
  <r>
    <x v="1"/>
    <x v="7"/>
    <x v="0"/>
    <x v="11"/>
    <n v="3566"/>
    <n v="5035"/>
    <n v="5127"/>
    <n v="1006.9999999999999"/>
    <x v="0"/>
  </r>
  <r>
    <x v="1"/>
    <x v="7"/>
    <x v="0"/>
    <x v="0"/>
    <n v="2498"/>
    <n v="8800"/>
    <n v="8960"/>
    <n v="1760"/>
    <x v="0"/>
  </r>
  <r>
    <x v="1"/>
    <x v="7"/>
    <x v="1"/>
    <x v="1"/>
    <n v="1245"/>
    <n v="1220.5333333333319"/>
    <n v="5126"/>
    <n v="1006.9999999999999"/>
    <x v="0"/>
  </r>
  <r>
    <x v="1"/>
    <x v="7"/>
    <x v="2"/>
    <x v="2"/>
    <n v="644000"/>
    <n v="6318"/>
    <n v="6433"/>
    <n v="1264"/>
    <x v="0"/>
  </r>
  <r>
    <x v="1"/>
    <x v="7"/>
    <x v="3"/>
    <x v="14"/>
    <n v="643000"/>
    <n v="7000"/>
    <n v="7840"/>
    <n v="1400"/>
    <x v="0"/>
  </r>
  <r>
    <x v="1"/>
    <x v="7"/>
    <x v="2"/>
    <x v="4"/>
    <n v="455000"/>
    <n v="4579"/>
    <n v="5128"/>
    <n v="916000"/>
    <x v="0"/>
  </r>
  <r>
    <x v="1"/>
    <x v="7"/>
    <x v="3"/>
    <x v="3"/>
    <n v="345000"/>
    <n v="7000"/>
    <n v="7840"/>
    <n v="1400"/>
    <x v="0"/>
  </r>
  <r>
    <x v="1"/>
    <x v="7"/>
    <x v="1"/>
    <x v="5"/>
    <n v="122000"/>
    <n v="2053.3333333333321"/>
    <n v="3733.3333333333335"/>
    <n v="20000"/>
    <x v="0"/>
  </r>
  <r>
    <x v="1"/>
    <x v="7"/>
    <x v="4"/>
    <x v="6"/>
    <n v="78000"/>
    <n v="457.7"/>
    <n v="512.6"/>
    <n v="915000"/>
    <x v="0"/>
  </r>
  <r>
    <x v="1"/>
    <x v="7"/>
    <x v="4"/>
    <x v="7"/>
    <n v="76000"/>
    <n v="457.7"/>
    <n v="512.6"/>
    <n v="915000"/>
    <x v="0"/>
  </r>
  <r>
    <x v="1"/>
    <x v="7"/>
    <x v="4"/>
    <x v="8"/>
    <n v="34000"/>
    <n v="457.7"/>
    <n v="512.6"/>
    <n v="915000"/>
    <x v="0"/>
  </r>
  <r>
    <x v="1"/>
    <x v="7"/>
    <x v="1"/>
    <x v="9"/>
    <n v="7000"/>
    <n v="1464.5333333333319"/>
    <n v="1493.3333333333333"/>
    <n v="40000"/>
    <x v="0"/>
  </r>
  <r>
    <x v="1"/>
    <x v="7"/>
    <x v="4"/>
    <x v="10"/>
    <n v="3000"/>
    <n v="457.7"/>
    <n v="5127"/>
    <n v="915000"/>
    <x v="0"/>
  </r>
  <r>
    <x v="1"/>
    <x v="8"/>
    <x v="0"/>
    <x v="11"/>
    <n v="3566"/>
    <n v="5493"/>
    <n v="5127"/>
    <n v="1099"/>
    <x v="0"/>
  </r>
  <r>
    <x v="1"/>
    <x v="8"/>
    <x v="0"/>
    <x v="0"/>
    <n v="2498"/>
    <n v="9600"/>
    <n v="8960"/>
    <n v="1920"/>
    <x v="0"/>
  </r>
  <r>
    <x v="1"/>
    <x v="8"/>
    <x v="1"/>
    <x v="1"/>
    <n v="1245"/>
    <n v="1936"/>
    <n v="5126"/>
    <n v="1099"/>
    <x v="0"/>
  </r>
  <r>
    <x v="1"/>
    <x v="8"/>
    <x v="2"/>
    <x v="2"/>
    <n v="644000"/>
    <n v="6892"/>
    <n v="6433"/>
    <n v="1378"/>
    <x v="0"/>
  </r>
  <r>
    <x v="1"/>
    <x v="8"/>
    <x v="3"/>
    <x v="14"/>
    <n v="643000"/>
    <n v="7700"/>
    <n v="7840"/>
    <n v="1540"/>
    <x v="0"/>
  </r>
  <r>
    <x v="1"/>
    <x v="8"/>
    <x v="2"/>
    <x v="4"/>
    <n v="455000"/>
    <n v="5265"/>
    <n v="5128"/>
    <n v="1053"/>
    <x v="0"/>
  </r>
  <r>
    <x v="1"/>
    <x v="8"/>
    <x v="3"/>
    <x v="3"/>
    <n v="345000"/>
    <n v="9016"/>
    <n v="7840"/>
    <n v="1803"/>
    <x v="0"/>
  </r>
  <r>
    <x v="1"/>
    <x v="8"/>
    <x v="1"/>
    <x v="5"/>
    <n v="122000"/>
    <n v="1684.8"/>
    <n v="2340"/>
    <n v="539000"/>
    <x v="0"/>
  </r>
  <r>
    <x v="1"/>
    <x v="8"/>
    <x v="4"/>
    <x v="6"/>
    <n v="78000"/>
    <n v="549.29999999999995"/>
    <n v="512.6"/>
    <n v="1099"/>
    <x v="0"/>
  </r>
  <r>
    <x v="1"/>
    <x v="8"/>
    <x v="4"/>
    <x v="7"/>
    <n v="76000"/>
    <n v="549.20000000000005"/>
    <n v="512.6"/>
    <n v="1098"/>
    <x v="0"/>
  </r>
  <r>
    <x v="1"/>
    <x v="8"/>
    <x v="4"/>
    <x v="12"/>
    <n v="46000"/>
    <n v="24000"/>
    <n v="22400"/>
    <n v="48000"/>
    <x v="1"/>
  </r>
  <r>
    <x v="1"/>
    <x v="8"/>
    <x v="4"/>
    <x v="8"/>
    <n v="34000"/>
    <n v="549.20000000000005"/>
    <n v="512.6"/>
    <n v="1098"/>
    <x v="0"/>
  </r>
  <r>
    <x v="1"/>
    <x v="8"/>
    <x v="1"/>
    <x v="9"/>
    <n v="7000"/>
    <n v="1220.5333333333319"/>
    <n v="1493.3333333333333"/>
    <n v="733000"/>
    <x v="0"/>
  </r>
  <r>
    <x v="1"/>
    <x v="8"/>
    <x v="5"/>
    <x v="13"/>
    <n v="3000"/>
    <n v="14520"/>
    <n v="7392"/>
    <n v="1452"/>
    <x v="0"/>
  </r>
  <r>
    <x v="1"/>
    <x v="8"/>
    <x v="4"/>
    <x v="10"/>
    <n v="3000"/>
    <n v="503.5"/>
    <n v="5127"/>
    <n v="1006.9999999999999"/>
    <x v="0"/>
  </r>
  <r>
    <x v="1"/>
    <x v="9"/>
    <x v="0"/>
    <x v="11"/>
    <n v="3566"/>
    <n v="5035"/>
    <n v="5127"/>
    <n v="1006.9999999999999"/>
    <x v="0"/>
  </r>
  <r>
    <x v="1"/>
    <x v="9"/>
    <x v="0"/>
    <x v="0"/>
    <n v="2498"/>
    <n v="8800"/>
    <n v="8960"/>
    <n v="1760"/>
    <x v="0"/>
  </r>
  <r>
    <x v="1"/>
    <x v="9"/>
    <x v="1"/>
    <x v="1"/>
    <n v="1245"/>
    <n v="1220.5333333333319"/>
    <n v="5126"/>
    <n v="1006.9999999999999"/>
    <x v="0"/>
  </r>
  <r>
    <x v="1"/>
    <x v="9"/>
    <x v="2"/>
    <x v="2"/>
    <n v="644000"/>
    <n v="6318"/>
    <n v="6433"/>
    <n v="1264"/>
    <x v="0"/>
  </r>
  <r>
    <x v="1"/>
    <x v="9"/>
    <x v="3"/>
    <x v="14"/>
    <n v="643000"/>
    <n v="7000"/>
    <n v="7840"/>
    <n v="1400"/>
    <x v="0"/>
  </r>
  <r>
    <x v="1"/>
    <x v="9"/>
    <x v="2"/>
    <x v="4"/>
    <n v="455000"/>
    <n v="4579"/>
    <n v="5128"/>
    <n v="916000"/>
    <x v="0"/>
  </r>
  <r>
    <x v="1"/>
    <x v="9"/>
    <x v="3"/>
    <x v="3"/>
    <n v="345000"/>
    <n v="7000"/>
    <n v="7840"/>
    <n v="1400"/>
    <x v="0"/>
  </r>
  <r>
    <x v="1"/>
    <x v="9"/>
    <x v="1"/>
    <x v="5"/>
    <n v="122000"/>
    <n v="2053.3333333333321"/>
    <n v="3733.3333333333335"/>
    <n v="20000"/>
    <x v="0"/>
  </r>
  <r>
    <x v="1"/>
    <x v="9"/>
    <x v="4"/>
    <x v="6"/>
    <n v="78000"/>
    <n v="457.7"/>
    <n v="512.6"/>
    <n v="915000"/>
    <x v="0"/>
  </r>
  <r>
    <x v="1"/>
    <x v="9"/>
    <x v="4"/>
    <x v="7"/>
    <n v="76000"/>
    <n v="457.7"/>
    <n v="512.6"/>
    <n v="915000"/>
    <x v="0"/>
  </r>
  <r>
    <x v="1"/>
    <x v="9"/>
    <x v="4"/>
    <x v="12"/>
    <n v="46000"/>
    <n v="20000"/>
    <n v="22400"/>
    <n v="40000"/>
    <x v="1"/>
  </r>
  <r>
    <x v="1"/>
    <x v="9"/>
    <x v="4"/>
    <x v="8"/>
    <n v="34000"/>
    <n v="457.7"/>
    <n v="512.6"/>
    <n v="915000"/>
    <x v="0"/>
  </r>
  <r>
    <x v="1"/>
    <x v="9"/>
    <x v="1"/>
    <x v="9"/>
    <n v="7000"/>
    <n v="1464.5333333333319"/>
    <n v="1493.3333333333333"/>
    <n v="40000"/>
    <x v="0"/>
  </r>
  <r>
    <x v="1"/>
    <x v="9"/>
    <x v="4"/>
    <x v="10"/>
    <n v="3000"/>
    <n v="457.7"/>
    <n v="5127"/>
    <n v="915000"/>
    <x v="0"/>
  </r>
  <r>
    <x v="1"/>
    <x v="10"/>
    <x v="0"/>
    <x v="11"/>
    <n v="3566"/>
    <n v="5493"/>
    <n v="5127"/>
    <n v="1099"/>
    <x v="0"/>
  </r>
  <r>
    <x v="1"/>
    <x v="10"/>
    <x v="0"/>
    <x v="0"/>
    <n v="2498"/>
    <n v="9600"/>
    <n v="8960"/>
    <n v="1920"/>
    <x v="0"/>
  </r>
  <r>
    <x v="1"/>
    <x v="10"/>
    <x v="1"/>
    <x v="1"/>
    <n v="1245"/>
    <n v="1936"/>
    <n v="5126"/>
    <n v="1099"/>
    <x v="0"/>
  </r>
  <r>
    <x v="1"/>
    <x v="10"/>
    <x v="2"/>
    <x v="2"/>
    <n v="644000"/>
    <n v="6892"/>
    <n v="6433"/>
    <n v="1378"/>
    <x v="0"/>
  </r>
  <r>
    <x v="1"/>
    <x v="10"/>
    <x v="3"/>
    <x v="14"/>
    <n v="643000"/>
    <n v="7700"/>
    <n v="7840"/>
    <n v="1540"/>
    <x v="0"/>
  </r>
  <r>
    <x v="1"/>
    <x v="10"/>
    <x v="2"/>
    <x v="4"/>
    <n v="455000"/>
    <n v="5265"/>
    <n v="5128"/>
    <n v="1053"/>
    <x v="0"/>
  </r>
  <r>
    <x v="1"/>
    <x v="10"/>
    <x v="3"/>
    <x v="3"/>
    <n v="345000"/>
    <n v="9016"/>
    <n v="7840"/>
    <n v="1803"/>
    <x v="0"/>
  </r>
  <r>
    <x v="1"/>
    <x v="10"/>
    <x v="1"/>
    <x v="5"/>
    <n v="122000"/>
    <n v="1684.8"/>
    <n v="2340"/>
    <n v="539000"/>
    <x v="0"/>
  </r>
  <r>
    <x v="1"/>
    <x v="10"/>
    <x v="4"/>
    <x v="6"/>
    <n v="78000"/>
    <n v="549.29999999999995"/>
    <n v="512.6"/>
    <n v="1099"/>
    <x v="0"/>
  </r>
  <r>
    <x v="1"/>
    <x v="10"/>
    <x v="4"/>
    <x v="7"/>
    <n v="76000"/>
    <n v="549.20000000000005"/>
    <n v="512.6"/>
    <n v="1098"/>
    <x v="0"/>
  </r>
  <r>
    <x v="1"/>
    <x v="10"/>
    <x v="4"/>
    <x v="12"/>
    <n v="46000"/>
    <n v="24000"/>
    <n v="22400"/>
    <n v="48000"/>
    <x v="1"/>
  </r>
  <r>
    <x v="1"/>
    <x v="10"/>
    <x v="4"/>
    <x v="8"/>
    <n v="34000"/>
    <n v="549.20000000000005"/>
    <n v="512.6"/>
    <n v="1098"/>
    <x v="0"/>
  </r>
  <r>
    <x v="1"/>
    <x v="10"/>
    <x v="1"/>
    <x v="9"/>
    <n v="7000"/>
    <n v="1220.5333333333319"/>
    <n v="1493.3333333333333"/>
    <n v="733000"/>
    <x v="0"/>
  </r>
  <r>
    <x v="1"/>
    <x v="10"/>
    <x v="5"/>
    <x v="13"/>
    <n v="3000"/>
    <n v="14520"/>
    <n v="7392"/>
    <n v="1452"/>
    <x v="0"/>
  </r>
  <r>
    <x v="1"/>
    <x v="10"/>
    <x v="4"/>
    <x v="10"/>
    <n v="3000"/>
    <n v="503.5"/>
    <n v="5127"/>
    <n v="1006.9999999999999"/>
    <x v="0"/>
  </r>
  <r>
    <x v="1"/>
    <x v="11"/>
    <x v="0"/>
    <x v="11"/>
    <n v="3566"/>
    <n v="5035"/>
    <n v="5127"/>
    <n v="1006.9999999999999"/>
    <x v="0"/>
  </r>
  <r>
    <x v="1"/>
    <x v="11"/>
    <x v="0"/>
    <x v="0"/>
    <n v="2498"/>
    <n v="8800"/>
    <n v="8960"/>
    <n v="1760"/>
    <x v="0"/>
  </r>
  <r>
    <x v="1"/>
    <x v="11"/>
    <x v="1"/>
    <x v="1"/>
    <n v="1245"/>
    <n v="1342.6666666666681"/>
    <n v="5126"/>
    <n v="1006.9999999999999"/>
    <x v="0"/>
  </r>
  <r>
    <x v="1"/>
    <x v="11"/>
    <x v="2"/>
    <x v="2"/>
    <n v="644000"/>
    <n v="6318"/>
    <n v="6433"/>
    <n v="1264"/>
    <x v="0"/>
  </r>
  <r>
    <x v="1"/>
    <x v="11"/>
    <x v="3"/>
    <x v="14"/>
    <n v="643000"/>
    <n v="7000"/>
    <n v="7840"/>
    <n v="1400"/>
    <x v="0"/>
  </r>
  <r>
    <x v="1"/>
    <x v="11"/>
    <x v="2"/>
    <x v="4"/>
    <n v="455000"/>
    <n v="4579"/>
    <n v="5128"/>
    <n v="916000"/>
    <x v="0"/>
  </r>
  <r>
    <x v="1"/>
    <x v="11"/>
    <x v="3"/>
    <x v="3"/>
    <n v="345000"/>
    <n v="7000"/>
    <n v="7840"/>
    <n v="1400"/>
    <x v="0"/>
  </r>
  <r>
    <x v="1"/>
    <x v="11"/>
    <x v="1"/>
    <x v="5"/>
    <n v="122000"/>
    <n v="1221.066666666668"/>
    <n v="3733.3333333333335"/>
    <n v="20000"/>
    <x v="0"/>
  </r>
  <r>
    <x v="1"/>
    <x v="11"/>
    <x v="4"/>
    <x v="6"/>
    <n v="78000"/>
    <n v="457.7"/>
    <n v="512.6"/>
    <n v="915000"/>
    <x v="0"/>
  </r>
  <r>
    <x v="1"/>
    <x v="11"/>
    <x v="4"/>
    <x v="7"/>
    <n v="76000"/>
    <n v="457.7"/>
    <n v="512.6"/>
    <n v="915000"/>
    <x v="0"/>
  </r>
  <r>
    <x v="1"/>
    <x v="11"/>
    <x v="4"/>
    <x v="12"/>
    <n v="46000"/>
    <n v="20000"/>
    <n v="22400"/>
    <n v="40000"/>
    <x v="1"/>
  </r>
  <r>
    <x v="1"/>
    <x v="11"/>
    <x v="4"/>
    <x v="8"/>
    <n v="34000"/>
    <n v="457.7"/>
    <n v="512.6"/>
    <n v="915000"/>
    <x v="0"/>
  </r>
  <r>
    <x v="1"/>
    <x v="11"/>
    <x v="1"/>
    <x v="9"/>
    <n v="7000"/>
    <n v="1221.066666666668"/>
    <n v="1493.3333333333333"/>
    <n v="40000"/>
    <x v="0"/>
  </r>
  <r>
    <x v="1"/>
    <x v="11"/>
    <x v="4"/>
    <x v="10"/>
    <n v="3000"/>
    <n v="457.7"/>
    <n v="5127"/>
    <n v="915000"/>
    <x v="0"/>
  </r>
  <r>
    <x v="2"/>
    <x v="2"/>
    <x v="0"/>
    <x v="11"/>
    <n v="3566"/>
    <n v="5493"/>
    <n v="5127"/>
    <n v="1099"/>
    <x v="0"/>
  </r>
  <r>
    <x v="2"/>
    <x v="2"/>
    <x v="1"/>
    <x v="1"/>
    <n v="1245"/>
    <n v="1464.8033333333194"/>
    <n v="5126"/>
    <n v="1099"/>
    <x v="0"/>
  </r>
  <r>
    <x v="2"/>
    <x v="2"/>
    <x v="3"/>
    <x v="14"/>
    <n v="643000"/>
    <n v="7700"/>
    <n v="7840"/>
    <n v="1540"/>
    <x v="0"/>
  </r>
  <r>
    <x v="2"/>
    <x v="2"/>
    <x v="2"/>
    <x v="4"/>
    <n v="455000"/>
    <n v="5265.1450000000004"/>
    <n v="5128"/>
    <n v="1053"/>
    <x v="0"/>
  </r>
  <r>
    <x v="2"/>
    <x v="2"/>
    <x v="3"/>
    <x v="3"/>
    <n v="345000"/>
    <n v="9520"/>
    <n v="7840"/>
    <n v="1803"/>
    <x v="0"/>
  </r>
  <r>
    <x v="2"/>
    <x v="2"/>
    <x v="1"/>
    <x v="5"/>
    <n v="122000"/>
    <n v="2404.2666666666678"/>
    <n v="2340"/>
    <n v="539000"/>
    <x v="0"/>
  </r>
  <r>
    <x v="2"/>
    <x v="2"/>
    <x v="4"/>
    <x v="6"/>
    <n v="78000"/>
    <n v="274.64999999999998"/>
    <n v="512.6"/>
    <n v="1099"/>
    <x v="0"/>
  </r>
  <r>
    <x v="2"/>
    <x v="2"/>
    <x v="4"/>
    <x v="7"/>
    <n v="76000"/>
    <n v="274.60000000000002"/>
    <n v="512.6"/>
    <n v="1098"/>
    <x v="0"/>
  </r>
  <r>
    <x v="2"/>
    <x v="2"/>
    <x v="4"/>
    <x v="8"/>
    <n v="34000"/>
    <n v="144.30249999995578"/>
    <n v="512.6"/>
    <n v="1098"/>
    <x v="0"/>
  </r>
  <r>
    <x v="2"/>
    <x v="2"/>
    <x v="1"/>
    <x v="9"/>
    <n v="7000"/>
    <n v="1464.5333333333319"/>
    <n v="1493.3333333333333"/>
    <n v="733000"/>
    <x v="0"/>
  </r>
  <r>
    <x v="2"/>
    <x v="2"/>
    <x v="1"/>
    <x v="9"/>
    <n v="7000"/>
    <n v="1464.5333333333319"/>
    <n v="1493.3333333333333"/>
    <n v="733000"/>
    <x v="0"/>
  </r>
  <r>
    <x v="2"/>
    <x v="2"/>
    <x v="5"/>
    <x v="13"/>
    <n v="3000"/>
    <n v="14520"/>
    <n v="7392"/>
    <n v="1452"/>
    <x v="0"/>
  </r>
  <r>
    <x v="2"/>
    <x v="2"/>
    <x v="4"/>
    <x v="10"/>
    <n v="3000"/>
    <n v="251.75"/>
    <n v="5127"/>
    <n v="1006.9999999999999"/>
    <x v="0"/>
  </r>
  <r>
    <x v="2"/>
    <x v="0"/>
    <x v="0"/>
    <x v="11"/>
    <n v="3566"/>
    <n v="5035"/>
    <n v="5127"/>
    <n v="1006.9999999999999"/>
    <x v="0"/>
  </r>
  <r>
    <x v="2"/>
    <x v="0"/>
    <x v="0"/>
    <x v="0"/>
    <n v="2498"/>
    <n v="8800"/>
    <n v="8960"/>
    <n v="1760"/>
    <x v="0"/>
  </r>
  <r>
    <x v="2"/>
    <x v="0"/>
    <x v="1"/>
    <x v="1"/>
    <n v="1245"/>
    <n v="1342.6666666666681"/>
    <n v="5126"/>
    <n v="1006.9999999999999"/>
    <x v="0"/>
  </r>
  <r>
    <x v="2"/>
    <x v="2"/>
    <x v="2"/>
    <x v="4"/>
    <n v="455000"/>
    <n v="5115"/>
    <n v="5128"/>
    <n v="1053"/>
    <x v="0"/>
  </r>
  <r>
    <x v="2"/>
    <x v="0"/>
    <x v="3"/>
    <x v="14"/>
    <n v="643000"/>
    <n v="7000"/>
    <n v="7840"/>
    <n v="1400"/>
    <x v="0"/>
  </r>
  <r>
    <x v="2"/>
    <x v="0"/>
    <x v="2"/>
    <x v="4"/>
    <n v="455000"/>
    <n v="4579"/>
    <n v="5128"/>
    <n v="916000"/>
    <x v="0"/>
  </r>
  <r>
    <x v="2"/>
    <x v="0"/>
    <x v="3"/>
    <x v="3"/>
    <n v="345000"/>
    <n v="7000"/>
    <n v="7840"/>
    <n v="1400"/>
    <x v="0"/>
  </r>
  <r>
    <x v="2"/>
    <x v="0"/>
    <x v="1"/>
    <x v="5"/>
    <n v="122000"/>
    <n v="2404.2666666666678"/>
    <n v="3733.3333333333335"/>
    <n v="20000"/>
    <x v="0"/>
  </r>
  <r>
    <x v="2"/>
    <x v="0"/>
    <x v="4"/>
    <x v="6"/>
    <n v="78000"/>
    <n v="228.85"/>
    <n v="512.6"/>
    <n v="915000"/>
    <x v="0"/>
  </r>
  <r>
    <x v="2"/>
    <x v="0"/>
    <x v="4"/>
    <x v="7"/>
    <n v="76000"/>
    <n v="228.85"/>
    <n v="512.6"/>
    <n v="915000"/>
    <x v="0"/>
  </r>
  <r>
    <x v="2"/>
    <x v="0"/>
    <x v="4"/>
    <x v="12"/>
    <n v="46000"/>
    <n v="10000"/>
    <n v="22400"/>
    <n v="40000"/>
    <x v="1"/>
  </r>
  <r>
    <x v="2"/>
    <x v="0"/>
    <x v="4"/>
    <x v="8"/>
    <n v="34000"/>
    <n v="228.85"/>
    <n v="512.6"/>
    <n v="915000"/>
    <x v="0"/>
  </r>
  <r>
    <x v="2"/>
    <x v="0"/>
    <x v="1"/>
    <x v="9"/>
    <n v="7000"/>
    <n v="1220.5333333333319"/>
    <n v="1493.3333333333333"/>
    <n v="40000"/>
    <x v="0"/>
  </r>
  <r>
    <x v="2"/>
    <x v="0"/>
    <x v="4"/>
    <x v="10"/>
    <n v="3000"/>
    <n v="228.85"/>
    <n v="5127"/>
    <n v="915000"/>
    <x v="0"/>
  </r>
  <r>
    <x v="2"/>
    <x v="1"/>
    <x v="0"/>
    <x v="11"/>
    <n v="3566"/>
    <n v="5493"/>
    <n v="5127"/>
    <n v="1099"/>
    <x v="0"/>
  </r>
  <r>
    <x v="2"/>
    <x v="1"/>
    <x v="0"/>
    <x v="0"/>
    <n v="2498"/>
    <n v="8512.3850000000093"/>
    <n v="8960"/>
    <n v="1920"/>
    <x v="0"/>
  </r>
  <r>
    <x v="2"/>
    <x v="1"/>
    <x v="1"/>
    <x v="1"/>
    <n v="1245"/>
    <n v="1220.5333333333319"/>
    <n v="5126"/>
    <n v="1099"/>
    <x v="0"/>
  </r>
  <r>
    <x v="2"/>
    <x v="1"/>
    <x v="2"/>
    <x v="2"/>
    <n v="644000"/>
    <n v="6892"/>
    <n v="6433"/>
    <n v="1378"/>
    <x v="0"/>
  </r>
  <r>
    <x v="2"/>
    <x v="1"/>
    <x v="3"/>
    <x v="14"/>
    <n v="643000"/>
    <n v="7700"/>
    <n v="7840"/>
    <n v="1540"/>
    <x v="0"/>
  </r>
  <r>
    <x v="2"/>
    <x v="1"/>
    <x v="2"/>
    <x v="4"/>
    <n v="455000"/>
    <n v="5265"/>
    <n v="5128"/>
    <n v="1053"/>
    <x v="0"/>
  </r>
  <r>
    <x v="2"/>
    <x v="1"/>
    <x v="3"/>
    <x v="3"/>
    <n v="345000"/>
    <n v="9016"/>
    <n v="7840"/>
    <n v="1803"/>
    <x v="0"/>
  </r>
  <r>
    <x v="2"/>
    <x v="1"/>
    <x v="1"/>
    <x v="5"/>
    <n v="122000"/>
    <n v="1404"/>
    <n v="2340"/>
    <n v="539000"/>
    <x v="0"/>
  </r>
  <r>
    <x v="2"/>
    <x v="1"/>
    <x v="4"/>
    <x v="7"/>
    <n v="76000"/>
    <n v="274.60000000000002"/>
    <n v="512.6"/>
    <n v="1098"/>
    <x v="0"/>
  </r>
  <r>
    <x v="2"/>
    <x v="1"/>
    <x v="4"/>
    <x v="12"/>
    <n v="46000"/>
    <n v="10000"/>
    <n v="22400"/>
    <n v="48000"/>
    <x v="1"/>
  </r>
  <r>
    <x v="2"/>
    <x v="1"/>
    <x v="4"/>
    <x v="8"/>
    <n v="34000"/>
    <n v="274.60000000000002"/>
    <n v="512.6"/>
    <n v="1098"/>
    <x v="0"/>
  </r>
  <r>
    <x v="2"/>
    <x v="1"/>
    <x v="1"/>
    <x v="9"/>
    <n v="7000"/>
    <n v="1464.5333333333319"/>
    <n v="1493.3333333333333"/>
    <n v="733000"/>
    <x v="0"/>
  </r>
  <r>
    <x v="2"/>
    <x v="1"/>
    <x v="5"/>
    <x v="13"/>
    <n v="3000"/>
    <n v="14520"/>
    <n v="7392"/>
    <n v="1452"/>
    <x v="0"/>
  </r>
  <r>
    <x v="2"/>
    <x v="1"/>
    <x v="4"/>
    <x v="10"/>
    <n v="3000"/>
    <n v="251.75"/>
    <n v="5127"/>
    <n v="1006.9999999999999"/>
    <x v="0"/>
  </r>
  <r>
    <x v="2"/>
    <x v="3"/>
    <x v="0"/>
    <x v="11"/>
    <n v="3566"/>
    <n v="5035"/>
    <n v="5127"/>
    <n v="1006.9999999999999"/>
    <x v="0"/>
  </r>
  <r>
    <x v="2"/>
    <x v="3"/>
    <x v="0"/>
    <x v="0"/>
    <n v="2498"/>
    <n v="8800"/>
    <n v="8960"/>
    <n v="1760"/>
    <x v="0"/>
  </r>
  <r>
    <x v="2"/>
    <x v="3"/>
    <x v="1"/>
    <x v="1"/>
    <n v="1245"/>
    <n v="1342.6666666666681"/>
    <n v="5126"/>
    <n v="1006.9999999999999"/>
    <x v="0"/>
  </r>
  <r>
    <x v="2"/>
    <x v="3"/>
    <x v="2"/>
    <x v="2"/>
    <n v="644000"/>
    <n v="6318"/>
    <n v="6433"/>
    <n v="1264"/>
    <x v="0"/>
  </r>
  <r>
    <x v="2"/>
    <x v="3"/>
    <x v="3"/>
    <x v="14"/>
    <n v="643000"/>
    <n v="7000"/>
    <n v="7840"/>
    <n v="1400"/>
    <x v="0"/>
  </r>
  <r>
    <x v="2"/>
    <x v="3"/>
    <x v="2"/>
    <x v="4"/>
    <n v="455000"/>
    <n v="4579"/>
    <n v="5128"/>
    <n v="916000"/>
    <x v="0"/>
  </r>
  <r>
    <x v="2"/>
    <x v="3"/>
    <x v="3"/>
    <x v="3"/>
    <n v="345000"/>
    <n v="7000"/>
    <n v="7840"/>
    <n v="1400"/>
    <x v="0"/>
  </r>
  <r>
    <x v="2"/>
    <x v="3"/>
    <x v="1"/>
    <x v="5"/>
    <n v="122000"/>
    <n v="1221.066666666668"/>
    <n v="3733.3333333333335"/>
    <n v="20000"/>
    <x v="0"/>
  </r>
  <r>
    <x v="2"/>
    <x v="3"/>
    <x v="4"/>
    <x v="6"/>
    <n v="78000"/>
    <n v="228.85"/>
    <n v="512.6"/>
    <n v="915000"/>
    <x v="0"/>
  </r>
  <r>
    <x v="2"/>
    <x v="3"/>
    <x v="4"/>
    <x v="7"/>
    <n v="76000"/>
    <n v="228.85"/>
    <n v="512.6"/>
    <n v="915000"/>
    <x v="0"/>
  </r>
  <r>
    <x v="2"/>
    <x v="3"/>
    <x v="4"/>
    <x v="8"/>
    <n v="34000"/>
    <n v="228.85"/>
    <n v="512.6"/>
    <n v="915000"/>
    <x v="0"/>
  </r>
  <r>
    <x v="2"/>
    <x v="3"/>
    <x v="1"/>
    <x v="9"/>
    <n v="7000"/>
    <n v="1464.5333333333319"/>
    <n v="1493.3333333333333"/>
    <n v="40000"/>
    <x v="0"/>
  </r>
  <r>
    <x v="2"/>
    <x v="3"/>
    <x v="4"/>
    <x v="10"/>
    <n v="3000"/>
    <n v="228.85"/>
    <n v="5127"/>
    <n v="915000"/>
    <x v="0"/>
  </r>
  <r>
    <x v="2"/>
    <x v="4"/>
    <x v="0"/>
    <x v="11"/>
    <n v="3566"/>
    <n v="5493"/>
    <n v="5127"/>
    <n v="1099"/>
    <x v="0"/>
  </r>
  <r>
    <x v="2"/>
    <x v="4"/>
    <x v="0"/>
    <x v="0"/>
    <n v="2498"/>
    <n v="9600"/>
    <n v="8960"/>
    <n v="1920"/>
    <x v="0"/>
  </r>
  <r>
    <x v="2"/>
    <x v="4"/>
    <x v="1"/>
    <x v="1"/>
    <n v="1245"/>
    <n v="1464.8"/>
    <n v="5126"/>
    <n v="1099"/>
    <x v="0"/>
  </r>
  <r>
    <x v="2"/>
    <x v="4"/>
    <x v="2"/>
    <x v="2"/>
    <n v="644000"/>
    <n v="6892"/>
    <n v="6433"/>
    <n v="1378"/>
    <x v="0"/>
  </r>
  <r>
    <x v="2"/>
    <x v="4"/>
    <x v="2"/>
    <x v="4"/>
    <n v="455000"/>
    <n v="5265"/>
    <n v="5128"/>
    <n v="1053"/>
    <x v="0"/>
  </r>
  <r>
    <x v="2"/>
    <x v="4"/>
    <x v="3"/>
    <x v="3"/>
    <n v="345000"/>
    <n v="9016"/>
    <n v="7840"/>
    <n v="1803"/>
    <x v="0"/>
  </r>
  <r>
    <x v="2"/>
    <x v="4"/>
    <x v="1"/>
    <x v="5"/>
    <n v="122000"/>
    <n v="2053.3333333333321"/>
    <n v="2340"/>
    <n v="539000"/>
    <x v="0"/>
  </r>
  <r>
    <x v="2"/>
    <x v="4"/>
    <x v="1"/>
    <x v="5"/>
    <n v="122000"/>
    <n v="1893.723333333332"/>
    <n v="1170"/>
    <n v="539000"/>
    <x v="0"/>
  </r>
  <r>
    <x v="2"/>
    <x v="4"/>
    <x v="4"/>
    <x v="6"/>
    <n v="78000"/>
    <n v="274.64999999999998"/>
    <n v="512.6"/>
    <n v="1099"/>
    <x v="0"/>
  </r>
  <r>
    <x v="2"/>
    <x v="4"/>
    <x v="4"/>
    <x v="7"/>
    <n v="76000"/>
    <n v="274.60000000000002"/>
    <n v="512.6"/>
    <n v="1098"/>
    <x v="0"/>
  </r>
  <r>
    <x v="2"/>
    <x v="4"/>
    <x v="4"/>
    <x v="12"/>
    <n v="46000"/>
    <n v="10000"/>
    <n v="22400"/>
    <n v="48000"/>
    <x v="1"/>
  </r>
  <r>
    <x v="2"/>
    <x v="4"/>
    <x v="4"/>
    <x v="8"/>
    <n v="34000"/>
    <n v="274.60000000000002"/>
    <n v="512.6"/>
    <n v="1098"/>
    <x v="0"/>
  </r>
  <r>
    <x v="2"/>
    <x v="4"/>
    <x v="1"/>
    <x v="9"/>
    <n v="7000"/>
    <n v="1464.5333333333319"/>
    <n v="1493.3333333333333"/>
    <n v="733000"/>
    <x v="0"/>
  </r>
  <r>
    <x v="2"/>
    <x v="4"/>
    <x v="5"/>
    <x v="13"/>
    <n v="3000"/>
    <n v="4821.8999999999942"/>
    <n v="7392"/>
    <n v="1452"/>
    <x v="0"/>
  </r>
  <r>
    <x v="2"/>
    <x v="4"/>
    <x v="4"/>
    <x v="10"/>
    <n v="3000"/>
    <n v="251.75"/>
    <n v="5127"/>
    <n v="1006.9999999999999"/>
    <x v="0"/>
  </r>
  <r>
    <x v="2"/>
    <x v="5"/>
    <x v="0"/>
    <x v="11"/>
    <n v="3566"/>
    <n v="5035"/>
    <n v="5127"/>
    <n v="1006.9999999999999"/>
    <x v="0"/>
  </r>
  <r>
    <x v="2"/>
    <x v="5"/>
    <x v="0"/>
    <x v="0"/>
    <n v="2498"/>
    <n v="8800"/>
    <n v="8960"/>
    <n v="1760"/>
    <x v="0"/>
  </r>
  <r>
    <x v="2"/>
    <x v="5"/>
    <x v="1"/>
    <x v="1"/>
    <n v="1245"/>
    <n v="1342.6666666666681"/>
    <n v="5126"/>
    <n v="1006.9999999999999"/>
    <x v="0"/>
  </r>
  <r>
    <x v="2"/>
    <x v="5"/>
    <x v="2"/>
    <x v="2"/>
    <n v="644000"/>
    <n v="6318"/>
    <n v="6433"/>
    <n v="1264"/>
    <x v="0"/>
  </r>
  <r>
    <x v="2"/>
    <x v="5"/>
    <x v="3"/>
    <x v="14"/>
    <n v="643000"/>
    <n v="7000"/>
    <n v="7840"/>
    <n v="1400"/>
    <x v="0"/>
  </r>
  <r>
    <x v="2"/>
    <x v="5"/>
    <x v="2"/>
    <x v="4"/>
    <n v="455000"/>
    <n v="4579"/>
    <n v="5128"/>
    <n v="916000"/>
    <x v="0"/>
  </r>
  <r>
    <x v="2"/>
    <x v="5"/>
    <x v="3"/>
    <x v="3"/>
    <n v="345000"/>
    <n v="7000"/>
    <n v="7840"/>
    <n v="1400"/>
    <x v="0"/>
  </r>
  <r>
    <x v="2"/>
    <x v="5"/>
    <x v="1"/>
    <x v="5"/>
    <n v="122000"/>
    <n v="1866.6666666666681"/>
    <n v="3733.3333333333335"/>
    <n v="20000"/>
    <x v="0"/>
  </r>
  <r>
    <x v="2"/>
    <x v="5"/>
    <x v="4"/>
    <x v="6"/>
    <n v="78000"/>
    <n v="228.85"/>
    <n v="512.6"/>
    <n v="915000"/>
    <x v="0"/>
  </r>
  <r>
    <x v="2"/>
    <x v="5"/>
    <x v="4"/>
    <x v="7"/>
    <n v="76000"/>
    <n v="228.85"/>
    <n v="512.6"/>
    <n v="915000"/>
    <x v="0"/>
  </r>
  <r>
    <x v="2"/>
    <x v="5"/>
    <x v="4"/>
    <x v="12"/>
    <n v="46000"/>
    <n v="10000"/>
    <n v="22400"/>
    <n v="40000"/>
    <x v="1"/>
  </r>
  <r>
    <x v="2"/>
    <x v="5"/>
    <x v="4"/>
    <x v="8"/>
    <n v="34000"/>
    <n v="228.85"/>
    <n v="512.6"/>
    <n v="915000"/>
    <x v="0"/>
  </r>
  <r>
    <x v="2"/>
    <x v="5"/>
    <x v="1"/>
    <x v="9"/>
    <n v="7000"/>
    <n v="1220.5333333333319"/>
    <n v="1493.3333333333333"/>
    <n v="40000"/>
    <x v="0"/>
  </r>
  <r>
    <x v="2"/>
    <x v="5"/>
    <x v="4"/>
    <x v="10"/>
    <n v="3000"/>
    <n v="228.85"/>
    <n v="5127"/>
    <n v="915000"/>
    <x v="0"/>
  </r>
  <r>
    <x v="2"/>
    <x v="6"/>
    <x v="0"/>
    <x v="0"/>
    <n v="2498"/>
    <n v="9600"/>
    <n v="8960"/>
    <n v="1920"/>
    <x v="0"/>
  </r>
  <r>
    <x v="2"/>
    <x v="6"/>
    <x v="1"/>
    <x v="1"/>
    <n v="1245"/>
    <n v="1220.5333333333319"/>
    <n v="5126"/>
    <n v="1099"/>
    <x v="0"/>
  </r>
  <r>
    <x v="2"/>
    <x v="6"/>
    <x v="2"/>
    <x v="2"/>
    <n v="644000"/>
    <n v="6892"/>
    <n v="6433"/>
    <n v="1378"/>
    <x v="0"/>
  </r>
  <r>
    <x v="2"/>
    <x v="6"/>
    <x v="3"/>
    <x v="14"/>
    <n v="643000"/>
    <n v="7700"/>
    <n v="7840"/>
    <n v="1540"/>
    <x v="0"/>
  </r>
  <r>
    <x v="2"/>
    <x v="6"/>
    <x v="2"/>
    <x v="4"/>
    <n v="455000"/>
    <n v="5265"/>
    <n v="5128"/>
    <n v="1053"/>
    <x v="0"/>
  </r>
  <r>
    <x v="2"/>
    <x v="6"/>
    <x v="3"/>
    <x v="3"/>
    <n v="345000"/>
    <n v="9016"/>
    <n v="7840"/>
    <n v="1803"/>
    <x v="0"/>
  </r>
  <r>
    <x v="2"/>
    <x v="6"/>
    <x v="1"/>
    <x v="5"/>
    <n v="122000"/>
    <n v="2053.3333333333321"/>
    <n v="2340"/>
    <n v="539000"/>
    <x v="0"/>
  </r>
  <r>
    <x v="2"/>
    <x v="6"/>
    <x v="4"/>
    <x v="6"/>
    <n v="78000"/>
    <n v="274.64999999999998"/>
    <n v="512.6"/>
    <n v="1099"/>
    <x v="0"/>
  </r>
  <r>
    <x v="2"/>
    <x v="6"/>
    <x v="4"/>
    <x v="7"/>
    <n v="76000"/>
    <n v="274.60000000000002"/>
    <n v="512.6"/>
    <n v="1098"/>
    <x v="0"/>
  </r>
  <r>
    <x v="2"/>
    <x v="6"/>
    <x v="4"/>
    <x v="12"/>
    <n v="46000"/>
    <n v="12000"/>
    <n v="22400"/>
    <n v="48000"/>
    <x v="1"/>
  </r>
  <r>
    <x v="2"/>
    <x v="6"/>
    <x v="4"/>
    <x v="8"/>
    <n v="34000"/>
    <n v="274.60000000000002"/>
    <n v="512.6"/>
    <n v="1098"/>
    <x v="0"/>
  </r>
  <r>
    <x v="2"/>
    <x v="6"/>
    <x v="1"/>
    <x v="9"/>
    <n v="7000"/>
    <n v="1464.5333333333319"/>
    <n v="1493.3333333333333"/>
    <n v="733000"/>
    <x v="0"/>
  </r>
  <r>
    <x v="2"/>
    <x v="6"/>
    <x v="5"/>
    <x v="13"/>
    <n v="3000"/>
    <n v="14520"/>
    <n v="7392"/>
    <n v="1452"/>
    <x v="0"/>
  </r>
  <r>
    <x v="2"/>
    <x v="6"/>
    <x v="4"/>
    <x v="10"/>
    <n v="3000"/>
    <n v="251.75"/>
    <n v="5127"/>
    <n v="1006.9999999999999"/>
    <x v="0"/>
  </r>
  <r>
    <x v="2"/>
    <x v="7"/>
    <x v="0"/>
    <x v="11"/>
    <n v="3566"/>
    <n v="5035"/>
    <n v="5127"/>
    <n v="1006.9999999999999"/>
    <x v="0"/>
  </r>
  <r>
    <x v="2"/>
    <x v="7"/>
    <x v="0"/>
    <x v="0"/>
    <n v="2498"/>
    <n v="8800"/>
    <n v="8960"/>
    <n v="1760"/>
    <x v="0"/>
  </r>
  <r>
    <x v="2"/>
    <x v="7"/>
    <x v="1"/>
    <x v="1"/>
    <n v="1245"/>
    <n v="1342.6666666666681"/>
    <n v="5126"/>
    <n v="1006.9999999999999"/>
    <x v="0"/>
  </r>
  <r>
    <x v="2"/>
    <x v="7"/>
    <x v="2"/>
    <x v="2"/>
    <n v="644000"/>
    <n v="6318"/>
    <n v="6433"/>
    <n v="1264"/>
    <x v="0"/>
  </r>
  <r>
    <x v="2"/>
    <x v="7"/>
    <x v="3"/>
    <x v="14"/>
    <n v="643000"/>
    <n v="7000"/>
    <n v="7840"/>
    <n v="1400"/>
    <x v="0"/>
  </r>
  <r>
    <x v="2"/>
    <x v="7"/>
    <x v="2"/>
    <x v="4"/>
    <n v="455000"/>
    <n v="4579"/>
    <n v="5128"/>
    <n v="916000"/>
    <x v="0"/>
  </r>
  <r>
    <x v="2"/>
    <x v="7"/>
    <x v="3"/>
    <x v="3"/>
    <n v="345000"/>
    <n v="7000"/>
    <n v="7840"/>
    <n v="1400"/>
    <x v="0"/>
  </r>
  <r>
    <x v="2"/>
    <x v="7"/>
    <x v="1"/>
    <x v="5"/>
    <n v="122000"/>
    <n v="1866.6666666666681"/>
    <n v="3733.3333333333335"/>
    <n v="20000"/>
    <x v="0"/>
  </r>
  <r>
    <x v="2"/>
    <x v="7"/>
    <x v="4"/>
    <x v="6"/>
    <n v="78000"/>
    <n v="228.85"/>
    <n v="512.6"/>
    <n v="915000"/>
    <x v="0"/>
  </r>
  <r>
    <x v="2"/>
    <x v="7"/>
    <x v="4"/>
    <x v="7"/>
    <n v="76000"/>
    <n v="228.85"/>
    <n v="512.6"/>
    <n v="915000"/>
    <x v="0"/>
  </r>
  <r>
    <x v="2"/>
    <x v="7"/>
    <x v="4"/>
    <x v="12"/>
    <n v="46000"/>
    <n v="10000"/>
    <n v="22400"/>
    <n v="40000"/>
    <x v="1"/>
  </r>
  <r>
    <x v="2"/>
    <x v="7"/>
    <x v="4"/>
    <x v="8"/>
    <n v="34000"/>
    <n v="228.85"/>
    <n v="512.6"/>
    <n v="915000"/>
    <x v="0"/>
  </r>
  <r>
    <x v="2"/>
    <x v="7"/>
    <x v="1"/>
    <x v="9"/>
    <n v="7000"/>
    <n v="1220.5333333333319"/>
    <n v="1493.3333333333333"/>
    <n v="40000"/>
    <x v="0"/>
  </r>
  <r>
    <x v="2"/>
    <x v="7"/>
    <x v="4"/>
    <x v="10"/>
    <n v="3000"/>
    <n v="228.85"/>
    <n v="5127"/>
    <n v="915000"/>
    <x v="0"/>
  </r>
  <r>
    <x v="2"/>
    <x v="8"/>
    <x v="0"/>
    <x v="11"/>
    <n v="3566"/>
    <n v="5493"/>
    <n v="5127"/>
    <n v="1099"/>
    <x v="0"/>
  </r>
  <r>
    <x v="2"/>
    <x v="8"/>
    <x v="0"/>
    <x v="0"/>
    <n v="2498"/>
    <n v="9600"/>
    <n v="8960"/>
    <n v="1920"/>
    <x v="0"/>
  </r>
  <r>
    <x v="2"/>
    <x v="8"/>
    <x v="1"/>
    <x v="1"/>
    <n v="1245"/>
    <n v="1220.5333333333319"/>
    <n v="5126"/>
    <n v="1099"/>
    <x v="0"/>
  </r>
  <r>
    <x v="2"/>
    <x v="8"/>
    <x v="2"/>
    <x v="2"/>
    <n v="644000"/>
    <n v="6892"/>
    <n v="6433"/>
    <n v="1378"/>
    <x v="0"/>
  </r>
  <r>
    <x v="2"/>
    <x v="8"/>
    <x v="3"/>
    <x v="14"/>
    <n v="643000"/>
    <n v="7700"/>
    <n v="7840"/>
    <n v="1540"/>
    <x v="0"/>
  </r>
  <r>
    <x v="2"/>
    <x v="8"/>
    <x v="2"/>
    <x v="4"/>
    <n v="455000"/>
    <n v="5265"/>
    <n v="5128"/>
    <n v="1053"/>
    <x v="0"/>
  </r>
  <r>
    <x v="2"/>
    <x v="8"/>
    <x v="3"/>
    <x v="3"/>
    <n v="345000"/>
    <n v="9016"/>
    <n v="7840"/>
    <n v="1803"/>
    <x v="0"/>
  </r>
  <r>
    <x v="2"/>
    <x v="8"/>
    <x v="1"/>
    <x v="5"/>
    <n v="122000"/>
    <n v="2053.3333333333321"/>
    <n v="2340"/>
    <n v="539000"/>
    <x v="0"/>
  </r>
  <r>
    <x v="2"/>
    <x v="8"/>
    <x v="4"/>
    <x v="6"/>
    <n v="78000"/>
    <n v="274.64999999999998"/>
    <n v="512.6"/>
    <n v="1099"/>
    <x v="0"/>
  </r>
  <r>
    <x v="2"/>
    <x v="8"/>
    <x v="4"/>
    <x v="7"/>
    <n v="76000"/>
    <n v="274.60000000000002"/>
    <n v="512.6"/>
    <n v="1098"/>
    <x v="0"/>
  </r>
  <r>
    <x v="2"/>
    <x v="8"/>
    <x v="4"/>
    <x v="12"/>
    <n v="46000"/>
    <n v="12000"/>
    <n v="22400"/>
    <n v="48000"/>
    <x v="1"/>
  </r>
  <r>
    <x v="2"/>
    <x v="8"/>
    <x v="4"/>
    <x v="8"/>
    <n v="34000"/>
    <n v="274.60000000000002"/>
    <n v="512.6"/>
    <n v="1098"/>
    <x v="0"/>
  </r>
  <r>
    <x v="2"/>
    <x v="8"/>
    <x v="1"/>
    <x v="9"/>
    <n v="7000"/>
    <n v="1464.5333333333319"/>
    <n v="1493.3333333333333"/>
    <n v="733000"/>
    <x v="0"/>
  </r>
  <r>
    <x v="2"/>
    <x v="8"/>
    <x v="5"/>
    <x v="13"/>
    <n v="3000"/>
    <n v="14520"/>
    <n v="7392"/>
    <n v="1452"/>
    <x v="0"/>
  </r>
  <r>
    <x v="2"/>
    <x v="8"/>
    <x v="4"/>
    <x v="10"/>
    <n v="3000"/>
    <n v="251.75"/>
    <n v="5127"/>
    <n v="1006.9999999999999"/>
    <x v="0"/>
  </r>
  <r>
    <x v="2"/>
    <x v="9"/>
    <x v="0"/>
    <x v="11"/>
    <n v="3566"/>
    <n v="5035"/>
    <n v="5127"/>
    <n v="1006.9999999999999"/>
    <x v="0"/>
  </r>
  <r>
    <x v="2"/>
    <x v="9"/>
    <x v="0"/>
    <x v="0"/>
    <n v="2498"/>
    <n v="8800"/>
    <n v="8960"/>
    <n v="1760"/>
    <x v="0"/>
  </r>
  <r>
    <x v="2"/>
    <x v="9"/>
    <x v="1"/>
    <x v="1"/>
    <n v="1245"/>
    <n v="1342.6666666666681"/>
    <n v="5126"/>
    <n v="1006.9999999999999"/>
    <x v="0"/>
  </r>
  <r>
    <x v="2"/>
    <x v="9"/>
    <x v="2"/>
    <x v="2"/>
    <n v="644000"/>
    <n v="6318"/>
    <n v="6433"/>
    <n v="1264"/>
    <x v="0"/>
  </r>
  <r>
    <x v="2"/>
    <x v="9"/>
    <x v="3"/>
    <x v="14"/>
    <n v="643000"/>
    <n v="7000"/>
    <n v="7840"/>
    <n v="1400"/>
    <x v="0"/>
  </r>
  <r>
    <x v="2"/>
    <x v="9"/>
    <x v="2"/>
    <x v="4"/>
    <n v="455000"/>
    <n v="4579"/>
    <n v="5128"/>
    <n v="916000"/>
    <x v="0"/>
  </r>
  <r>
    <x v="2"/>
    <x v="9"/>
    <x v="3"/>
    <x v="3"/>
    <n v="345000"/>
    <n v="7000"/>
    <n v="7840"/>
    <n v="1400"/>
    <x v="0"/>
  </r>
  <r>
    <x v="2"/>
    <x v="9"/>
    <x v="1"/>
    <x v="5"/>
    <n v="122000"/>
    <n v="1866.6666666666681"/>
    <n v="3733.3333333333335"/>
    <n v="20000"/>
    <x v="0"/>
  </r>
  <r>
    <x v="2"/>
    <x v="9"/>
    <x v="4"/>
    <x v="6"/>
    <n v="78000"/>
    <n v="228.85"/>
    <n v="512.6"/>
    <n v="915000"/>
    <x v="0"/>
  </r>
  <r>
    <x v="2"/>
    <x v="9"/>
    <x v="4"/>
    <x v="7"/>
    <n v="76000"/>
    <n v="228.85"/>
    <n v="512.6"/>
    <n v="915000"/>
    <x v="0"/>
  </r>
  <r>
    <x v="2"/>
    <x v="9"/>
    <x v="4"/>
    <x v="12"/>
    <n v="46000"/>
    <n v="10000"/>
    <n v="22400"/>
    <n v="40000"/>
    <x v="1"/>
  </r>
  <r>
    <x v="2"/>
    <x v="9"/>
    <x v="4"/>
    <x v="8"/>
    <n v="34000"/>
    <n v="228.85"/>
    <n v="512.6"/>
    <n v="915000"/>
    <x v="0"/>
  </r>
  <r>
    <x v="2"/>
    <x v="9"/>
    <x v="1"/>
    <x v="9"/>
    <n v="7000"/>
    <n v="1220.5333333333319"/>
    <n v="1493.3333333333333"/>
    <n v="40000"/>
    <x v="0"/>
  </r>
  <r>
    <x v="2"/>
    <x v="9"/>
    <x v="4"/>
    <x v="10"/>
    <n v="3000"/>
    <n v="228.85"/>
    <n v="5127"/>
    <n v="915000"/>
    <x v="0"/>
  </r>
  <r>
    <x v="2"/>
    <x v="10"/>
    <x v="0"/>
    <x v="11"/>
    <n v="3566"/>
    <n v="5493"/>
    <n v="5127"/>
    <n v="1099"/>
    <x v="0"/>
  </r>
  <r>
    <x v="2"/>
    <x v="10"/>
    <x v="0"/>
    <x v="0"/>
    <n v="2498"/>
    <n v="9600"/>
    <n v="8960"/>
    <n v="1920"/>
    <x v="0"/>
  </r>
  <r>
    <x v="2"/>
    <x v="10"/>
    <x v="1"/>
    <x v="1"/>
    <n v="1245"/>
    <n v="1342.6666666666681"/>
    <n v="5126"/>
    <n v="1099"/>
    <x v="0"/>
  </r>
  <r>
    <x v="2"/>
    <x v="10"/>
    <x v="2"/>
    <x v="2"/>
    <n v="644000"/>
    <n v="6892"/>
    <n v="6433"/>
    <n v="1378"/>
    <x v="0"/>
  </r>
  <r>
    <x v="2"/>
    <x v="10"/>
    <x v="3"/>
    <x v="14"/>
    <n v="643000"/>
    <n v="7700"/>
    <n v="7840"/>
    <n v="1540"/>
    <x v="0"/>
  </r>
  <r>
    <x v="2"/>
    <x v="10"/>
    <x v="2"/>
    <x v="4"/>
    <n v="455000"/>
    <n v="5265"/>
    <n v="5128"/>
    <n v="1053"/>
    <x v="0"/>
  </r>
  <r>
    <x v="2"/>
    <x v="10"/>
    <x v="3"/>
    <x v="3"/>
    <n v="345000"/>
    <n v="9016"/>
    <n v="7840"/>
    <n v="1803"/>
    <x v="0"/>
  </r>
  <r>
    <x v="2"/>
    <x v="10"/>
    <x v="1"/>
    <x v="5"/>
    <n v="122000"/>
    <n v="1221.066666666668"/>
    <n v="2340"/>
    <n v="539000"/>
    <x v="0"/>
  </r>
  <r>
    <x v="2"/>
    <x v="10"/>
    <x v="1"/>
    <x v="5"/>
    <n v="122000"/>
    <n v="1221.066666666668"/>
    <n v="2340"/>
    <n v="539000"/>
    <x v="0"/>
  </r>
  <r>
    <x v="2"/>
    <x v="10"/>
    <x v="4"/>
    <x v="6"/>
    <n v="78000"/>
    <n v="274.64999999999998"/>
    <n v="512.6"/>
    <n v="1099"/>
    <x v="0"/>
  </r>
  <r>
    <x v="2"/>
    <x v="10"/>
    <x v="4"/>
    <x v="7"/>
    <n v="76000"/>
    <n v="274.60000000000002"/>
    <n v="512.6"/>
    <n v="1098"/>
    <x v="0"/>
  </r>
  <r>
    <x v="2"/>
    <x v="10"/>
    <x v="4"/>
    <x v="12"/>
    <n v="46000"/>
    <n v="12000"/>
    <n v="22400"/>
    <n v="48000"/>
    <x v="1"/>
  </r>
  <r>
    <x v="2"/>
    <x v="10"/>
    <x v="4"/>
    <x v="8"/>
    <n v="34000"/>
    <n v="274.60000000000002"/>
    <n v="512.6"/>
    <n v="1098"/>
    <x v="0"/>
  </r>
  <r>
    <x v="2"/>
    <x v="10"/>
    <x v="1"/>
    <x v="9"/>
    <n v="7000"/>
    <n v="1464.5333333333319"/>
    <n v="1493.3333333333333"/>
    <n v="733000"/>
    <x v="0"/>
  </r>
  <r>
    <x v="2"/>
    <x v="10"/>
    <x v="5"/>
    <x v="13"/>
    <n v="3000"/>
    <n v="14520"/>
    <n v="7392"/>
    <n v="1452"/>
    <x v="0"/>
  </r>
  <r>
    <x v="2"/>
    <x v="10"/>
    <x v="4"/>
    <x v="10"/>
    <n v="3000"/>
    <n v="251.75"/>
    <n v="5127"/>
    <n v="1006.9999999999999"/>
    <x v="0"/>
  </r>
  <r>
    <x v="2"/>
    <x v="11"/>
    <x v="0"/>
    <x v="11"/>
    <n v="3566"/>
    <n v="5035"/>
    <n v="5127"/>
    <n v="1006.9999999999999"/>
    <x v="0"/>
  </r>
  <r>
    <x v="2"/>
    <x v="11"/>
    <x v="0"/>
    <x v="0"/>
    <n v="2498"/>
    <n v="8800"/>
    <n v="8960"/>
    <n v="1760"/>
    <x v="0"/>
  </r>
  <r>
    <x v="2"/>
    <x v="11"/>
    <x v="1"/>
    <x v="1"/>
    <n v="1245"/>
    <n v="2560"/>
    <n v="5126"/>
    <n v="1006.9999999999999"/>
    <x v="0"/>
  </r>
  <r>
    <x v="2"/>
    <x v="11"/>
    <x v="2"/>
    <x v="2"/>
    <n v="644000"/>
    <n v="6318"/>
    <n v="6433"/>
    <n v="1264"/>
    <x v="0"/>
  </r>
  <r>
    <x v="2"/>
    <x v="11"/>
    <x v="3"/>
    <x v="14"/>
    <n v="643000"/>
    <n v="7000"/>
    <n v="7840"/>
    <n v="1400"/>
    <x v="0"/>
  </r>
  <r>
    <x v="2"/>
    <x v="11"/>
    <x v="2"/>
    <x v="4"/>
    <n v="455000"/>
    <n v="4579"/>
    <n v="5128"/>
    <n v="916000"/>
    <x v="0"/>
  </r>
  <r>
    <x v="2"/>
    <x v="11"/>
    <x v="3"/>
    <x v="3"/>
    <n v="345000"/>
    <n v="7000"/>
    <n v="7840"/>
    <n v="1400"/>
    <x v="0"/>
  </r>
  <r>
    <x v="2"/>
    <x v="11"/>
    <x v="1"/>
    <x v="5"/>
    <n v="122000"/>
    <n v="2404.2666666666678"/>
    <n v="3733.3333333333335"/>
    <n v="20000"/>
    <x v="0"/>
  </r>
  <r>
    <x v="2"/>
    <x v="11"/>
    <x v="4"/>
    <x v="6"/>
    <n v="78000"/>
    <n v="228.85"/>
    <n v="512.6"/>
    <n v="915000"/>
    <x v="0"/>
  </r>
  <r>
    <x v="2"/>
    <x v="11"/>
    <x v="4"/>
    <x v="7"/>
    <n v="76000"/>
    <n v="228.85"/>
    <n v="512.6"/>
    <n v="915000"/>
    <x v="0"/>
  </r>
  <r>
    <x v="2"/>
    <x v="11"/>
    <x v="4"/>
    <x v="12"/>
    <n v="46000"/>
    <n v="10000"/>
    <n v="22400"/>
    <n v="40000"/>
    <x v="1"/>
  </r>
  <r>
    <x v="2"/>
    <x v="11"/>
    <x v="4"/>
    <x v="8"/>
    <n v="34000"/>
    <n v="228.85"/>
    <n v="512.6"/>
    <n v="915000"/>
    <x v="0"/>
  </r>
  <r>
    <x v="2"/>
    <x v="11"/>
    <x v="1"/>
    <x v="9"/>
    <n v="7000"/>
    <n v="1464.5333333333319"/>
    <n v="1493.3333333333333"/>
    <n v="40000"/>
    <x v="0"/>
  </r>
  <r>
    <x v="2"/>
    <x v="11"/>
    <x v="4"/>
    <x v="10"/>
    <n v="3000"/>
    <n v="228.85"/>
    <n v="5127"/>
    <n v="915000"/>
    <x v="0"/>
  </r>
  <r>
    <x v="3"/>
    <x v="2"/>
    <x v="0"/>
    <x v="11"/>
    <n v="3566"/>
    <n v="5493"/>
    <n v="5127"/>
    <n v="1099"/>
    <x v="0"/>
  </r>
  <r>
    <x v="3"/>
    <x v="2"/>
    <x v="0"/>
    <x v="0"/>
    <n v="2498"/>
    <n v="9600"/>
    <n v="8960"/>
    <n v="1920"/>
    <x v="0"/>
  </r>
  <r>
    <x v="3"/>
    <x v="2"/>
    <x v="1"/>
    <x v="1"/>
    <n v="1245"/>
    <n v="1342.6699999999821"/>
    <n v="5126"/>
    <n v="1099"/>
    <x v="0"/>
  </r>
  <r>
    <x v="3"/>
    <x v="2"/>
    <x v="2"/>
    <x v="2"/>
    <n v="644000"/>
    <n v="6892.1350000000002"/>
    <n v="6433"/>
    <n v="1378"/>
    <x v="0"/>
  </r>
  <r>
    <x v="3"/>
    <x v="2"/>
    <x v="2"/>
    <x v="4"/>
    <n v="455000"/>
    <n v="5265"/>
    <n v="5128"/>
    <n v="1053"/>
    <x v="0"/>
  </r>
  <r>
    <x v="3"/>
    <x v="0"/>
    <x v="2"/>
    <x v="2"/>
    <n v="644000"/>
    <n v="6318"/>
    <n v="6433"/>
    <n v="1264"/>
    <x v="0"/>
  </r>
  <r>
    <x v="3"/>
    <x v="3"/>
    <x v="2"/>
    <x v="4"/>
    <n v="455000"/>
    <n v="4579"/>
    <n v="5128"/>
    <n v="916000"/>
    <x v="0"/>
  </r>
  <r>
    <x v="3"/>
    <x v="0"/>
    <x v="2"/>
    <x v="2"/>
    <n v="644000"/>
    <n v="6318"/>
    <n v="6433"/>
    <n v="1264"/>
    <x v="0"/>
  </r>
  <r>
    <x v="3"/>
    <x v="2"/>
    <x v="2"/>
    <x v="4"/>
    <n v="455000"/>
    <n v="5265"/>
    <n v="5128"/>
    <n v="1053"/>
    <x v="0"/>
  </r>
  <r>
    <x v="3"/>
    <x v="2"/>
    <x v="2"/>
    <x v="4"/>
    <n v="455000"/>
    <n v="5265"/>
    <n v="5128"/>
    <n v="1053"/>
    <x v="0"/>
  </r>
  <r>
    <x v="3"/>
    <x v="0"/>
    <x v="2"/>
    <x v="2"/>
    <n v="644000"/>
    <n v="6318"/>
    <n v="6433"/>
    <n v="1264"/>
    <x v="0"/>
  </r>
  <r>
    <x v="3"/>
    <x v="0"/>
    <x v="2"/>
    <x v="4"/>
    <n v="455000"/>
    <n v="4946"/>
    <n v="5128"/>
    <n v="916000"/>
    <x v="0"/>
  </r>
  <r>
    <x v="3"/>
    <x v="2"/>
    <x v="2"/>
    <x v="4"/>
    <n v="455000"/>
    <n v="5265"/>
    <n v="5128"/>
    <n v="1053"/>
    <x v="0"/>
  </r>
  <r>
    <x v="3"/>
    <x v="2"/>
    <x v="3"/>
    <x v="3"/>
    <n v="345000"/>
    <n v="9520"/>
    <n v="7840"/>
    <n v="1803"/>
    <x v="0"/>
  </r>
  <r>
    <x v="3"/>
    <x v="2"/>
    <x v="1"/>
    <x v="5"/>
    <n v="122000"/>
    <n v="1220.5333333333319"/>
    <n v="2340"/>
    <n v="539000"/>
    <x v="0"/>
  </r>
  <r>
    <x v="3"/>
    <x v="2"/>
    <x v="1"/>
    <x v="5"/>
    <n v="122000"/>
    <n v="1220.5333333333319"/>
    <n v="2340"/>
    <n v="539000"/>
    <x v="0"/>
  </r>
  <r>
    <x v="3"/>
    <x v="2"/>
    <x v="4"/>
    <x v="6"/>
    <n v="78000"/>
    <n v="274.64999999999998"/>
    <n v="512.6"/>
    <n v="1099"/>
    <x v="0"/>
  </r>
  <r>
    <x v="3"/>
    <x v="2"/>
    <x v="4"/>
    <x v="7"/>
    <n v="76000"/>
    <n v="274.60000000000002"/>
    <n v="512.6"/>
    <n v="1098"/>
    <x v="0"/>
  </r>
  <r>
    <x v="3"/>
    <x v="2"/>
    <x v="4"/>
    <x v="12"/>
    <n v="46000"/>
    <n v="12000"/>
    <n v="22400"/>
    <n v="48000"/>
    <x v="1"/>
  </r>
  <r>
    <x v="3"/>
    <x v="2"/>
    <x v="4"/>
    <x v="8"/>
    <n v="34000"/>
    <n v="98.502499999923771"/>
    <n v="512.6"/>
    <n v="1098"/>
    <x v="0"/>
  </r>
  <r>
    <x v="3"/>
    <x v="2"/>
    <x v="1"/>
    <x v="9"/>
    <n v="7000"/>
    <n v="1837.8666666666679"/>
    <n v="1493.3333333333333"/>
    <n v="733000"/>
    <x v="0"/>
  </r>
  <r>
    <x v="3"/>
    <x v="2"/>
    <x v="5"/>
    <x v="13"/>
    <n v="3000"/>
    <n v="14520"/>
    <n v="7392"/>
    <n v="1452"/>
    <x v="0"/>
  </r>
  <r>
    <x v="3"/>
    <x v="2"/>
    <x v="4"/>
    <x v="10"/>
    <n v="3000"/>
    <n v="251.75"/>
    <n v="5127"/>
    <n v="1006.9999999999999"/>
    <x v="0"/>
  </r>
  <r>
    <x v="3"/>
    <x v="0"/>
    <x v="0"/>
    <x v="11"/>
    <n v="3566"/>
    <n v="5035"/>
    <n v="5127"/>
    <n v="1006.9999999999999"/>
    <x v="0"/>
  </r>
  <r>
    <x v="3"/>
    <x v="0"/>
    <x v="1"/>
    <x v="1"/>
    <n v="1245"/>
    <n v="1464.5333333333319"/>
    <n v="5126"/>
    <n v="1006.9999999999999"/>
    <x v="0"/>
  </r>
  <r>
    <x v="3"/>
    <x v="0"/>
    <x v="2"/>
    <x v="2"/>
    <n v="644000"/>
    <n v="6318"/>
    <n v="6433"/>
    <n v="1264"/>
    <x v="0"/>
  </r>
  <r>
    <x v="3"/>
    <x v="0"/>
    <x v="3"/>
    <x v="14"/>
    <n v="643000"/>
    <n v="7000"/>
    <n v="7840"/>
    <n v="1400"/>
    <x v="0"/>
  </r>
  <r>
    <x v="3"/>
    <x v="0"/>
    <x v="2"/>
    <x v="4"/>
    <n v="455000"/>
    <n v="4579"/>
    <n v="5128"/>
    <n v="916000"/>
    <x v="0"/>
  </r>
  <r>
    <x v="3"/>
    <x v="0"/>
    <x v="3"/>
    <x v="3"/>
    <n v="345000"/>
    <n v="7000"/>
    <n v="7840"/>
    <n v="1400"/>
    <x v="0"/>
  </r>
  <r>
    <x v="3"/>
    <x v="0"/>
    <x v="1"/>
    <x v="5"/>
    <n v="122000"/>
    <n v="1342.6666666666681"/>
    <n v="3733.3333333333335"/>
    <n v="20000"/>
    <x v="0"/>
  </r>
  <r>
    <x v="3"/>
    <x v="0"/>
    <x v="4"/>
    <x v="6"/>
    <n v="78000"/>
    <n v="228.85"/>
    <n v="512.6"/>
    <n v="915000"/>
    <x v="0"/>
  </r>
  <r>
    <x v="3"/>
    <x v="0"/>
    <x v="4"/>
    <x v="7"/>
    <n v="76000"/>
    <n v="228.85"/>
    <n v="512.6"/>
    <n v="915000"/>
    <x v="0"/>
  </r>
  <r>
    <x v="3"/>
    <x v="0"/>
    <x v="4"/>
    <x v="12"/>
    <n v="46000"/>
    <n v="10000"/>
    <n v="22400"/>
    <n v="40000"/>
    <x v="1"/>
  </r>
  <r>
    <x v="3"/>
    <x v="0"/>
    <x v="4"/>
    <x v="8"/>
    <n v="34000"/>
    <n v="228.85"/>
    <n v="512.6"/>
    <n v="915000"/>
    <x v="0"/>
  </r>
  <r>
    <x v="3"/>
    <x v="0"/>
    <x v="1"/>
    <x v="9"/>
    <n v="7000"/>
    <n v="1866.6666666666681"/>
    <n v="1493.3333333333333"/>
    <n v="40000"/>
    <x v="0"/>
  </r>
  <r>
    <x v="3"/>
    <x v="0"/>
    <x v="4"/>
    <x v="10"/>
    <n v="3000"/>
    <n v="228.85"/>
    <n v="5127"/>
    <n v="915000"/>
    <x v="0"/>
  </r>
  <r>
    <x v="3"/>
    <x v="1"/>
    <x v="0"/>
    <x v="11"/>
    <n v="3566"/>
    <n v="5493"/>
    <n v="5127"/>
    <n v="1099"/>
    <x v="0"/>
  </r>
  <r>
    <x v="3"/>
    <x v="1"/>
    <x v="0"/>
    <x v="0"/>
    <n v="2498"/>
    <n v="9600"/>
    <n v="8960"/>
    <n v="1920"/>
    <x v="0"/>
  </r>
  <r>
    <x v="3"/>
    <x v="1"/>
    <x v="1"/>
    <x v="1"/>
    <n v="1245"/>
    <n v="1220.5333333333319"/>
    <n v="5126"/>
    <n v="1099"/>
    <x v="0"/>
  </r>
  <r>
    <x v="3"/>
    <x v="1"/>
    <x v="1"/>
    <x v="1"/>
    <n v="1245"/>
    <n v="1220.5333333333319"/>
    <n v="5126"/>
    <n v="1099"/>
    <x v="0"/>
  </r>
  <r>
    <x v="3"/>
    <x v="1"/>
    <x v="2"/>
    <x v="2"/>
    <n v="644000"/>
    <n v="6892"/>
    <n v="6433"/>
    <n v="1378"/>
    <x v="0"/>
  </r>
  <r>
    <x v="3"/>
    <x v="1"/>
    <x v="3"/>
    <x v="14"/>
    <n v="643000"/>
    <n v="7700"/>
    <n v="7840"/>
    <n v="1540"/>
    <x v="0"/>
  </r>
  <r>
    <x v="3"/>
    <x v="1"/>
    <x v="2"/>
    <x v="4"/>
    <n v="455000"/>
    <n v="5265"/>
    <n v="5128"/>
    <n v="1053"/>
    <x v="0"/>
  </r>
  <r>
    <x v="3"/>
    <x v="1"/>
    <x v="3"/>
    <x v="3"/>
    <n v="345000"/>
    <n v="9016"/>
    <n v="7840"/>
    <n v="1803"/>
    <x v="0"/>
  </r>
  <r>
    <x v="3"/>
    <x v="1"/>
    <x v="1"/>
    <x v="5"/>
    <n v="122000"/>
    <n v="1220.5333333333319"/>
    <n v="2340"/>
    <n v="539000"/>
    <x v="0"/>
  </r>
  <r>
    <x v="3"/>
    <x v="1"/>
    <x v="4"/>
    <x v="6"/>
    <n v="78000"/>
    <n v="274.64999999999998"/>
    <n v="512.6"/>
    <n v="1099"/>
    <x v="0"/>
  </r>
  <r>
    <x v="3"/>
    <x v="1"/>
    <x v="4"/>
    <x v="7"/>
    <n v="76000"/>
    <n v="274.60000000000002"/>
    <n v="512.6"/>
    <n v="1098"/>
    <x v="0"/>
  </r>
  <r>
    <x v="3"/>
    <x v="1"/>
    <x v="4"/>
    <x v="12"/>
    <n v="46000"/>
    <n v="10000"/>
    <n v="22400"/>
    <n v="48000"/>
    <x v="1"/>
  </r>
  <r>
    <x v="3"/>
    <x v="1"/>
    <x v="4"/>
    <x v="8"/>
    <n v="34000"/>
    <n v="274.60000000000002"/>
    <n v="512.6"/>
    <n v="1098"/>
    <x v="0"/>
  </r>
  <r>
    <x v="3"/>
    <x v="1"/>
    <x v="1"/>
    <x v="9"/>
    <n v="7000"/>
    <n v="2053.3333333333321"/>
    <n v="1493.3333333333333"/>
    <n v="733000"/>
    <x v="0"/>
  </r>
  <r>
    <x v="3"/>
    <x v="1"/>
    <x v="5"/>
    <x v="13"/>
    <n v="3000"/>
    <n v="4821.8999999999942"/>
    <n v="7392"/>
    <n v="1452"/>
    <x v="0"/>
  </r>
  <r>
    <x v="3"/>
    <x v="1"/>
    <x v="4"/>
    <x v="10"/>
    <n v="3000"/>
    <n v="251.75"/>
    <n v="5127"/>
    <n v="1006.9999999999999"/>
    <x v="0"/>
  </r>
  <r>
    <x v="3"/>
    <x v="3"/>
    <x v="0"/>
    <x v="11"/>
    <n v="3566"/>
    <n v="5035"/>
    <n v="5127"/>
    <n v="1006.9999999999999"/>
    <x v="0"/>
  </r>
  <r>
    <x v="3"/>
    <x v="3"/>
    <x v="0"/>
    <x v="0"/>
    <n v="2498"/>
    <n v="8800"/>
    <n v="8960"/>
    <n v="1760"/>
    <x v="0"/>
  </r>
  <r>
    <x v="3"/>
    <x v="3"/>
    <x v="1"/>
    <x v="1"/>
    <n v="1245"/>
    <n v="1464.5333333333319"/>
    <n v="5126"/>
    <n v="1006.9999999999999"/>
    <x v="0"/>
  </r>
  <r>
    <x v="3"/>
    <x v="3"/>
    <x v="2"/>
    <x v="2"/>
    <n v="644000"/>
    <n v="6318"/>
    <n v="6433"/>
    <n v="1264"/>
    <x v="0"/>
  </r>
  <r>
    <x v="3"/>
    <x v="3"/>
    <x v="3"/>
    <x v="14"/>
    <n v="643000"/>
    <n v="7000"/>
    <n v="7840"/>
    <n v="1400"/>
    <x v="0"/>
  </r>
  <r>
    <x v="3"/>
    <x v="3"/>
    <x v="2"/>
    <x v="4"/>
    <n v="455000"/>
    <n v="4579"/>
    <n v="5128"/>
    <n v="916000"/>
    <x v="0"/>
  </r>
  <r>
    <x v="3"/>
    <x v="3"/>
    <x v="3"/>
    <x v="3"/>
    <n v="345000"/>
    <n v="7000"/>
    <n v="7840"/>
    <n v="1400"/>
    <x v="0"/>
  </r>
  <r>
    <x v="3"/>
    <x v="3"/>
    <x v="1"/>
    <x v="5"/>
    <n v="122000"/>
    <n v="1342.6666666666681"/>
    <n v="3733.3333333333335"/>
    <n v="20000"/>
    <x v="0"/>
  </r>
  <r>
    <x v="3"/>
    <x v="3"/>
    <x v="4"/>
    <x v="6"/>
    <n v="78000"/>
    <n v="228.85"/>
    <n v="512.6"/>
    <n v="915000"/>
    <x v="0"/>
  </r>
  <r>
    <x v="3"/>
    <x v="3"/>
    <x v="4"/>
    <x v="7"/>
    <n v="76000"/>
    <n v="228.85"/>
    <n v="512.6"/>
    <n v="915000"/>
    <x v="0"/>
  </r>
  <r>
    <x v="3"/>
    <x v="3"/>
    <x v="4"/>
    <x v="12"/>
    <n v="46000"/>
    <n v="10000"/>
    <n v="22400"/>
    <n v="40000"/>
    <x v="1"/>
  </r>
  <r>
    <x v="3"/>
    <x v="3"/>
    <x v="4"/>
    <x v="8"/>
    <n v="34000"/>
    <n v="228.85"/>
    <n v="512.6"/>
    <n v="915000"/>
    <x v="0"/>
  </r>
  <r>
    <x v="3"/>
    <x v="3"/>
    <x v="1"/>
    <x v="9"/>
    <n v="7000"/>
    <n v="1866.6666666666681"/>
    <n v="1493.3333333333333"/>
    <n v="40000"/>
    <x v="0"/>
  </r>
  <r>
    <x v="3"/>
    <x v="3"/>
    <x v="1"/>
    <x v="9"/>
    <n v="7000"/>
    <n v="1866.6666666666681"/>
    <n v="1493.3333333333333"/>
    <n v="40000"/>
    <x v="0"/>
  </r>
  <r>
    <x v="3"/>
    <x v="3"/>
    <x v="4"/>
    <x v="10"/>
    <n v="3000"/>
    <n v="228.85"/>
    <n v="5127"/>
    <n v="915000"/>
    <x v="0"/>
  </r>
  <r>
    <x v="3"/>
    <x v="4"/>
    <x v="0"/>
    <x v="11"/>
    <n v="3566"/>
    <n v="6912.3850000000093"/>
    <n v="5127"/>
    <n v="1099"/>
    <x v="0"/>
  </r>
  <r>
    <x v="3"/>
    <x v="4"/>
    <x v="0"/>
    <x v="0"/>
    <n v="2498"/>
    <n v="9600"/>
    <n v="8960"/>
    <n v="1920"/>
    <x v="0"/>
  </r>
  <r>
    <x v="3"/>
    <x v="4"/>
    <x v="1"/>
    <x v="1"/>
    <n v="1245"/>
    <n v="1220.5333333333319"/>
    <n v="5126"/>
    <n v="1099"/>
    <x v="0"/>
  </r>
  <r>
    <x v="3"/>
    <x v="4"/>
    <x v="2"/>
    <x v="2"/>
    <n v="644000"/>
    <n v="6892"/>
    <n v="6433"/>
    <n v="1378"/>
    <x v="0"/>
  </r>
  <r>
    <x v="3"/>
    <x v="4"/>
    <x v="3"/>
    <x v="14"/>
    <n v="643000"/>
    <n v="7700"/>
    <n v="7840"/>
    <n v="1540"/>
    <x v="0"/>
  </r>
  <r>
    <x v="3"/>
    <x v="4"/>
    <x v="2"/>
    <x v="4"/>
    <n v="455000"/>
    <n v="5265"/>
    <n v="5128"/>
    <n v="1053"/>
    <x v="0"/>
  </r>
  <r>
    <x v="3"/>
    <x v="4"/>
    <x v="3"/>
    <x v="3"/>
    <n v="345000"/>
    <n v="9016"/>
    <n v="7840"/>
    <n v="1803"/>
    <x v="0"/>
  </r>
  <r>
    <x v="3"/>
    <x v="4"/>
    <x v="1"/>
    <x v="5"/>
    <n v="122000"/>
    <n v="1220.5333333333319"/>
    <n v="2340"/>
    <n v="539000"/>
    <x v="0"/>
  </r>
  <r>
    <x v="3"/>
    <x v="4"/>
    <x v="4"/>
    <x v="6"/>
    <n v="78000"/>
    <n v="274.64999999999998"/>
    <n v="512.6"/>
    <n v="1099"/>
    <x v="0"/>
  </r>
  <r>
    <x v="3"/>
    <x v="4"/>
    <x v="4"/>
    <x v="7"/>
    <n v="76000"/>
    <n v="274.60000000000002"/>
    <n v="512.6"/>
    <n v="1098"/>
    <x v="0"/>
  </r>
  <r>
    <x v="3"/>
    <x v="4"/>
    <x v="4"/>
    <x v="12"/>
    <n v="46000"/>
    <n v="12000"/>
    <n v="22400"/>
    <n v="48000"/>
    <x v="1"/>
  </r>
  <r>
    <x v="3"/>
    <x v="4"/>
    <x v="4"/>
    <x v="8"/>
    <n v="34000"/>
    <n v="274.60000000000002"/>
    <n v="512.6"/>
    <n v="1098"/>
    <x v="0"/>
  </r>
  <r>
    <x v="3"/>
    <x v="4"/>
    <x v="1"/>
    <x v="9"/>
    <n v="7000"/>
    <n v="2063.3233333333319"/>
    <n v="1493.3333333333333"/>
    <n v="733000"/>
    <x v="0"/>
  </r>
  <r>
    <x v="3"/>
    <x v="4"/>
    <x v="1"/>
    <x v="9"/>
    <n v="7000"/>
    <n v="2053.3333333333321"/>
    <n v="1493.3333333333333"/>
    <n v="733000"/>
    <x v="0"/>
  </r>
  <r>
    <x v="3"/>
    <x v="4"/>
    <x v="5"/>
    <x v="13"/>
    <n v="3000"/>
    <n v="14520"/>
    <n v="7392"/>
    <n v="1452"/>
    <x v="0"/>
  </r>
  <r>
    <x v="3"/>
    <x v="4"/>
    <x v="4"/>
    <x v="10"/>
    <n v="3000"/>
    <n v="251.75"/>
    <n v="5127"/>
    <n v="1006.9999999999999"/>
    <x v="0"/>
  </r>
  <r>
    <x v="3"/>
    <x v="5"/>
    <x v="0"/>
    <x v="11"/>
    <n v="3566"/>
    <n v="5035"/>
    <n v="5127"/>
    <n v="1006.9999999999999"/>
    <x v="0"/>
  </r>
  <r>
    <x v="3"/>
    <x v="5"/>
    <x v="0"/>
    <x v="0"/>
    <n v="2498"/>
    <n v="8800"/>
    <n v="8960"/>
    <n v="1760"/>
    <x v="0"/>
  </r>
  <r>
    <x v="3"/>
    <x v="5"/>
    <x v="1"/>
    <x v="1"/>
    <n v="1245"/>
    <n v="1464.5333333333319"/>
    <n v="5126"/>
    <n v="1006.9999999999999"/>
    <x v="0"/>
  </r>
  <r>
    <x v="3"/>
    <x v="5"/>
    <x v="2"/>
    <x v="2"/>
    <n v="644000"/>
    <n v="6318"/>
    <n v="6433"/>
    <n v="1264"/>
    <x v="0"/>
  </r>
  <r>
    <x v="3"/>
    <x v="5"/>
    <x v="3"/>
    <x v="14"/>
    <n v="643000"/>
    <n v="7000"/>
    <n v="7840"/>
    <n v="1400"/>
    <x v="0"/>
  </r>
  <r>
    <x v="3"/>
    <x v="5"/>
    <x v="2"/>
    <x v="4"/>
    <n v="455000"/>
    <n v="4579"/>
    <n v="5128"/>
    <n v="916000"/>
    <x v="0"/>
  </r>
  <r>
    <x v="3"/>
    <x v="5"/>
    <x v="3"/>
    <x v="3"/>
    <n v="345000"/>
    <n v="7000"/>
    <n v="7840"/>
    <n v="1400"/>
    <x v="0"/>
  </r>
  <r>
    <x v="3"/>
    <x v="5"/>
    <x v="1"/>
    <x v="5"/>
    <n v="122000"/>
    <n v="1342.6666666666681"/>
    <n v="3733.3333333333335"/>
    <n v="20000"/>
    <x v="0"/>
  </r>
  <r>
    <x v="3"/>
    <x v="5"/>
    <x v="4"/>
    <x v="6"/>
    <n v="78000"/>
    <n v="228.85"/>
    <n v="512.6"/>
    <n v="915000"/>
    <x v="0"/>
  </r>
  <r>
    <x v="3"/>
    <x v="5"/>
    <x v="4"/>
    <x v="7"/>
    <n v="76000"/>
    <n v="228.85"/>
    <n v="512.6"/>
    <n v="915000"/>
    <x v="0"/>
  </r>
  <r>
    <x v="3"/>
    <x v="5"/>
    <x v="4"/>
    <x v="12"/>
    <n v="46000"/>
    <n v="10000"/>
    <n v="22400"/>
    <n v="40000"/>
    <x v="1"/>
  </r>
  <r>
    <x v="3"/>
    <x v="5"/>
    <x v="4"/>
    <x v="8"/>
    <n v="34000"/>
    <n v="228.85"/>
    <n v="512.6"/>
    <n v="915000"/>
    <x v="0"/>
  </r>
  <r>
    <x v="3"/>
    <x v="5"/>
    <x v="1"/>
    <x v="9"/>
    <n v="7000"/>
    <n v="1866.6666666666681"/>
    <n v="1493.3333333333333"/>
    <n v="40000"/>
    <x v="0"/>
  </r>
  <r>
    <x v="3"/>
    <x v="5"/>
    <x v="4"/>
    <x v="10"/>
    <n v="3000"/>
    <n v="228.85"/>
    <n v="5127"/>
    <n v="915000"/>
    <x v="0"/>
  </r>
  <r>
    <x v="3"/>
    <x v="6"/>
    <x v="0"/>
    <x v="11"/>
    <n v="3566"/>
    <n v="5493"/>
    <n v="5127"/>
    <n v="1099"/>
    <x v="0"/>
  </r>
  <r>
    <x v="3"/>
    <x v="6"/>
    <x v="0"/>
    <x v="0"/>
    <n v="2498"/>
    <n v="9600"/>
    <n v="8960"/>
    <n v="1920"/>
    <x v="0"/>
  </r>
  <r>
    <x v="3"/>
    <x v="6"/>
    <x v="1"/>
    <x v="1"/>
    <n v="1245"/>
    <n v="1220.5333333333319"/>
    <n v="5126"/>
    <n v="1099"/>
    <x v="0"/>
  </r>
  <r>
    <x v="3"/>
    <x v="6"/>
    <x v="2"/>
    <x v="2"/>
    <n v="644000"/>
    <n v="6892"/>
    <n v="6433"/>
    <n v="1378"/>
    <x v="0"/>
  </r>
  <r>
    <x v="3"/>
    <x v="6"/>
    <x v="3"/>
    <x v="14"/>
    <n v="643000"/>
    <n v="7700"/>
    <n v="7840"/>
    <n v="1540"/>
    <x v="0"/>
  </r>
  <r>
    <x v="3"/>
    <x v="6"/>
    <x v="2"/>
    <x v="4"/>
    <n v="455000"/>
    <n v="5265"/>
    <n v="5128"/>
    <n v="1053"/>
    <x v="0"/>
  </r>
  <r>
    <x v="3"/>
    <x v="6"/>
    <x v="3"/>
    <x v="3"/>
    <n v="345000"/>
    <n v="9016"/>
    <n v="7840"/>
    <n v="1803"/>
    <x v="0"/>
  </r>
  <r>
    <x v="3"/>
    <x v="6"/>
    <x v="1"/>
    <x v="5"/>
    <n v="122000"/>
    <n v="1220.5333333333319"/>
    <n v="2340"/>
    <n v="539000"/>
    <x v="0"/>
  </r>
  <r>
    <x v="3"/>
    <x v="6"/>
    <x v="4"/>
    <x v="6"/>
    <n v="78000"/>
    <n v="274.64999999999998"/>
    <n v="512.6"/>
    <n v="1099"/>
    <x v="0"/>
  </r>
  <r>
    <x v="3"/>
    <x v="6"/>
    <x v="4"/>
    <x v="7"/>
    <n v="76000"/>
    <n v="274.60000000000002"/>
    <n v="512.6"/>
    <n v="1098"/>
    <x v="0"/>
  </r>
  <r>
    <x v="3"/>
    <x v="6"/>
    <x v="4"/>
    <x v="12"/>
    <n v="46000"/>
    <n v="12000"/>
    <n v="22400"/>
    <n v="48000"/>
    <x v="1"/>
  </r>
  <r>
    <x v="3"/>
    <x v="6"/>
    <x v="4"/>
    <x v="8"/>
    <n v="34000"/>
    <n v="274.60000000000002"/>
    <n v="512.6"/>
    <n v="1098"/>
    <x v="0"/>
  </r>
  <r>
    <x v="3"/>
    <x v="6"/>
    <x v="1"/>
    <x v="9"/>
    <n v="7000"/>
    <n v="2053.3333333333321"/>
    <n v="1493.3333333333333"/>
    <n v="733000"/>
    <x v="0"/>
  </r>
  <r>
    <x v="3"/>
    <x v="6"/>
    <x v="5"/>
    <x v="13"/>
    <n v="3000"/>
    <n v="14520"/>
    <n v="7392"/>
    <n v="1452"/>
    <x v="0"/>
  </r>
  <r>
    <x v="3"/>
    <x v="6"/>
    <x v="4"/>
    <x v="10"/>
    <n v="3000"/>
    <n v="251.75"/>
    <n v="5127"/>
    <n v="1006.9999999999999"/>
    <x v="0"/>
  </r>
  <r>
    <x v="3"/>
    <x v="7"/>
    <x v="0"/>
    <x v="11"/>
    <n v="3566"/>
    <n v="5035"/>
    <n v="5127"/>
    <n v="1006.9999999999999"/>
    <x v="0"/>
  </r>
  <r>
    <x v="3"/>
    <x v="7"/>
    <x v="0"/>
    <x v="0"/>
    <n v="2498"/>
    <n v="8800"/>
    <n v="8960"/>
    <n v="1760"/>
    <x v="0"/>
  </r>
  <r>
    <x v="3"/>
    <x v="7"/>
    <x v="1"/>
    <x v="1"/>
    <n v="1245"/>
    <n v="1464.5333333333319"/>
    <n v="5126"/>
    <n v="1006.9999999999999"/>
    <x v="0"/>
  </r>
  <r>
    <x v="3"/>
    <x v="7"/>
    <x v="2"/>
    <x v="2"/>
    <n v="644000"/>
    <n v="6318"/>
    <n v="6433"/>
    <n v="1264"/>
    <x v="0"/>
  </r>
  <r>
    <x v="3"/>
    <x v="7"/>
    <x v="3"/>
    <x v="14"/>
    <n v="643000"/>
    <n v="7000"/>
    <n v="7840"/>
    <n v="1400"/>
    <x v="0"/>
  </r>
  <r>
    <x v="3"/>
    <x v="7"/>
    <x v="2"/>
    <x v="4"/>
    <n v="455000"/>
    <n v="4579"/>
    <n v="5128"/>
    <n v="916000"/>
    <x v="0"/>
  </r>
  <r>
    <x v="3"/>
    <x v="7"/>
    <x v="3"/>
    <x v="3"/>
    <n v="345000"/>
    <n v="7000"/>
    <n v="7840"/>
    <n v="1400"/>
    <x v="0"/>
  </r>
  <r>
    <x v="3"/>
    <x v="7"/>
    <x v="1"/>
    <x v="5"/>
    <n v="122000"/>
    <n v="1342.6666666666681"/>
    <n v="3733.3333333333335"/>
    <n v="20000"/>
    <x v="0"/>
  </r>
  <r>
    <x v="3"/>
    <x v="7"/>
    <x v="4"/>
    <x v="6"/>
    <n v="78000"/>
    <n v="228.85"/>
    <n v="512.6"/>
    <n v="915000"/>
    <x v="0"/>
  </r>
  <r>
    <x v="3"/>
    <x v="7"/>
    <x v="4"/>
    <x v="7"/>
    <n v="76000"/>
    <n v="228.85"/>
    <n v="512.6"/>
    <n v="915000"/>
    <x v="0"/>
  </r>
  <r>
    <x v="3"/>
    <x v="7"/>
    <x v="4"/>
    <x v="12"/>
    <n v="46000"/>
    <n v="10000"/>
    <n v="22400"/>
    <n v="40000"/>
    <x v="1"/>
  </r>
  <r>
    <x v="3"/>
    <x v="7"/>
    <x v="4"/>
    <x v="8"/>
    <n v="34000"/>
    <n v="228.85"/>
    <n v="512.6"/>
    <n v="915000"/>
    <x v="0"/>
  </r>
  <r>
    <x v="3"/>
    <x v="7"/>
    <x v="1"/>
    <x v="9"/>
    <n v="7000"/>
    <n v="1866.6666666666681"/>
    <n v="1493.3333333333333"/>
    <n v="40000"/>
    <x v="0"/>
  </r>
  <r>
    <x v="3"/>
    <x v="7"/>
    <x v="4"/>
    <x v="10"/>
    <n v="3000"/>
    <n v="228.85"/>
    <n v="5127"/>
    <n v="915000"/>
    <x v="0"/>
  </r>
  <r>
    <x v="3"/>
    <x v="8"/>
    <x v="0"/>
    <x v="11"/>
    <n v="3566"/>
    <n v="5493"/>
    <n v="5127"/>
    <n v="1099"/>
    <x v="0"/>
  </r>
  <r>
    <x v="3"/>
    <x v="8"/>
    <x v="0"/>
    <x v="0"/>
    <n v="2498"/>
    <n v="9600"/>
    <n v="8960"/>
    <n v="1920"/>
    <x v="0"/>
  </r>
  <r>
    <x v="3"/>
    <x v="8"/>
    <x v="1"/>
    <x v="1"/>
    <n v="1245"/>
    <n v="1220.5333333333319"/>
    <n v="5126"/>
    <n v="1099"/>
    <x v="0"/>
  </r>
  <r>
    <x v="3"/>
    <x v="8"/>
    <x v="2"/>
    <x v="2"/>
    <n v="644000"/>
    <n v="6892"/>
    <n v="6433"/>
    <n v="1378"/>
    <x v="0"/>
  </r>
  <r>
    <x v="3"/>
    <x v="8"/>
    <x v="3"/>
    <x v="14"/>
    <n v="643000"/>
    <n v="7700"/>
    <n v="7840"/>
    <n v="1540"/>
    <x v="0"/>
  </r>
  <r>
    <x v="3"/>
    <x v="8"/>
    <x v="2"/>
    <x v="4"/>
    <n v="455000"/>
    <n v="5265"/>
    <n v="5128"/>
    <n v="1053"/>
    <x v="0"/>
  </r>
  <r>
    <x v="3"/>
    <x v="8"/>
    <x v="3"/>
    <x v="3"/>
    <n v="345000"/>
    <n v="9016"/>
    <n v="7840"/>
    <n v="1803"/>
    <x v="0"/>
  </r>
  <r>
    <x v="3"/>
    <x v="8"/>
    <x v="1"/>
    <x v="5"/>
    <n v="122000"/>
    <n v="1342.6666666666681"/>
    <n v="1170"/>
    <n v="539000"/>
    <x v="0"/>
  </r>
  <r>
    <x v="3"/>
    <x v="8"/>
    <x v="4"/>
    <x v="6"/>
    <n v="78000"/>
    <n v="274.64999999999998"/>
    <n v="512.6"/>
    <n v="1099"/>
    <x v="0"/>
  </r>
  <r>
    <x v="3"/>
    <x v="8"/>
    <x v="4"/>
    <x v="7"/>
    <n v="76000"/>
    <n v="274.60000000000002"/>
    <n v="512.6"/>
    <n v="1098"/>
    <x v="0"/>
  </r>
  <r>
    <x v="3"/>
    <x v="8"/>
    <x v="4"/>
    <x v="8"/>
    <n v="34000"/>
    <n v="274.60000000000002"/>
    <n v="512.6"/>
    <n v="1098"/>
    <x v="0"/>
  </r>
  <r>
    <x v="3"/>
    <x v="8"/>
    <x v="1"/>
    <x v="9"/>
    <n v="7000"/>
    <n v="1221.066666666668"/>
    <n v="1493.3333333333333"/>
    <n v="733000"/>
    <x v="0"/>
  </r>
  <r>
    <x v="3"/>
    <x v="8"/>
    <x v="5"/>
    <x v="13"/>
    <n v="3000"/>
    <n v="14520"/>
    <n v="7392"/>
    <n v="1452"/>
    <x v="0"/>
  </r>
  <r>
    <x v="3"/>
    <x v="8"/>
    <x v="4"/>
    <x v="10"/>
    <n v="3000"/>
    <n v="251.75"/>
    <n v="5127"/>
    <n v="1006.9999999999999"/>
    <x v="0"/>
  </r>
  <r>
    <x v="3"/>
    <x v="9"/>
    <x v="0"/>
    <x v="11"/>
    <n v="3566"/>
    <n v="5035"/>
    <n v="5127"/>
    <n v="1006.9999999999999"/>
    <x v="0"/>
  </r>
  <r>
    <x v="3"/>
    <x v="9"/>
    <x v="1"/>
    <x v="1"/>
    <n v="1245"/>
    <n v="1220.5333333333319"/>
    <n v="5126"/>
    <n v="1006.9999999999999"/>
    <x v="0"/>
  </r>
  <r>
    <x v="3"/>
    <x v="9"/>
    <x v="2"/>
    <x v="2"/>
    <n v="644000"/>
    <n v="6318"/>
    <n v="6433"/>
    <n v="1264"/>
    <x v="0"/>
  </r>
  <r>
    <x v="3"/>
    <x v="9"/>
    <x v="3"/>
    <x v="14"/>
    <n v="643000"/>
    <n v="7000"/>
    <n v="7840"/>
    <n v="1400"/>
    <x v="0"/>
  </r>
  <r>
    <x v="3"/>
    <x v="9"/>
    <x v="2"/>
    <x v="4"/>
    <n v="455000"/>
    <n v="4579"/>
    <n v="5128"/>
    <n v="916000"/>
    <x v="0"/>
  </r>
  <r>
    <x v="3"/>
    <x v="9"/>
    <x v="3"/>
    <x v="3"/>
    <n v="345000"/>
    <n v="7000"/>
    <n v="7840"/>
    <n v="1400"/>
    <x v="0"/>
  </r>
  <r>
    <x v="3"/>
    <x v="9"/>
    <x v="1"/>
    <x v="5"/>
    <n v="122000"/>
    <n v="2560"/>
    <n v="3733.3333333333335"/>
    <n v="20000"/>
    <x v="0"/>
  </r>
  <r>
    <x v="3"/>
    <x v="9"/>
    <x v="4"/>
    <x v="7"/>
    <n v="76000"/>
    <n v="228.85"/>
    <n v="512.6"/>
    <n v="915000"/>
    <x v="0"/>
  </r>
  <r>
    <x v="3"/>
    <x v="9"/>
    <x v="4"/>
    <x v="12"/>
    <n v="46000"/>
    <n v="10000"/>
    <n v="22400"/>
    <n v="40000"/>
    <x v="1"/>
  </r>
  <r>
    <x v="3"/>
    <x v="9"/>
    <x v="4"/>
    <x v="8"/>
    <n v="34000"/>
    <n v="228.85"/>
    <n v="512.6"/>
    <n v="915000"/>
    <x v="0"/>
  </r>
  <r>
    <x v="3"/>
    <x v="9"/>
    <x v="1"/>
    <x v="9"/>
    <n v="7000"/>
    <n v="2404.2666666666678"/>
    <n v="1493.3333333333333"/>
    <n v="40000"/>
    <x v="0"/>
  </r>
  <r>
    <x v="3"/>
    <x v="9"/>
    <x v="4"/>
    <x v="10"/>
    <n v="3000"/>
    <n v="228.85"/>
    <n v="5127"/>
    <n v="915000"/>
    <x v="0"/>
  </r>
  <r>
    <x v="3"/>
    <x v="10"/>
    <x v="0"/>
    <x v="11"/>
    <n v="3566"/>
    <n v="5493"/>
    <n v="5127"/>
    <n v="1099"/>
    <x v="0"/>
  </r>
  <r>
    <x v="3"/>
    <x v="10"/>
    <x v="0"/>
    <x v="0"/>
    <n v="2498"/>
    <n v="9600"/>
    <n v="8960"/>
    <n v="1920"/>
    <x v="0"/>
  </r>
  <r>
    <x v="3"/>
    <x v="10"/>
    <x v="1"/>
    <x v="1"/>
    <n v="1245"/>
    <n v="1220.5333333333319"/>
    <n v="5126"/>
    <n v="1099"/>
    <x v="0"/>
  </r>
  <r>
    <x v="3"/>
    <x v="10"/>
    <x v="2"/>
    <x v="2"/>
    <n v="644000"/>
    <n v="6892"/>
    <n v="6433"/>
    <n v="1378"/>
    <x v="0"/>
  </r>
  <r>
    <x v="3"/>
    <x v="10"/>
    <x v="3"/>
    <x v="14"/>
    <n v="643000"/>
    <n v="7700"/>
    <n v="7840"/>
    <n v="1540"/>
    <x v="0"/>
  </r>
  <r>
    <x v="3"/>
    <x v="10"/>
    <x v="2"/>
    <x v="4"/>
    <n v="455000"/>
    <n v="5265"/>
    <n v="5128"/>
    <n v="1053"/>
    <x v="0"/>
  </r>
  <r>
    <x v="3"/>
    <x v="10"/>
    <x v="3"/>
    <x v="3"/>
    <n v="345000"/>
    <n v="9016"/>
    <n v="7840"/>
    <n v="1803"/>
    <x v="0"/>
  </r>
  <r>
    <x v="3"/>
    <x v="10"/>
    <x v="1"/>
    <x v="5"/>
    <n v="122000"/>
    <n v="1342.6666666666681"/>
    <n v="1170"/>
    <n v="539000"/>
    <x v="0"/>
  </r>
  <r>
    <x v="3"/>
    <x v="10"/>
    <x v="4"/>
    <x v="6"/>
    <n v="78000"/>
    <n v="274.64999999999998"/>
    <n v="512.6"/>
    <n v="1099"/>
    <x v="0"/>
  </r>
  <r>
    <x v="3"/>
    <x v="10"/>
    <x v="4"/>
    <x v="7"/>
    <n v="76000"/>
    <n v="274.60000000000002"/>
    <n v="512.6"/>
    <n v="1098"/>
    <x v="0"/>
  </r>
  <r>
    <x v="3"/>
    <x v="10"/>
    <x v="4"/>
    <x v="8"/>
    <n v="34000"/>
    <n v="274.60000000000002"/>
    <n v="512.6"/>
    <n v="1098"/>
    <x v="0"/>
  </r>
  <r>
    <x v="3"/>
    <x v="10"/>
    <x v="1"/>
    <x v="9"/>
    <n v="7000"/>
    <n v="1221.066666666668"/>
    <n v="1493.3333333333333"/>
    <n v="733000"/>
    <x v="0"/>
  </r>
  <r>
    <x v="3"/>
    <x v="10"/>
    <x v="5"/>
    <x v="13"/>
    <n v="3000"/>
    <n v="14520"/>
    <n v="7392"/>
    <n v="1452"/>
    <x v="0"/>
  </r>
  <r>
    <x v="3"/>
    <x v="10"/>
    <x v="4"/>
    <x v="10"/>
    <n v="3000"/>
    <n v="251.75"/>
    <n v="5127"/>
    <n v="1006.9999999999999"/>
    <x v="0"/>
  </r>
  <r>
    <x v="3"/>
    <x v="11"/>
    <x v="0"/>
    <x v="11"/>
    <n v="3566"/>
    <n v="5035"/>
    <n v="5127"/>
    <n v="1006.9999999999999"/>
    <x v="0"/>
  </r>
  <r>
    <x v="3"/>
    <x v="11"/>
    <x v="0"/>
    <x v="0"/>
    <n v="2498"/>
    <n v="8800"/>
    <n v="8960"/>
    <n v="1760"/>
    <x v="0"/>
  </r>
  <r>
    <x v="3"/>
    <x v="11"/>
    <x v="1"/>
    <x v="1"/>
    <n v="1245"/>
    <n v="1220.5333333333319"/>
    <n v="5126"/>
    <n v="1006.9999999999999"/>
    <x v="0"/>
  </r>
  <r>
    <x v="3"/>
    <x v="11"/>
    <x v="2"/>
    <x v="2"/>
    <n v="644000"/>
    <n v="6318"/>
    <n v="6433"/>
    <n v="1264"/>
    <x v="0"/>
  </r>
  <r>
    <x v="3"/>
    <x v="11"/>
    <x v="3"/>
    <x v="14"/>
    <n v="643000"/>
    <n v="7000"/>
    <n v="7840"/>
    <n v="1400"/>
    <x v="0"/>
  </r>
  <r>
    <x v="3"/>
    <x v="11"/>
    <x v="2"/>
    <x v="4"/>
    <n v="455000"/>
    <n v="4579"/>
    <n v="5128"/>
    <n v="916000"/>
    <x v="0"/>
  </r>
  <r>
    <x v="3"/>
    <x v="11"/>
    <x v="3"/>
    <x v="3"/>
    <n v="345000"/>
    <n v="7000"/>
    <n v="7840"/>
    <n v="1400"/>
    <x v="0"/>
  </r>
  <r>
    <x v="3"/>
    <x v="11"/>
    <x v="1"/>
    <x v="5"/>
    <n v="122000"/>
    <n v="2560"/>
    <n v="3733.3333333333335"/>
    <n v="20000"/>
    <x v="0"/>
  </r>
  <r>
    <x v="3"/>
    <x v="11"/>
    <x v="4"/>
    <x v="6"/>
    <n v="78000"/>
    <n v="228.85"/>
    <n v="512.6"/>
    <n v="915000"/>
    <x v="0"/>
  </r>
  <r>
    <x v="3"/>
    <x v="11"/>
    <x v="4"/>
    <x v="7"/>
    <n v="76000"/>
    <n v="228.85"/>
    <n v="512.6"/>
    <n v="915000"/>
    <x v="0"/>
  </r>
  <r>
    <x v="3"/>
    <x v="11"/>
    <x v="4"/>
    <x v="12"/>
    <n v="46000"/>
    <n v="10000"/>
    <n v="22400"/>
    <n v="40000"/>
    <x v="1"/>
  </r>
  <r>
    <x v="3"/>
    <x v="11"/>
    <x v="4"/>
    <x v="8"/>
    <n v="34000"/>
    <n v="228.85"/>
    <n v="512.6"/>
    <n v="915000"/>
    <x v="0"/>
  </r>
  <r>
    <x v="3"/>
    <x v="11"/>
    <x v="1"/>
    <x v="9"/>
    <n v="7000"/>
    <n v="719.2"/>
    <n v="1493.3333333333333"/>
    <n v="40000"/>
    <x v="0"/>
  </r>
  <r>
    <x v="3"/>
    <x v="11"/>
    <x v="4"/>
    <x v="10"/>
    <n v="3000"/>
    <n v="228.85"/>
    <n v="5127"/>
    <n v="915000"/>
    <x v="0"/>
  </r>
  <r>
    <x v="4"/>
    <x v="0"/>
    <x v="0"/>
    <x v="11"/>
    <n v="3566"/>
    <n v="5035"/>
    <n v="5127"/>
    <n v="1006.9999999999999"/>
    <x v="0"/>
  </r>
  <r>
    <x v="4"/>
    <x v="0"/>
    <x v="0"/>
    <x v="0"/>
    <n v="2498"/>
    <n v="8800"/>
    <n v="8960"/>
    <n v="1760"/>
    <x v="0"/>
  </r>
  <r>
    <x v="4"/>
    <x v="2"/>
    <x v="1"/>
    <x v="5"/>
    <n v="122000"/>
    <n v="2053.3599999999874"/>
    <n v="2340"/>
    <n v="539000"/>
    <x v="0"/>
  </r>
  <r>
    <x v="4"/>
    <x v="2"/>
    <x v="1"/>
    <x v="5"/>
    <n v="122000"/>
    <n v="2053.3333333333321"/>
    <n v="2340"/>
    <n v="539000"/>
    <x v="0"/>
  </r>
  <r>
    <x v="4"/>
    <x v="2"/>
    <x v="1"/>
    <x v="1"/>
    <n v="1245"/>
    <n v="1464.5333333333319"/>
    <n v="5126"/>
    <n v="1006.9999999999999"/>
    <x v="0"/>
  </r>
  <r>
    <x v="4"/>
    <x v="2"/>
    <x v="1"/>
    <x v="1"/>
    <n v="1245"/>
    <n v="1464.5333333333319"/>
    <n v="5126"/>
    <n v="1006.9999999999999"/>
    <x v="0"/>
  </r>
  <r>
    <x v="4"/>
    <x v="2"/>
    <x v="1"/>
    <x v="5"/>
    <n v="122000"/>
    <n v="1936"/>
    <n v="2340"/>
    <n v="539000"/>
    <x v="0"/>
  </r>
  <r>
    <x v="4"/>
    <x v="0"/>
    <x v="1"/>
    <x v="1"/>
    <n v="1245"/>
    <n v="1464.5333333333319"/>
    <n v="5126"/>
    <n v="1006.9999999999999"/>
    <x v="0"/>
  </r>
  <r>
    <x v="4"/>
    <x v="0"/>
    <x v="2"/>
    <x v="2"/>
    <n v="644000"/>
    <n v="6318.2"/>
    <n v="6433"/>
    <n v="1264"/>
    <x v="0"/>
  </r>
  <r>
    <x v="4"/>
    <x v="0"/>
    <x v="2"/>
    <x v="4"/>
    <n v="455000"/>
    <n v="4579"/>
    <n v="5128"/>
    <n v="916000"/>
    <x v="0"/>
  </r>
  <r>
    <x v="4"/>
    <x v="0"/>
    <x v="0"/>
    <x v="0"/>
    <n v="2498"/>
    <n v="8800"/>
    <n v="8960"/>
    <n v="1760"/>
    <x v="0"/>
  </r>
  <r>
    <x v="4"/>
    <x v="0"/>
    <x v="1"/>
    <x v="1"/>
    <n v="1245"/>
    <n v="1087.3366666666682"/>
    <n v="5126"/>
    <n v="1006.9999999999999"/>
    <x v="0"/>
  </r>
  <r>
    <x v="4"/>
    <x v="0"/>
    <x v="1"/>
    <x v="1"/>
    <n v="1245"/>
    <n v="1372.6366666666681"/>
    <n v="5126"/>
    <n v="1006.9999999999999"/>
    <x v="0"/>
  </r>
  <r>
    <x v="4"/>
    <x v="0"/>
    <x v="2"/>
    <x v="2"/>
    <n v="644000"/>
    <n v="6318"/>
    <n v="6433"/>
    <n v="1264"/>
    <x v="0"/>
  </r>
  <r>
    <x v="4"/>
    <x v="1"/>
    <x v="3"/>
    <x v="3"/>
    <n v="345000"/>
    <n v="9016"/>
    <n v="7840"/>
    <n v="1803"/>
    <x v="0"/>
  </r>
  <r>
    <x v="4"/>
    <x v="0"/>
    <x v="2"/>
    <x v="4"/>
    <n v="455000"/>
    <n v="4579"/>
    <n v="5128"/>
    <n v="916000"/>
    <x v="0"/>
  </r>
  <r>
    <x v="4"/>
    <x v="1"/>
    <x v="3"/>
    <x v="3"/>
    <n v="345000"/>
    <n v="9016"/>
    <n v="7840"/>
    <n v="1803"/>
    <x v="0"/>
  </r>
  <r>
    <x v="4"/>
    <x v="0"/>
    <x v="1"/>
    <x v="5"/>
    <n v="122000"/>
    <n v="1221.066666666668"/>
    <n v="3733.3333333333335"/>
    <n v="20000"/>
    <x v="0"/>
  </r>
  <r>
    <x v="4"/>
    <x v="0"/>
    <x v="4"/>
    <x v="6"/>
    <n v="78000"/>
    <n v="457.7"/>
    <n v="512.6"/>
    <n v="915000"/>
    <x v="0"/>
  </r>
  <r>
    <x v="4"/>
    <x v="0"/>
    <x v="4"/>
    <x v="7"/>
    <n v="76000"/>
    <n v="457.7"/>
    <n v="512.6"/>
    <n v="915000"/>
    <x v="0"/>
  </r>
  <r>
    <x v="4"/>
    <x v="0"/>
    <x v="4"/>
    <x v="12"/>
    <n v="46000"/>
    <n v="20000"/>
    <n v="22400"/>
    <n v="40000"/>
    <x v="1"/>
  </r>
  <r>
    <x v="4"/>
    <x v="0"/>
    <x v="4"/>
    <x v="8"/>
    <n v="34000"/>
    <n v="457.7"/>
    <n v="512.6"/>
    <n v="915000"/>
    <x v="0"/>
  </r>
  <r>
    <x v="4"/>
    <x v="0"/>
    <x v="1"/>
    <x v="9"/>
    <n v="7000"/>
    <n v="1936"/>
    <n v="1493.3333333333333"/>
    <n v="40000"/>
    <x v="0"/>
  </r>
  <r>
    <x v="4"/>
    <x v="0"/>
    <x v="4"/>
    <x v="10"/>
    <n v="3000"/>
    <n v="457.7"/>
    <n v="5127"/>
    <n v="915000"/>
    <x v="0"/>
  </r>
  <r>
    <x v="4"/>
    <x v="0"/>
    <x v="4"/>
    <x v="10"/>
    <n v="3000"/>
    <n v="457.7"/>
    <n v="5127"/>
    <n v="915000"/>
    <x v="0"/>
  </r>
  <r>
    <x v="4"/>
    <x v="1"/>
    <x v="0"/>
    <x v="11"/>
    <n v="3566"/>
    <n v="5493"/>
    <n v="5127"/>
    <n v="1099"/>
    <x v="0"/>
  </r>
  <r>
    <x v="4"/>
    <x v="1"/>
    <x v="0"/>
    <x v="0"/>
    <n v="2498"/>
    <n v="9600"/>
    <n v="8960"/>
    <n v="1920"/>
    <x v="0"/>
  </r>
  <r>
    <x v="4"/>
    <x v="1"/>
    <x v="1"/>
    <x v="1"/>
    <n v="1245"/>
    <n v="1464.8"/>
    <n v="5126"/>
    <n v="1099"/>
    <x v="0"/>
  </r>
  <r>
    <x v="4"/>
    <x v="1"/>
    <x v="2"/>
    <x v="2"/>
    <n v="644000"/>
    <n v="6892"/>
    <n v="6433"/>
    <n v="1378"/>
    <x v="0"/>
  </r>
  <r>
    <x v="4"/>
    <x v="1"/>
    <x v="3"/>
    <x v="3"/>
    <n v="345000"/>
    <n v="9016"/>
    <n v="7840"/>
    <n v="1803"/>
    <x v="0"/>
  </r>
  <r>
    <x v="4"/>
    <x v="1"/>
    <x v="2"/>
    <x v="4"/>
    <n v="455000"/>
    <n v="5265"/>
    <n v="5128"/>
    <n v="1053"/>
    <x v="0"/>
  </r>
  <r>
    <x v="4"/>
    <x v="1"/>
    <x v="3"/>
    <x v="3"/>
    <n v="345000"/>
    <n v="9016"/>
    <n v="7840"/>
    <n v="1803"/>
    <x v="0"/>
  </r>
  <r>
    <x v="4"/>
    <x v="1"/>
    <x v="1"/>
    <x v="5"/>
    <n v="122000"/>
    <n v="1404"/>
    <n v="2340"/>
    <n v="539000"/>
    <x v="0"/>
  </r>
  <r>
    <x v="4"/>
    <x v="1"/>
    <x v="4"/>
    <x v="6"/>
    <n v="78000"/>
    <n v="549.29999999999995"/>
    <n v="512.6"/>
    <n v="1099"/>
    <x v="0"/>
  </r>
  <r>
    <x v="4"/>
    <x v="1"/>
    <x v="4"/>
    <x v="7"/>
    <n v="76000"/>
    <n v="549.20000000000005"/>
    <n v="512.6"/>
    <n v="1098"/>
    <x v="0"/>
  </r>
  <r>
    <x v="4"/>
    <x v="1"/>
    <x v="4"/>
    <x v="8"/>
    <n v="34000"/>
    <n v="549.20000000000005"/>
    <n v="512.6"/>
    <n v="1098"/>
    <x v="0"/>
  </r>
  <r>
    <x v="1"/>
    <x v="1"/>
    <x v="1"/>
    <x v="9"/>
    <n v="7000"/>
    <n v="1221.066666666668"/>
    <n v="1493.3333333333333"/>
    <n v="733000"/>
    <x v="0"/>
  </r>
  <r>
    <x v="4"/>
    <x v="1"/>
    <x v="5"/>
    <x v="13"/>
    <n v="3000"/>
    <n v="14520"/>
    <n v="7392"/>
    <n v="1452"/>
    <x v="0"/>
  </r>
  <r>
    <x v="4"/>
    <x v="1"/>
    <x v="4"/>
    <x v="10"/>
    <n v="3000"/>
    <n v="503.5"/>
    <n v="5127"/>
    <n v="1006.9999999999999"/>
    <x v="0"/>
  </r>
  <r>
    <x v="4"/>
    <x v="3"/>
    <x v="0"/>
    <x v="11"/>
    <n v="3566"/>
    <n v="5035"/>
    <n v="5127"/>
    <n v="1006.9999999999999"/>
    <x v="0"/>
  </r>
  <r>
    <x v="4"/>
    <x v="3"/>
    <x v="0"/>
    <x v="0"/>
    <n v="2498"/>
    <n v="8800"/>
    <n v="8960"/>
    <n v="1760"/>
    <x v="0"/>
  </r>
  <r>
    <x v="4"/>
    <x v="3"/>
    <x v="1"/>
    <x v="1"/>
    <n v="1245"/>
    <n v="1342.6666666666681"/>
    <n v="5126"/>
    <n v="1006.9999999999999"/>
    <x v="0"/>
  </r>
  <r>
    <x v="4"/>
    <x v="3"/>
    <x v="2"/>
    <x v="2"/>
    <n v="644000"/>
    <n v="6318"/>
    <n v="6433"/>
    <n v="1264"/>
    <x v="0"/>
  </r>
  <r>
    <x v="4"/>
    <x v="1"/>
    <x v="3"/>
    <x v="3"/>
    <n v="345000"/>
    <n v="9016"/>
    <n v="7840"/>
    <n v="1803"/>
    <x v="0"/>
  </r>
  <r>
    <x v="4"/>
    <x v="3"/>
    <x v="2"/>
    <x v="4"/>
    <n v="455000"/>
    <n v="4579"/>
    <n v="5128"/>
    <n v="916000"/>
    <x v="0"/>
  </r>
  <r>
    <x v="4"/>
    <x v="1"/>
    <x v="3"/>
    <x v="3"/>
    <n v="345000"/>
    <n v="10472"/>
    <n v="7840"/>
    <n v="1803"/>
    <x v="0"/>
  </r>
  <r>
    <x v="4"/>
    <x v="3"/>
    <x v="1"/>
    <x v="5"/>
    <n v="122000"/>
    <n v="1221.066666666668"/>
    <n v="3733.3333333333335"/>
    <n v="20000"/>
    <x v="0"/>
  </r>
  <r>
    <x v="4"/>
    <x v="3"/>
    <x v="4"/>
    <x v="6"/>
    <n v="78000"/>
    <n v="815.29999999988945"/>
    <n v="512.6"/>
    <n v="915000"/>
    <x v="0"/>
  </r>
  <r>
    <x v="4"/>
    <x v="3"/>
    <x v="4"/>
    <x v="7"/>
    <n v="76000"/>
    <n v="457.7"/>
    <n v="512.6"/>
    <n v="915000"/>
    <x v="0"/>
  </r>
  <r>
    <x v="4"/>
    <x v="3"/>
    <x v="4"/>
    <x v="12"/>
    <n v="46000"/>
    <n v="20000"/>
    <n v="22400"/>
    <n v="40000"/>
    <x v="1"/>
  </r>
  <r>
    <x v="4"/>
    <x v="3"/>
    <x v="4"/>
    <x v="8"/>
    <n v="34000"/>
    <n v="457.7"/>
    <n v="512.6"/>
    <n v="915000"/>
    <x v="0"/>
  </r>
  <r>
    <x v="4"/>
    <x v="3"/>
    <x v="4"/>
    <x v="10"/>
    <n v="3000"/>
    <n v="457.7"/>
    <n v="5127"/>
    <n v="915000"/>
    <x v="0"/>
  </r>
  <r>
    <x v="4"/>
    <x v="4"/>
    <x v="0"/>
    <x v="11"/>
    <n v="3566"/>
    <n v="5493"/>
    <n v="5127"/>
    <n v="1099"/>
    <x v="0"/>
  </r>
  <r>
    <x v="4"/>
    <x v="4"/>
    <x v="0"/>
    <x v="0"/>
    <n v="2498"/>
    <n v="9600"/>
    <n v="8960"/>
    <n v="1920"/>
    <x v="0"/>
  </r>
  <r>
    <x v="4"/>
    <x v="4"/>
    <x v="1"/>
    <x v="1"/>
    <n v="1245"/>
    <n v="1464.8"/>
    <n v="5126"/>
    <n v="1099"/>
    <x v="0"/>
  </r>
  <r>
    <x v="4"/>
    <x v="4"/>
    <x v="2"/>
    <x v="2"/>
    <n v="644000"/>
    <n v="6892"/>
    <n v="6433"/>
    <n v="1378"/>
    <x v="0"/>
  </r>
  <r>
    <x v="4"/>
    <x v="4"/>
    <x v="2"/>
    <x v="4"/>
    <n v="455000"/>
    <n v="5265"/>
    <n v="5128"/>
    <n v="1053"/>
    <x v="0"/>
  </r>
  <r>
    <x v="4"/>
    <x v="4"/>
    <x v="3"/>
    <x v="3"/>
    <n v="345000"/>
    <n v="9016"/>
    <n v="7840"/>
    <n v="1803"/>
    <x v="0"/>
  </r>
  <r>
    <x v="4"/>
    <x v="4"/>
    <x v="1"/>
    <x v="5"/>
    <n v="122000"/>
    <n v="2053.3333333333321"/>
    <n v="2340"/>
    <n v="539000"/>
    <x v="0"/>
  </r>
  <r>
    <x v="4"/>
    <x v="4"/>
    <x v="4"/>
    <x v="6"/>
    <n v="78000"/>
    <n v="549.29999999999995"/>
    <n v="512.6"/>
    <n v="1099"/>
    <x v="0"/>
  </r>
  <r>
    <x v="4"/>
    <x v="4"/>
    <x v="4"/>
    <x v="7"/>
    <n v="76000"/>
    <n v="549.20000000000005"/>
    <n v="512.6"/>
    <n v="1098"/>
    <x v="0"/>
  </r>
  <r>
    <x v="4"/>
    <x v="4"/>
    <x v="4"/>
    <x v="12"/>
    <n v="46000"/>
    <n v="20000"/>
    <n v="22400"/>
    <n v="48000"/>
    <x v="1"/>
  </r>
  <r>
    <x v="4"/>
    <x v="4"/>
    <x v="4"/>
    <x v="8"/>
    <n v="34000"/>
    <n v="549.20000000000005"/>
    <n v="512.6"/>
    <n v="1098"/>
    <x v="0"/>
  </r>
  <r>
    <x v="4"/>
    <x v="4"/>
    <x v="1"/>
    <x v="9"/>
    <n v="7000"/>
    <n v="1464.5333333333319"/>
    <n v="1493.3333333333333"/>
    <n v="733000"/>
    <x v="0"/>
  </r>
  <r>
    <x v="4"/>
    <x v="4"/>
    <x v="5"/>
    <x v="13"/>
    <n v="3000"/>
    <n v="21120"/>
    <n v="7392"/>
    <n v="1452"/>
    <x v="0"/>
  </r>
  <r>
    <x v="4"/>
    <x v="4"/>
    <x v="4"/>
    <x v="10"/>
    <n v="3000"/>
    <n v="503.5"/>
    <n v="5127"/>
    <n v="1006.9999999999999"/>
    <x v="0"/>
  </r>
  <r>
    <x v="4"/>
    <x v="5"/>
    <x v="0"/>
    <x v="11"/>
    <n v="3566"/>
    <n v="5035"/>
    <n v="5127"/>
    <n v="1006.9999999999999"/>
    <x v="0"/>
  </r>
  <r>
    <x v="4"/>
    <x v="5"/>
    <x v="0"/>
    <x v="0"/>
    <n v="2498"/>
    <n v="8800"/>
    <n v="8960"/>
    <n v="1760"/>
    <x v="0"/>
  </r>
  <r>
    <x v="4"/>
    <x v="5"/>
    <x v="1"/>
    <x v="1"/>
    <n v="1245"/>
    <n v="1342.6666666666681"/>
    <n v="5126"/>
    <n v="1006.9999999999999"/>
    <x v="0"/>
  </r>
  <r>
    <x v="4"/>
    <x v="5"/>
    <x v="2"/>
    <x v="2"/>
    <n v="644000"/>
    <n v="6318"/>
    <n v="6433"/>
    <n v="1264"/>
    <x v="0"/>
  </r>
  <r>
    <x v="4"/>
    <x v="5"/>
    <x v="3"/>
    <x v="14"/>
    <n v="643000"/>
    <n v="7000"/>
    <n v="7840"/>
    <n v="1400"/>
    <x v="0"/>
  </r>
  <r>
    <x v="4"/>
    <x v="5"/>
    <x v="2"/>
    <x v="4"/>
    <n v="455000"/>
    <n v="4579"/>
    <n v="5128"/>
    <n v="916000"/>
    <x v="0"/>
  </r>
  <r>
    <x v="4"/>
    <x v="5"/>
    <x v="3"/>
    <x v="3"/>
    <n v="345000"/>
    <n v="7000"/>
    <n v="7840"/>
    <n v="1400"/>
    <x v="0"/>
  </r>
  <r>
    <x v="4"/>
    <x v="5"/>
    <x v="1"/>
    <x v="5"/>
    <n v="122000"/>
    <n v="1866.6666666666681"/>
    <n v="3733.3333333333335"/>
    <n v="20000"/>
    <x v="0"/>
  </r>
  <r>
    <x v="4"/>
    <x v="5"/>
    <x v="4"/>
    <x v="6"/>
    <n v="78000"/>
    <n v="457.7"/>
    <n v="512.6"/>
    <n v="915000"/>
    <x v="0"/>
  </r>
  <r>
    <x v="4"/>
    <x v="5"/>
    <x v="4"/>
    <x v="7"/>
    <n v="76000"/>
    <n v="457.7"/>
    <n v="512.6"/>
    <n v="915000"/>
    <x v="0"/>
  </r>
  <r>
    <x v="4"/>
    <x v="5"/>
    <x v="4"/>
    <x v="12"/>
    <n v="46000"/>
    <n v="20000"/>
    <n v="22400"/>
    <n v="40000"/>
    <x v="1"/>
  </r>
  <r>
    <x v="4"/>
    <x v="5"/>
    <x v="4"/>
    <x v="8"/>
    <n v="34000"/>
    <n v="457.7"/>
    <n v="512.6"/>
    <n v="915000"/>
    <x v="0"/>
  </r>
  <r>
    <x v="4"/>
    <x v="5"/>
    <x v="1"/>
    <x v="9"/>
    <n v="7000"/>
    <n v="1220.5333333333319"/>
    <n v="1493.3333333333333"/>
    <n v="40000"/>
    <x v="0"/>
  </r>
  <r>
    <x v="4"/>
    <x v="5"/>
    <x v="4"/>
    <x v="10"/>
    <n v="3000"/>
    <n v="457.7"/>
    <n v="5127"/>
    <n v="915000"/>
    <x v="0"/>
  </r>
  <r>
    <x v="4"/>
    <x v="6"/>
    <x v="0"/>
    <x v="11"/>
    <n v="3566"/>
    <n v="5493"/>
    <n v="5127"/>
    <n v="1099"/>
    <x v="0"/>
  </r>
  <r>
    <x v="4"/>
    <x v="6"/>
    <x v="1"/>
    <x v="1"/>
    <n v="1245"/>
    <n v="1220.5333333333319"/>
    <n v="5126"/>
    <n v="1099"/>
    <x v="0"/>
  </r>
  <r>
    <x v="4"/>
    <x v="6"/>
    <x v="2"/>
    <x v="2"/>
    <n v="644000"/>
    <n v="6892"/>
    <n v="6433"/>
    <n v="1378"/>
    <x v="0"/>
  </r>
  <r>
    <x v="4"/>
    <x v="6"/>
    <x v="3"/>
    <x v="14"/>
    <n v="643000"/>
    <n v="7700"/>
    <n v="7840"/>
    <n v="1540"/>
    <x v="0"/>
  </r>
  <r>
    <x v="4"/>
    <x v="6"/>
    <x v="2"/>
    <x v="4"/>
    <n v="455000"/>
    <n v="5265"/>
    <n v="5128"/>
    <n v="1053"/>
    <x v="0"/>
  </r>
  <r>
    <x v="4"/>
    <x v="6"/>
    <x v="3"/>
    <x v="3"/>
    <n v="345000"/>
    <n v="9016"/>
    <n v="7840"/>
    <n v="1803"/>
    <x v="0"/>
  </r>
  <r>
    <x v="4"/>
    <x v="6"/>
    <x v="1"/>
    <x v="5"/>
    <n v="122000"/>
    <n v="2053.3333333333321"/>
    <n v="2340"/>
    <n v="539000"/>
    <x v="0"/>
  </r>
  <r>
    <x v="4"/>
    <x v="6"/>
    <x v="4"/>
    <x v="6"/>
    <n v="78000"/>
    <n v="549.29999999999995"/>
    <n v="512.6"/>
    <n v="1099"/>
    <x v="0"/>
  </r>
  <r>
    <x v="4"/>
    <x v="6"/>
    <x v="4"/>
    <x v="7"/>
    <n v="76000"/>
    <n v="549.20000000000005"/>
    <n v="512.6"/>
    <n v="1098"/>
    <x v="0"/>
  </r>
  <r>
    <x v="4"/>
    <x v="6"/>
    <x v="4"/>
    <x v="12"/>
    <n v="46000"/>
    <n v="20000"/>
    <n v="22400"/>
    <n v="48000"/>
    <x v="1"/>
  </r>
  <r>
    <x v="4"/>
    <x v="6"/>
    <x v="4"/>
    <x v="8"/>
    <n v="34000"/>
    <n v="549.20000000000005"/>
    <n v="512.6"/>
    <n v="1098"/>
    <x v="0"/>
  </r>
  <r>
    <x v="4"/>
    <x v="6"/>
    <x v="1"/>
    <x v="9"/>
    <n v="7000"/>
    <n v="1464.5333333333319"/>
    <n v="1493.3333333333333"/>
    <n v="733000"/>
    <x v="0"/>
  </r>
  <r>
    <x v="4"/>
    <x v="6"/>
    <x v="5"/>
    <x v="13"/>
    <n v="3000"/>
    <n v="14520"/>
    <n v="7392"/>
    <n v="1452"/>
    <x v="0"/>
  </r>
  <r>
    <x v="4"/>
    <x v="6"/>
    <x v="4"/>
    <x v="10"/>
    <n v="3000"/>
    <n v="503.5"/>
    <n v="5127"/>
    <n v="1006.9999999999999"/>
    <x v="0"/>
  </r>
  <r>
    <x v="4"/>
    <x v="7"/>
    <x v="0"/>
    <x v="11"/>
    <n v="3566"/>
    <n v="5035"/>
    <n v="5127"/>
    <n v="1006.9999999999999"/>
    <x v="0"/>
  </r>
  <r>
    <x v="4"/>
    <x v="7"/>
    <x v="0"/>
    <x v="0"/>
    <n v="2498"/>
    <n v="8800"/>
    <n v="8960"/>
    <n v="1760"/>
    <x v="0"/>
  </r>
  <r>
    <x v="4"/>
    <x v="7"/>
    <x v="1"/>
    <x v="1"/>
    <n v="1245"/>
    <n v="1342.6666666666681"/>
    <n v="5126"/>
    <n v="1006.9999999999999"/>
    <x v="0"/>
  </r>
  <r>
    <x v="4"/>
    <x v="7"/>
    <x v="2"/>
    <x v="2"/>
    <n v="644000"/>
    <n v="6318"/>
    <n v="6433"/>
    <n v="1264"/>
    <x v="0"/>
  </r>
  <r>
    <x v="4"/>
    <x v="7"/>
    <x v="3"/>
    <x v="14"/>
    <n v="643000"/>
    <n v="7000"/>
    <n v="7840"/>
    <n v="1400"/>
    <x v="0"/>
  </r>
  <r>
    <x v="4"/>
    <x v="7"/>
    <x v="3"/>
    <x v="3"/>
    <n v="345000"/>
    <n v="7000"/>
    <n v="7840"/>
    <n v="1400"/>
    <x v="0"/>
  </r>
  <r>
    <x v="4"/>
    <x v="7"/>
    <x v="1"/>
    <x v="5"/>
    <n v="122000"/>
    <n v="1684.8"/>
    <n v="3733.3333333333335"/>
    <n v="20000"/>
    <x v="0"/>
  </r>
  <r>
    <x v="4"/>
    <x v="7"/>
    <x v="4"/>
    <x v="6"/>
    <n v="78000"/>
    <n v="457.7"/>
    <n v="512.6"/>
    <n v="915000"/>
    <x v="0"/>
  </r>
  <r>
    <x v="4"/>
    <x v="7"/>
    <x v="4"/>
    <x v="7"/>
    <n v="76000"/>
    <n v="457.7"/>
    <n v="512.6"/>
    <n v="915000"/>
    <x v="0"/>
  </r>
  <r>
    <x v="4"/>
    <x v="7"/>
    <x v="4"/>
    <x v="12"/>
    <n v="46000"/>
    <n v="20000"/>
    <n v="22400"/>
    <n v="40000"/>
    <x v="1"/>
  </r>
  <r>
    <x v="4"/>
    <x v="7"/>
    <x v="4"/>
    <x v="8"/>
    <n v="34000"/>
    <n v="457.7"/>
    <n v="512.6"/>
    <n v="915000"/>
    <x v="0"/>
  </r>
  <r>
    <x v="4"/>
    <x v="7"/>
    <x v="1"/>
    <x v="9"/>
    <n v="7000"/>
    <n v="1220.5333333333319"/>
    <n v="1493.3333333333333"/>
    <n v="40000"/>
    <x v="0"/>
  </r>
  <r>
    <x v="4"/>
    <x v="7"/>
    <x v="4"/>
    <x v="10"/>
    <n v="3000"/>
    <n v="457.7"/>
    <n v="5127"/>
    <n v="915000"/>
    <x v="0"/>
  </r>
  <r>
    <x v="4"/>
    <x v="8"/>
    <x v="0"/>
    <x v="11"/>
    <n v="3566"/>
    <n v="5493"/>
    <n v="5127"/>
    <n v="1099"/>
    <x v="0"/>
  </r>
  <r>
    <x v="4"/>
    <x v="8"/>
    <x v="0"/>
    <x v="0"/>
    <n v="2498"/>
    <n v="9600"/>
    <n v="8960"/>
    <n v="1920"/>
    <x v="0"/>
  </r>
  <r>
    <x v="4"/>
    <x v="8"/>
    <x v="1"/>
    <x v="1"/>
    <n v="1245"/>
    <n v="1936"/>
    <n v="5126"/>
    <n v="1099"/>
    <x v="0"/>
  </r>
  <r>
    <x v="4"/>
    <x v="8"/>
    <x v="2"/>
    <x v="2"/>
    <n v="644000"/>
    <n v="6892"/>
    <n v="6433"/>
    <n v="1378"/>
    <x v="0"/>
  </r>
  <r>
    <x v="4"/>
    <x v="8"/>
    <x v="3"/>
    <x v="14"/>
    <n v="643000"/>
    <n v="7700"/>
    <n v="7840"/>
    <n v="1540"/>
    <x v="0"/>
  </r>
  <r>
    <x v="4"/>
    <x v="8"/>
    <x v="2"/>
    <x v="4"/>
    <n v="455000"/>
    <n v="5803"/>
    <n v="5128"/>
    <n v="1053"/>
    <x v="0"/>
  </r>
  <r>
    <x v="4"/>
    <x v="8"/>
    <x v="3"/>
    <x v="3"/>
    <n v="345000"/>
    <n v="9016"/>
    <n v="7840"/>
    <n v="1803"/>
    <x v="0"/>
  </r>
  <r>
    <x v="4"/>
    <x v="8"/>
    <x v="1"/>
    <x v="5"/>
    <n v="122000"/>
    <n v="1342.6666666666681"/>
    <n v="1170"/>
    <n v="539000"/>
    <x v="0"/>
  </r>
  <r>
    <x v="4"/>
    <x v="8"/>
    <x v="4"/>
    <x v="6"/>
    <n v="78000"/>
    <n v="549.29999999999995"/>
    <n v="512.6"/>
    <n v="1099"/>
    <x v="0"/>
  </r>
  <r>
    <x v="4"/>
    <x v="8"/>
    <x v="4"/>
    <x v="7"/>
    <n v="76000"/>
    <n v="549.20000000000005"/>
    <n v="512.6"/>
    <n v="1098"/>
    <x v="0"/>
  </r>
  <r>
    <x v="4"/>
    <x v="8"/>
    <x v="4"/>
    <x v="12"/>
    <n v="46000"/>
    <n v="20000"/>
    <n v="22400"/>
    <n v="48000"/>
    <x v="1"/>
  </r>
  <r>
    <x v="4"/>
    <x v="8"/>
    <x v="4"/>
    <x v="8"/>
    <n v="34000"/>
    <n v="549.20000000000005"/>
    <n v="512.6"/>
    <n v="1098"/>
    <x v="0"/>
  </r>
  <r>
    <x v="4"/>
    <x v="8"/>
    <x v="1"/>
    <x v="9"/>
    <n v="7000"/>
    <n v="1221.066666666668"/>
    <n v="1493.3333333333333"/>
    <n v="733000"/>
    <x v="0"/>
  </r>
  <r>
    <x v="4"/>
    <x v="8"/>
    <x v="5"/>
    <x v="13"/>
    <n v="3000"/>
    <n v="14520"/>
    <n v="7392"/>
    <n v="1452"/>
    <x v="0"/>
  </r>
  <r>
    <x v="4"/>
    <x v="8"/>
    <x v="4"/>
    <x v="10"/>
    <n v="3000"/>
    <n v="503.5"/>
    <n v="5127"/>
    <n v="1006.9999999999999"/>
    <x v="0"/>
  </r>
  <r>
    <x v="4"/>
    <x v="9"/>
    <x v="0"/>
    <x v="11"/>
    <n v="3566"/>
    <n v="5035"/>
    <n v="5127"/>
    <n v="1006.9999999999999"/>
    <x v="0"/>
  </r>
  <r>
    <x v="4"/>
    <x v="9"/>
    <x v="0"/>
    <x v="0"/>
    <n v="2498"/>
    <n v="8800"/>
    <n v="8960"/>
    <n v="1760"/>
    <x v="0"/>
  </r>
  <r>
    <x v="4"/>
    <x v="9"/>
    <x v="1"/>
    <x v="1"/>
    <n v="1245"/>
    <n v="1936"/>
    <n v="5126"/>
    <n v="1006.9999999999999"/>
    <x v="0"/>
  </r>
  <r>
    <x v="4"/>
    <x v="9"/>
    <x v="2"/>
    <x v="2"/>
    <n v="644000"/>
    <n v="6318"/>
    <n v="6433"/>
    <n v="1264"/>
    <x v="0"/>
  </r>
  <r>
    <x v="4"/>
    <x v="9"/>
    <x v="3"/>
    <x v="14"/>
    <n v="643000"/>
    <n v="7000"/>
    <n v="7840"/>
    <n v="1400"/>
    <x v="0"/>
  </r>
  <r>
    <x v="4"/>
    <x v="9"/>
    <x v="3"/>
    <x v="3"/>
    <n v="345000"/>
    <n v="7000"/>
    <n v="7840"/>
    <n v="1400"/>
    <x v="0"/>
  </r>
  <r>
    <x v="4"/>
    <x v="9"/>
    <x v="4"/>
    <x v="6"/>
    <n v="78000"/>
    <n v="457.7"/>
    <n v="512.6"/>
    <n v="915000"/>
    <x v="0"/>
  </r>
  <r>
    <x v="4"/>
    <x v="9"/>
    <x v="4"/>
    <x v="7"/>
    <n v="76000"/>
    <n v="457.7"/>
    <n v="512.6"/>
    <n v="915000"/>
    <x v="0"/>
  </r>
  <r>
    <x v="4"/>
    <x v="9"/>
    <x v="4"/>
    <x v="12"/>
    <n v="46000"/>
    <n v="20000"/>
    <n v="22400"/>
    <n v="40000"/>
    <x v="1"/>
  </r>
  <r>
    <x v="4"/>
    <x v="9"/>
    <x v="4"/>
    <x v="8"/>
    <n v="34000"/>
    <n v="457.7"/>
    <n v="512.6"/>
    <n v="915000"/>
    <x v="0"/>
  </r>
  <r>
    <x v="4"/>
    <x v="9"/>
    <x v="1"/>
    <x v="9"/>
    <n v="7000"/>
    <n v="1404"/>
    <n v="1493.3333333333333"/>
    <n v="40000"/>
    <x v="0"/>
  </r>
  <r>
    <x v="4"/>
    <x v="9"/>
    <x v="4"/>
    <x v="10"/>
    <n v="3000"/>
    <n v="457.7"/>
    <n v="5127"/>
    <n v="915000"/>
    <x v="0"/>
  </r>
  <r>
    <x v="4"/>
    <x v="10"/>
    <x v="0"/>
    <x v="0"/>
    <n v="2498"/>
    <n v="9600"/>
    <n v="8960"/>
    <n v="1920"/>
    <x v="0"/>
  </r>
  <r>
    <x v="4"/>
    <x v="10"/>
    <x v="1"/>
    <x v="1"/>
    <n v="1245"/>
    <n v="1464.5333333333319"/>
    <n v="5126"/>
    <n v="1099"/>
    <x v="0"/>
  </r>
  <r>
    <x v="4"/>
    <x v="10"/>
    <x v="2"/>
    <x v="2"/>
    <n v="644000"/>
    <n v="6892"/>
    <n v="6433"/>
    <n v="1378"/>
    <x v="0"/>
  </r>
  <r>
    <x v="4"/>
    <x v="10"/>
    <x v="2"/>
    <x v="4"/>
    <n v="455000"/>
    <n v="5265"/>
    <n v="5128"/>
    <n v="1053"/>
    <x v="0"/>
  </r>
  <r>
    <x v="4"/>
    <x v="10"/>
    <x v="3"/>
    <x v="3"/>
    <n v="345000"/>
    <n v="9016"/>
    <n v="7840"/>
    <n v="1803"/>
    <x v="0"/>
  </r>
  <r>
    <x v="4"/>
    <x v="10"/>
    <x v="1"/>
    <x v="5"/>
    <n v="122000"/>
    <n v="1936"/>
    <n v="2340"/>
    <n v="539000"/>
    <x v="0"/>
  </r>
  <r>
    <x v="4"/>
    <x v="10"/>
    <x v="4"/>
    <x v="6"/>
    <n v="78000"/>
    <n v="549.29999999999995"/>
    <n v="512.6"/>
    <n v="1099"/>
    <x v="0"/>
  </r>
  <r>
    <x v="4"/>
    <x v="10"/>
    <x v="4"/>
    <x v="7"/>
    <n v="76000"/>
    <n v="549.20000000000005"/>
    <n v="512.6"/>
    <n v="1098"/>
    <x v="0"/>
  </r>
  <r>
    <x v="4"/>
    <x v="10"/>
    <x v="4"/>
    <x v="12"/>
    <n v="46000"/>
    <n v="20000"/>
    <n v="22400"/>
    <n v="48000"/>
    <x v="1"/>
  </r>
  <r>
    <x v="4"/>
    <x v="10"/>
    <x v="4"/>
    <x v="8"/>
    <n v="34000"/>
    <n v="549.20000000000005"/>
    <n v="512.6"/>
    <n v="1098"/>
    <x v="0"/>
  </r>
  <r>
    <x v="4"/>
    <x v="10"/>
    <x v="1"/>
    <x v="9"/>
    <n v="7000"/>
    <n v="1684.8"/>
    <n v="1493.3333333333333"/>
    <n v="733000"/>
    <x v="0"/>
  </r>
  <r>
    <x v="4"/>
    <x v="10"/>
    <x v="5"/>
    <x v="13"/>
    <n v="3000"/>
    <n v="14520"/>
    <n v="7392"/>
    <n v="1452"/>
    <x v="0"/>
  </r>
  <r>
    <x v="4"/>
    <x v="10"/>
    <x v="4"/>
    <x v="10"/>
    <n v="3000"/>
    <n v="503.5"/>
    <n v="5127"/>
    <n v="1006.9999999999999"/>
    <x v="0"/>
  </r>
  <r>
    <x v="4"/>
    <x v="11"/>
    <x v="0"/>
    <x v="11"/>
    <n v="3566"/>
    <n v="5035"/>
    <n v="5127"/>
    <n v="1006.9999999999999"/>
    <x v="0"/>
  </r>
  <r>
    <x v="4"/>
    <x v="11"/>
    <x v="0"/>
    <x v="0"/>
    <n v="2498"/>
    <n v="7545.6000000000058"/>
    <n v="8960"/>
    <n v="1760"/>
    <x v="0"/>
  </r>
  <r>
    <x v="4"/>
    <x v="11"/>
    <x v="1"/>
    <x v="1"/>
    <n v="1245"/>
    <n v="1220.5333333333319"/>
    <n v="5126"/>
    <n v="1006.9999999999999"/>
    <x v="0"/>
  </r>
  <r>
    <x v="4"/>
    <x v="11"/>
    <x v="2"/>
    <x v="2"/>
    <n v="644000"/>
    <n v="6318"/>
    <n v="6433"/>
    <n v="1264"/>
    <x v="0"/>
  </r>
  <r>
    <x v="4"/>
    <x v="11"/>
    <x v="1"/>
    <x v="5"/>
    <n v="122000"/>
    <n v="1936"/>
    <n v="3733.3333333333335"/>
    <n v="20000"/>
    <x v="0"/>
  </r>
  <r>
    <x v="4"/>
    <x v="11"/>
    <x v="4"/>
    <x v="6"/>
    <n v="78000"/>
    <n v="457.7"/>
    <n v="512.6"/>
    <n v="915000"/>
    <x v="0"/>
  </r>
  <r>
    <x v="4"/>
    <x v="11"/>
    <x v="4"/>
    <x v="7"/>
    <n v="76000"/>
    <n v="457.7"/>
    <n v="512.6"/>
    <n v="915000"/>
    <x v="0"/>
  </r>
  <r>
    <x v="4"/>
    <x v="11"/>
    <x v="4"/>
    <x v="12"/>
    <n v="46000"/>
    <n v="20000"/>
    <n v="22400"/>
    <n v="40000"/>
    <x v="1"/>
  </r>
  <r>
    <x v="4"/>
    <x v="11"/>
    <x v="4"/>
    <x v="8"/>
    <n v="34000"/>
    <n v="457.7"/>
    <n v="512.6"/>
    <n v="915000"/>
    <x v="0"/>
  </r>
  <r>
    <x v="4"/>
    <x v="11"/>
    <x v="1"/>
    <x v="9"/>
    <n v="7000"/>
    <n v="2560"/>
    <n v="1493.3333333333333"/>
    <n v="40000"/>
    <x v="0"/>
  </r>
  <r>
    <x v="4"/>
    <x v="10"/>
    <x v="3"/>
    <x v="3"/>
    <n v="345000"/>
    <n v="9016"/>
    <n v="7840"/>
    <n v="1803"/>
    <x v="0"/>
  </r>
  <r>
    <x v="4"/>
    <x v="10"/>
    <x v="3"/>
    <x v="3"/>
    <n v="345000"/>
    <n v="9968"/>
    <n v="7840"/>
    <n v="180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F2A42D-3194-44B6-9573-4D1CC282DBE7}" name="TablaDinámica10" cacheId="0" applyNumberFormats="0" applyBorderFormats="0" applyFontFormats="0" applyPatternFormats="0" applyAlignmentFormats="0" applyWidthHeightFormats="1" dataCaption="Valores" updatedVersion="8" minRefreshableVersion="3" showDrill="0" showDataTips="0" useAutoFormatting="1" itemPrintTitles="1" createdVersion="8" indent="0" showHeaders="0" outline="1" outlineData="1" multipleFieldFilters="0" chartFormat="44">
  <location ref="AH2:AJ5" firstHeaderRow="0" firstDataRow="1" firstDataCol="1"/>
  <pivotFields count="9">
    <pivotField showAll="0">
      <items count="6">
        <item x="0"/>
        <item h="1" x="1"/>
        <item h="1" x="2"/>
        <item h="1" x="3"/>
        <item h="1" x="4"/>
        <item t="default"/>
      </items>
    </pivotField>
    <pivotField showAll="0" sortType="ascending"/>
    <pivotField showAll="0"/>
    <pivotField showAll="0"/>
    <pivotField numFmtId="164" showAll="0"/>
    <pivotField dataField="1" numFmtId="43" showAll="0"/>
    <pivotField numFmtId="164" showAll="0"/>
    <pivotField numFmtId="164" showAll="0"/>
    <pivotField axis="axisRow" showAll="0">
      <items count="3">
        <item x="0"/>
        <item x="1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Income" fld="5" baseField="8" baseItem="0" numFmtId="3"/>
    <dataField name="Suma de Income2" fld="5" showDataAs="percentOfCol" baseField="8" baseItem="0" numFmtId="10"/>
  </dataFields>
  <chartFormats count="6">
    <chartFormat chart="43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24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3" format="25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3" format="2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3" format="27">
      <pivotArea type="data" outline="0" fieldPosition="0">
        <references count="2">
          <reference field="4294967294" count="1" selected="0">
            <x v="1"/>
          </reference>
          <reference field="8" count="1" selected="0">
            <x v="0"/>
          </reference>
        </references>
      </pivotArea>
    </chartFormat>
    <chartFormat chart="43" format="28">
      <pivotArea type="data" outline="0" fieldPosition="0">
        <references count="2">
          <reference field="4294967294" count="1" selected="0">
            <x v="1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F1A37F-EBD5-4AAB-A9F3-EBEB2351629C}" name="TablaDinámica9" cacheId="0" applyNumberFormats="0" applyBorderFormats="0" applyFontFormats="0" applyPatternFormats="0" applyAlignmentFormats="0" applyWidthHeightFormats="1" dataCaption="Valores" updatedVersion="8" minRefreshableVersion="3" showDrill="0" showDataTips="0" useAutoFormatting="1" itemPrintTitles="1" createdVersion="8" indent="0" showHeaders="0" outline="1" outlineData="1" multipleFieldFilters="0" chartFormat="35">
  <location ref="AC2:AD15" firstHeaderRow="1" firstDataRow="1" firstDataCol="1"/>
  <pivotFields count="9">
    <pivotField showAll="0">
      <items count="6">
        <item x="0"/>
        <item h="1" x="1"/>
        <item h="1" x="2"/>
        <item h="1" x="3"/>
        <item h="1" x="4"/>
        <item t="default"/>
      </items>
    </pivotField>
    <pivotField axis="axisRow" showAll="0" sortType="ascending">
      <items count="13">
        <item x="2"/>
        <item x="0"/>
        <item x="1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numFmtId="164" showAll="0"/>
    <pivotField numFmtId="43" showAll="0"/>
    <pivotField numFmtId="164" showAll="0"/>
    <pivotField dataField="1" numFmtId="164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de operating profit" fld="7" baseField="1" baseItem="0" numFmtId="3"/>
  </dataFields>
  <chartFormats count="1">
    <chartFormat chart="3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AE06CB-7EAE-4489-8718-2ED5C909B003}" name="TablaDinámica8" cacheId="0" applyNumberFormats="0" applyBorderFormats="0" applyFontFormats="0" applyPatternFormats="0" applyAlignmentFormats="0" applyWidthHeightFormats="1" dataCaption="Valores" updatedVersion="8" minRefreshableVersion="3" showDrill="0" showDataTips="0" useAutoFormatting="1" itemPrintTitles="1" createdVersion="8" indent="0" showHeaders="0" outline="1" outlineData="1" multipleFieldFilters="0" chartFormat="28">
  <location ref="W2:Y15" firstHeaderRow="0" firstDataRow="1" firstDataCol="1"/>
  <pivotFields count="9">
    <pivotField showAll="0">
      <items count="6">
        <item x="0"/>
        <item h="1" x="1"/>
        <item h="1" x="2"/>
        <item h="1" x="3"/>
        <item h="1" x="4"/>
        <item t="default"/>
      </items>
    </pivotField>
    <pivotField axis="axisRow" showAll="0">
      <items count="13">
        <item x="2"/>
        <item x="0"/>
        <item x="1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numFmtId="164" showAll="0"/>
    <pivotField dataField="1" numFmtId="43" showAll="0"/>
    <pivotField numFmtId="164" showAll="0"/>
    <pivotField numFmtId="164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Income" fld="5" baseField="0" baseItem="0" numFmtId="164"/>
    <dataField name="Suma de Income2" fld="5" baseField="1" baseItem="0" numFmtId="3"/>
  </dataFields>
  <formats count="2">
    <format dxfId="7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8">
      <pivotArea outline="0" fieldPosition="0">
        <references count="1">
          <reference field="4294967294" count="1">
            <x v="1"/>
          </reference>
        </references>
      </pivotArea>
    </format>
  </formats>
  <chartFormats count="2">
    <chartFormat chart="27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49CE33-7C34-4076-A0CC-B176FBB6CE28}" name="TablaDiná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Q2:R3" firstHeaderRow="0" firstDataRow="1" firstDataCol="0"/>
  <pivotFields count="9">
    <pivotField showAll="0">
      <items count="6">
        <item x="0"/>
        <item h="1" x="1"/>
        <item h="1" x="2"/>
        <item h="1" x="3"/>
        <item h="1" x="4"/>
        <item t="default"/>
      </items>
    </pivotField>
    <pivotField showAll="0"/>
    <pivotField showAll="0"/>
    <pivotField showAll="0"/>
    <pivotField numFmtId="164" showAll="0"/>
    <pivotField dataField="1" numFmtId="43" showAll="0"/>
    <pivotField dataField="1" numFmtId="164" showAll="0"/>
    <pivotField numFmtId="164"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a de Income" fld="5" baseField="0" baseItem="0" numFmtId="164"/>
    <dataField name="Suma de Target Income" fld="6" baseField="0" baseItem="0" numFmtId="164"/>
  </dataFields>
  <formats count="2">
    <format dxfId="8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8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DBC39C-B13A-4943-AE55-C0450E0FF07B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2:E9" firstHeaderRow="0" firstDataRow="1" firstDataCol="1"/>
  <pivotFields count="9">
    <pivotField showAll="0">
      <items count="6">
        <item x="0"/>
        <item h="1" x="1"/>
        <item h="1" x="2"/>
        <item h="1" x="3"/>
        <item h="1" x="4"/>
        <item t="default"/>
      </items>
    </pivotField>
    <pivotField showAll="0"/>
    <pivotField axis="axisRow" showAll="0">
      <items count="7">
        <item x="4"/>
        <item x="5"/>
        <item x="0"/>
        <item x="1"/>
        <item x="2"/>
        <item x="3"/>
        <item t="default"/>
      </items>
    </pivotField>
    <pivotField showAll="0"/>
    <pivotField dataField="1" numFmtId="164" showAll="0"/>
    <pivotField dataField="1" numFmtId="43" showAll="0"/>
    <pivotField numFmtId="164" showAll="0"/>
    <pivotField numFmtId="164"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Income" fld="5" baseField="2" baseItem="1" numFmtId="3"/>
    <dataField name="Suma de Counts" fld="4" baseField="2" baseItem="1" numFmtId="3"/>
    <dataField name="Suma de Counts2" fld="4" showDataAs="percentOfCol" baseField="2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A77AA8-BB82-4334-9AF8-5D8687D6FC44}" name="TablaDinámica11" cacheId="0" applyNumberFormats="0" applyBorderFormats="0" applyFontFormats="0" applyPatternFormats="0" applyAlignmentFormats="0" applyWidthHeightFormats="1" dataCaption="Valores" updatedVersion="8" minRefreshableVersion="3" showDrill="0" showDataTips="0" useAutoFormatting="1" itemPrintTitles="1" createdVersion="8" indent="0" showHeaders="0" outline="1" outlineData="1" multipleFieldFilters="0" chartFormat="44">
  <location ref="AP2:AR24" firstHeaderRow="0" firstDataRow="1" firstDataCol="1"/>
  <pivotFields count="9">
    <pivotField showAll="0">
      <items count="6">
        <item x="0"/>
        <item h="1" x="1"/>
        <item h="1" x="2"/>
        <item h="1" x="3"/>
        <item h="1" x="4"/>
        <item t="default"/>
      </items>
    </pivotField>
    <pivotField showAll="0" sortType="ascending"/>
    <pivotField axis="axisRow" showAll="0">
      <items count="7">
        <item x="4"/>
        <item x="5"/>
        <item x="0"/>
        <item x="1"/>
        <item x="2"/>
        <item x="3"/>
        <item t="default"/>
      </items>
    </pivotField>
    <pivotField axis="axisRow" showAll="0">
      <items count="16">
        <item x="13"/>
        <item x="12"/>
        <item x="1"/>
        <item x="6"/>
        <item x="0"/>
        <item x="7"/>
        <item x="9"/>
        <item x="3"/>
        <item x="5"/>
        <item x="4"/>
        <item x="2"/>
        <item x="14"/>
        <item x="11"/>
        <item x="10"/>
        <item x="8"/>
        <item t="default"/>
      </items>
    </pivotField>
    <pivotField numFmtId="164" showAll="0"/>
    <pivotField dataField="1" numFmtId="43" showAll="0"/>
    <pivotField numFmtId="164" showAll="0"/>
    <pivotField numFmtId="164" showAll="0"/>
    <pivotField showAll="0">
      <items count="3">
        <item x="0"/>
        <item x="1"/>
        <item t="default"/>
      </items>
    </pivotField>
  </pivotFields>
  <rowFields count="2">
    <field x="2"/>
    <field x="3"/>
  </rowFields>
  <rowItems count="22">
    <i>
      <x/>
    </i>
    <i r="1">
      <x v="1"/>
    </i>
    <i r="1">
      <x v="3"/>
    </i>
    <i r="1">
      <x v="5"/>
    </i>
    <i r="1">
      <x v="13"/>
    </i>
    <i r="1">
      <x v="14"/>
    </i>
    <i>
      <x v="1"/>
    </i>
    <i r="1">
      <x/>
    </i>
    <i>
      <x v="2"/>
    </i>
    <i r="1">
      <x v="4"/>
    </i>
    <i r="1">
      <x v="12"/>
    </i>
    <i>
      <x v="3"/>
    </i>
    <i r="1">
      <x v="2"/>
    </i>
    <i r="1">
      <x v="6"/>
    </i>
    <i r="1">
      <x v="8"/>
    </i>
    <i>
      <x v="4"/>
    </i>
    <i r="1">
      <x v="9"/>
    </i>
    <i r="1">
      <x v="10"/>
    </i>
    <i>
      <x v="5"/>
    </i>
    <i r="1">
      <x v="7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Income" fld="5" baseField="8" baseItem="0" numFmtId="3"/>
    <dataField name="Suma de Income2" fld="5" showDataAs="percentOfCol" baseField="8" baseItem="0" numFmtId="166"/>
  </dataFields>
  <formats count="2">
    <format dxfId="83">
      <pivotArea collapsedLevelsAreSubtotals="1" fieldPosition="0">
        <references count="2">
          <reference field="4294967294" count="1" selected="0">
            <x v="1"/>
          </reference>
          <reference field="2" count="1">
            <x v="0"/>
          </reference>
        </references>
      </pivotArea>
    </format>
    <format dxfId="8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43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2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Year1" xr10:uid="{00F5D53E-D07C-42CA-939E-02B4FFFAB9DE}" sourceName="Year">
  <pivotTables>
    <pivotTable tabId="6" name="TablaDinámica5"/>
    <pivotTable tabId="6" name="TablaDinámica6"/>
    <pivotTable tabId="6" name="TablaDinámica8"/>
    <pivotTable tabId="6" name="TablaDinámica9"/>
    <pivotTable tabId="6" name="TablaDinámica10"/>
    <pivotTable tabId="6" name="TablaDinámica11"/>
  </pivotTables>
  <data>
    <tabular pivotCacheId="1371896069">
      <items count="5">
        <i x="0" s="1"/>
        <i x="1"/>
        <i x="2"/>
        <i x="3"/>
        <i x="4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Year 1" xr10:uid="{AF7A0E67-B1B4-4ADA-BD56-67EA4E472792}" cache="SegmentaciónDeDatos_Year1" caption="Year" columnCount="5" showCaption="0" style="Estilo de segmentación de datos 1" lockedPosition="1" rowHeight="288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53CABF-BBC2-490E-9F35-3F10D77FC15D}" name="Tabla1" displayName="Tabla1" ref="E2:M836" totalsRowShown="0">
  <autoFilter ref="E2:M836" xr:uid="{3553CABF-BBC2-490E-9F35-3F10D77FC15D}"/>
  <tableColumns count="9">
    <tableColumn id="1" xr3:uid="{A279521A-281D-4786-ABE7-544CF3A23AB5}" name="Year"/>
    <tableColumn id="2" xr3:uid="{25A4037F-50A5-43E3-A71F-B0B3E59B3B78}" name="Month"/>
    <tableColumn id="3" xr3:uid="{552507E8-BA26-441C-9D37-5BE78984484A}" name="Income sources"/>
    <tableColumn id="4" xr3:uid="{03DCF9B1-6D7D-4AC4-B81D-A3FAC091EBA9}" name="Income Breakdowns"/>
    <tableColumn id="5" xr3:uid="{2C5CE943-E1D2-4FD9-A084-43B221E59EA6}" name="Counts" dataDxfId="87" dataCellStyle="Millares"/>
    <tableColumn id="6" xr3:uid="{7BE971C0-3AB7-4C3D-8994-B870922036CC}" name="Income" dataDxfId="86" dataCellStyle="Millares"/>
    <tableColumn id="7" xr3:uid="{7E079D06-C468-4444-8469-24B70A388F50}" name="Target Income" dataDxfId="85" dataCellStyle="Millares"/>
    <tableColumn id="8" xr3:uid="{81DA7E00-BC20-4674-AED7-F8F5F98CD782}" name="operating profit" dataDxfId="84" dataCellStyle="Millares"/>
    <tableColumn id="9" xr3:uid="{E53FC7FF-6651-4863-9FB8-09B66CB59376}" name="Marketing Strateg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B822-56DA-4856-B84F-E12C4848E987}">
  <dimension ref="A2:M836"/>
  <sheetViews>
    <sheetView workbookViewId="0">
      <selection activeCell="A14" sqref="A14"/>
    </sheetView>
  </sheetViews>
  <sheetFormatPr baseColWidth="10" defaultRowHeight="15" x14ac:dyDescent="0.25"/>
  <cols>
    <col min="3" max="3" width="18.7109375" bestFit="1" customWidth="1"/>
    <col min="9" max="12" width="11.42578125" style="13"/>
  </cols>
  <sheetData>
    <row r="2" spans="1:13" x14ac:dyDescent="0.25">
      <c r="A2" t="s">
        <v>63</v>
      </c>
      <c r="B2" s="1"/>
      <c r="C2" t="s">
        <v>0</v>
      </c>
      <c r="E2" t="s">
        <v>6</v>
      </c>
      <c r="F2" t="s">
        <v>7</v>
      </c>
      <c r="G2" t="s">
        <v>8</v>
      </c>
      <c r="H2" t="s">
        <v>9</v>
      </c>
      <c r="I2" s="13" t="s">
        <v>10</v>
      </c>
      <c r="J2" s="13" t="s">
        <v>11</v>
      </c>
      <c r="K2" s="13" t="s">
        <v>12</v>
      </c>
      <c r="L2" s="13" t="s">
        <v>13</v>
      </c>
      <c r="M2" t="s">
        <v>14</v>
      </c>
    </row>
    <row r="3" spans="1:13" x14ac:dyDescent="0.25">
      <c r="A3" t="s">
        <v>62</v>
      </c>
      <c r="B3" s="2"/>
      <c r="C3" t="s">
        <v>1</v>
      </c>
      <c r="E3">
        <v>2020</v>
      </c>
      <c r="F3" t="s">
        <v>16</v>
      </c>
      <c r="G3" t="s">
        <v>17</v>
      </c>
      <c r="H3" t="s">
        <v>24</v>
      </c>
      <c r="I3" s="13">
        <v>2498</v>
      </c>
      <c r="J3" s="13">
        <v>8800</v>
      </c>
      <c r="K3" s="13">
        <v>8960</v>
      </c>
      <c r="L3" s="13">
        <v>1760</v>
      </c>
      <c r="M3" t="s">
        <v>38</v>
      </c>
    </row>
    <row r="4" spans="1:13" x14ac:dyDescent="0.25">
      <c r="A4" t="s">
        <v>61</v>
      </c>
      <c r="B4" s="3"/>
      <c r="C4" t="s">
        <v>2</v>
      </c>
      <c r="E4">
        <v>2020</v>
      </c>
      <c r="F4" t="s">
        <v>16</v>
      </c>
      <c r="G4" t="s">
        <v>18</v>
      </c>
      <c r="H4" t="s">
        <v>25</v>
      </c>
      <c r="I4" s="13">
        <v>1245.0033333333558</v>
      </c>
      <c r="J4" s="13">
        <v>335.6699999994409</v>
      </c>
      <c r="K4" s="13">
        <v>512</v>
      </c>
      <c r="L4" s="13">
        <v>1006.9999999999999</v>
      </c>
      <c r="M4" t="s">
        <v>38</v>
      </c>
    </row>
    <row r="5" spans="1:13" x14ac:dyDescent="0.25">
      <c r="A5" t="s">
        <v>60</v>
      </c>
      <c r="B5" s="4"/>
      <c r="C5" t="s">
        <v>3</v>
      </c>
      <c r="E5">
        <v>2020</v>
      </c>
      <c r="F5" t="s">
        <v>16</v>
      </c>
      <c r="G5" t="s">
        <v>17</v>
      </c>
      <c r="H5" t="s">
        <v>24</v>
      </c>
      <c r="I5" s="13">
        <v>2498</v>
      </c>
      <c r="J5" s="13">
        <v>8800</v>
      </c>
      <c r="K5" s="13">
        <v>8960</v>
      </c>
      <c r="L5" s="13">
        <v>1760</v>
      </c>
      <c r="M5" t="s">
        <v>38</v>
      </c>
    </row>
    <row r="6" spans="1:13" x14ac:dyDescent="0.25">
      <c r="A6" t="s">
        <v>59</v>
      </c>
      <c r="B6" s="5"/>
      <c r="C6" s="6" t="s">
        <v>4</v>
      </c>
      <c r="E6">
        <v>2020</v>
      </c>
      <c r="F6" t="s">
        <v>16</v>
      </c>
      <c r="G6" t="s">
        <v>19</v>
      </c>
      <c r="H6" t="s">
        <v>37</v>
      </c>
      <c r="I6" s="13">
        <v>644000</v>
      </c>
      <c r="J6" s="13">
        <v>6426.04</v>
      </c>
      <c r="K6" s="13">
        <v>6433</v>
      </c>
      <c r="L6" s="13">
        <v>1264</v>
      </c>
      <c r="M6" t="s">
        <v>38</v>
      </c>
    </row>
    <row r="7" spans="1:13" x14ac:dyDescent="0.25">
      <c r="A7" t="s">
        <v>58</v>
      </c>
      <c r="B7" s="17"/>
      <c r="E7">
        <v>2020</v>
      </c>
      <c r="F7" t="s">
        <v>39</v>
      </c>
      <c r="G7" t="s">
        <v>20</v>
      </c>
      <c r="H7" t="s">
        <v>29</v>
      </c>
      <c r="I7" s="13">
        <v>345000</v>
      </c>
      <c r="J7" s="13">
        <v>9016</v>
      </c>
      <c r="K7" s="13">
        <v>7840</v>
      </c>
      <c r="L7" s="13">
        <v>1803</v>
      </c>
      <c r="M7" t="s">
        <v>38</v>
      </c>
    </row>
    <row r="8" spans="1:13" x14ac:dyDescent="0.25">
      <c r="A8" t="s">
        <v>70</v>
      </c>
      <c r="B8" s="22"/>
      <c r="E8">
        <v>2020</v>
      </c>
      <c r="F8" t="s">
        <v>16</v>
      </c>
      <c r="G8" t="s">
        <v>19</v>
      </c>
      <c r="H8" t="s">
        <v>28</v>
      </c>
      <c r="I8" s="13">
        <v>455000</v>
      </c>
      <c r="J8" s="13">
        <v>4579</v>
      </c>
      <c r="K8" s="13">
        <v>5128</v>
      </c>
      <c r="L8" s="13">
        <v>916000</v>
      </c>
      <c r="M8" t="s">
        <v>38</v>
      </c>
    </row>
    <row r="9" spans="1:13" x14ac:dyDescent="0.25">
      <c r="A9" t="s">
        <v>73</v>
      </c>
      <c r="B9" s="23"/>
      <c r="E9">
        <v>2020</v>
      </c>
      <c r="F9" t="s">
        <v>39</v>
      </c>
      <c r="G9" t="s">
        <v>20</v>
      </c>
      <c r="H9" t="s">
        <v>29</v>
      </c>
      <c r="I9" s="13">
        <v>345000</v>
      </c>
      <c r="J9" s="13">
        <v>9016</v>
      </c>
      <c r="K9" s="13">
        <v>7840</v>
      </c>
      <c r="L9" s="13">
        <v>1803</v>
      </c>
      <c r="M9" t="s">
        <v>38</v>
      </c>
    </row>
    <row r="10" spans="1:13" x14ac:dyDescent="0.25">
      <c r="A10" t="s">
        <v>74</v>
      </c>
      <c r="B10" s="24"/>
      <c r="E10">
        <v>2020</v>
      </c>
      <c r="F10" t="s">
        <v>16</v>
      </c>
      <c r="G10" t="s">
        <v>18</v>
      </c>
      <c r="H10" t="s">
        <v>30</v>
      </c>
      <c r="I10" s="13">
        <v>22000</v>
      </c>
      <c r="J10" s="13">
        <v>3333.3333333333335</v>
      </c>
      <c r="K10" s="13">
        <v>3200</v>
      </c>
      <c r="L10" s="13">
        <v>20000</v>
      </c>
      <c r="M10" t="s">
        <v>38</v>
      </c>
    </row>
    <row r="11" spans="1:13" x14ac:dyDescent="0.25">
      <c r="A11" t="s">
        <v>75</v>
      </c>
      <c r="B11" s="25"/>
      <c r="E11">
        <v>2020</v>
      </c>
      <c r="F11" t="s">
        <v>16</v>
      </c>
      <c r="G11" t="s">
        <v>21</v>
      </c>
      <c r="H11" t="s">
        <v>31</v>
      </c>
      <c r="I11" s="13">
        <v>78000</v>
      </c>
      <c r="J11" s="13">
        <v>457.7</v>
      </c>
      <c r="K11" s="13">
        <v>512.6</v>
      </c>
      <c r="L11" s="13">
        <v>915000</v>
      </c>
      <c r="M11" t="s">
        <v>38</v>
      </c>
    </row>
    <row r="12" spans="1:13" x14ac:dyDescent="0.25">
      <c r="A12" t="s">
        <v>78</v>
      </c>
      <c r="B12" s="26"/>
      <c r="E12">
        <v>2020</v>
      </c>
      <c r="F12" t="s">
        <v>16</v>
      </c>
      <c r="G12" t="s">
        <v>21</v>
      </c>
      <c r="H12" t="s">
        <v>32</v>
      </c>
      <c r="I12" s="13">
        <v>76000</v>
      </c>
      <c r="J12" s="13">
        <v>457.7</v>
      </c>
      <c r="K12" s="13">
        <v>512.6</v>
      </c>
      <c r="L12" s="13">
        <v>915000</v>
      </c>
      <c r="M12" t="s">
        <v>38</v>
      </c>
    </row>
    <row r="13" spans="1:13" x14ac:dyDescent="0.25">
      <c r="A13" t="s">
        <v>79</v>
      </c>
      <c r="B13" s="27"/>
      <c r="E13">
        <v>2020</v>
      </c>
      <c r="F13" t="s">
        <v>16</v>
      </c>
      <c r="G13" t="s">
        <v>21</v>
      </c>
      <c r="H13" t="s">
        <v>34</v>
      </c>
      <c r="I13" s="13">
        <v>34000</v>
      </c>
      <c r="J13" s="13">
        <v>457.7</v>
      </c>
      <c r="K13" s="13">
        <v>512.6</v>
      </c>
      <c r="L13" s="13">
        <v>915000</v>
      </c>
      <c r="M13" t="s">
        <v>38</v>
      </c>
    </row>
    <row r="14" spans="1:13" x14ac:dyDescent="0.25">
      <c r="E14">
        <v>2020</v>
      </c>
      <c r="F14" t="s">
        <v>16</v>
      </c>
      <c r="G14" t="s">
        <v>18</v>
      </c>
      <c r="H14" t="s">
        <v>35</v>
      </c>
      <c r="I14" s="13">
        <v>7000</v>
      </c>
      <c r="J14" s="13">
        <v>6666.666666666667</v>
      </c>
      <c r="K14" s="13">
        <v>7466.666666666667</v>
      </c>
      <c r="L14" s="13">
        <v>40000</v>
      </c>
      <c r="M14" t="s">
        <v>38</v>
      </c>
    </row>
    <row r="15" spans="1:13" x14ac:dyDescent="0.25">
      <c r="E15">
        <v>2020</v>
      </c>
      <c r="F15" t="s">
        <v>16</v>
      </c>
      <c r="G15" t="s">
        <v>21</v>
      </c>
      <c r="H15" t="s">
        <v>36</v>
      </c>
      <c r="I15" s="13">
        <v>3000</v>
      </c>
      <c r="J15" s="13">
        <v>457.7</v>
      </c>
      <c r="K15" s="13">
        <v>5127</v>
      </c>
      <c r="L15" s="13">
        <v>915000</v>
      </c>
      <c r="M15" t="s">
        <v>38</v>
      </c>
    </row>
    <row r="16" spans="1:13" x14ac:dyDescent="0.25">
      <c r="E16">
        <v>2020</v>
      </c>
      <c r="F16" t="s">
        <v>39</v>
      </c>
      <c r="G16" t="s">
        <v>17</v>
      </c>
      <c r="H16" t="s">
        <v>23</v>
      </c>
      <c r="I16" s="13">
        <v>3566</v>
      </c>
      <c r="J16" s="13">
        <v>5493</v>
      </c>
      <c r="K16" s="13">
        <v>5127</v>
      </c>
      <c r="L16" s="13">
        <v>1099</v>
      </c>
      <c r="M16" t="s">
        <v>38</v>
      </c>
    </row>
    <row r="17" spans="5:13" x14ac:dyDescent="0.25">
      <c r="E17">
        <v>2020</v>
      </c>
      <c r="F17" t="s">
        <v>39</v>
      </c>
      <c r="G17" t="s">
        <v>17</v>
      </c>
      <c r="H17" t="s">
        <v>24</v>
      </c>
      <c r="I17" s="13">
        <v>2498</v>
      </c>
      <c r="J17" s="13">
        <v>9600</v>
      </c>
      <c r="K17" s="13">
        <v>9960</v>
      </c>
      <c r="L17" s="13">
        <v>1920</v>
      </c>
      <c r="M17" t="s">
        <v>38</v>
      </c>
    </row>
    <row r="18" spans="5:13" x14ac:dyDescent="0.25">
      <c r="E18">
        <v>2020</v>
      </c>
      <c r="F18" t="s">
        <v>39</v>
      </c>
      <c r="G18" t="s">
        <v>18</v>
      </c>
      <c r="H18" t="s">
        <v>25</v>
      </c>
      <c r="I18" s="13">
        <v>1245</v>
      </c>
      <c r="J18" s="13">
        <v>183.1</v>
      </c>
      <c r="K18" s="13">
        <v>512</v>
      </c>
      <c r="L18" s="13">
        <v>1099</v>
      </c>
      <c r="M18" t="s">
        <v>38</v>
      </c>
    </row>
    <row r="19" spans="5:13" x14ac:dyDescent="0.25">
      <c r="E19">
        <v>2020</v>
      </c>
      <c r="F19" t="s">
        <v>39</v>
      </c>
      <c r="G19" t="s">
        <v>19</v>
      </c>
      <c r="H19" t="s">
        <v>26</v>
      </c>
      <c r="I19" s="13">
        <v>644000</v>
      </c>
      <c r="J19" s="13">
        <v>6892</v>
      </c>
      <c r="K19" s="13">
        <v>6433</v>
      </c>
      <c r="L19" s="13">
        <v>1378</v>
      </c>
      <c r="M19" t="s">
        <v>38</v>
      </c>
    </row>
    <row r="20" spans="5:13" x14ac:dyDescent="0.25">
      <c r="E20">
        <v>2020</v>
      </c>
      <c r="F20" t="s">
        <v>39</v>
      </c>
      <c r="G20" t="s">
        <v>20</v>
      </c>
      <c r="H20" t="s">
        <v>29</v>
      </c>
      <c r="I20" s="13">
        <v>345000</v>
      </c>
      <c r="J20" s="13">
        <v>9016</v>
      </c>
      <c r="K20" s="13">
        <v>9840</v>
      </c>
      <c r="L20" s="13">
        <v>1803</v>
      </c>
      <c r="M20" t="s">
        <v>38</v>
      </c>
    </row>
    <row r="21" spans="5:13" x14ac:dyDescent="0.25">
      <c r="E21">
        <v>2020</v>
      </c>
      <c r="F21" t="s">
        <v>39</v>
      </c>
      <c r="G21" t="s">
        <v>19</v>
      </c>
      <c r="H21" t="s">
        <v>28</v>
      </c>
      <c r="I21" s="13">
        <v>455000</v>
      </c>
      <c r="J21" s="13">
        <v>5265</v>
      </c>
      <c r="K21" s="13">
        <v>5128</v>
      </c>
      <c r="L21" s="13">
        <v>1053</v>
      </c>
      <c r="M21" t="s">
        <v>38</v>
      </c>
    </row>
    <row r="22" spans="5:13" x14ac:dyDescent="0.25">
      <c r="E22">
        <v>2020</v>
      </c>
      <c r="F22" t="s">
        <v>39</v>
      </c>
      <c r="G22" t="s">
        <v>20</v>
      </c>
      <c r="H22" t="s">
        <v>29</v>
      </c>
      <c r="I22" s="13">
        <v>345000</v>
      </c>
      <c r="J22" s="13">
        <v>9016</v>
      </c>
      <c r="K22" s="13">
        <v>9840</v>
      </c>
      <c r="L22" s="13">
        <v>1803</v>
      </c>
      <c r="M22" t="s">
        <v>38</v>
      </c>
    </row>
    <row r="23" spans="5:13" x14ac:dyDescent="0.25">
      <c r="E23">
        <v>2020</v>
      </c>
      <c r="F23" t="s">
        <v>39</v>
      </c>
      <c r="G23" t="s">
        <v>18</v>
      </c>
      <c r="H23" t="s">
        <v>30</v>
      </c>
      <c r="I23" s="13">
        <v>122000</v>
      </c>
      <c r="J23" s="13">
        <v>87.3</v>
      </c>
      <c r="K23" s="13">
        <v>5.1260000000000003</v>
      </c>
      <c r="L23" s="13">
        <v>539000</v>
      </c>
      <c r="M23" t="s">
        <v>38</v>
      </c>
    </row>
    <row r="24" spans="5:13" x14ac:dyDescent="0.25">
      <c r="E24">
        <v>2020</v>
      </c>
      <c r="F24" t="s">
        <v>39</v>
      </c>
      <c r="G24" t="s">
        <v>21</v>
      </c>
      <c r="H24" t="s">
        <v>31</v>
      </c>
      <c r="I24" s="13">
        <v>78000</v>
      </c>
      <c r="J24" s="13">
        <v>549.29999999999995</v>
      </c>
      <c r="K24" s="13">
        <v>512</v>
      </c>
      <c r="L24" s="13">
        <v>1099</v>
      </c>
      <c r="M24" t="s">
        <v>38</v>
      </c>
    </row>
    <row r="25" spans="5:13" x14ac:dyDescent="0.25">
      <c r="E25">
        <v>2020</v>
      </c>
      <c r="F25" t="s">
        <v>39</v>
      </c>
      <c r="G25" t="s">
        <v>21</v>
      </c>
      <c r="H25" t="s">
        <v>32</v>
      </c>
      <c r="I25" s="13">
        <v>76000</v>
      </c>
      <c r="J25" s="13">
        <v>549.20000000000005</v>
      </c>
      <c r="K25" s="13">
        <v>512</v>
      </c>
      <c r="L25" s="13">
        <v>1098</v>
      </c>
      <c r="M25" t="s">
        <v>38</v>
      </c>
    </row>
    <row r="26" spans="5:13" x14ac:dyDescent="0.25">
      <c r="E26">
        <v>2020</v>
      </c>
      <c r="F26" t="s">
        <v>39</v>
      </c>
      <c r="G26" t="s">
        <v>21</v>
      </c>
      <c r="H26" t="s">
        <v>33</v>
      </c>
      <c r="I26" s="13">
        <v>46000</v>
      </c>
      <c r="J26" s="13">
        <v>24000</v>
      </c>
      <c r="K26" s="13">
        <v>28000</v>
      </c>
      <c r="L26" s="13">
        <v>48000</v>
      </c>
      <c r="M26" t="s">
        <v>77</v>
      </c>
    </row>
    <row r="27" spans="5:13" x14ac:dyDescent="0.25">
      <c r="E27">
        <v>2020</v>
      </c>
      <c r="F27" t="s">
        <v>39</v>
      </c>
      <c r="G27" t="s">
        <v>21</v>
      </c>
      <c r="H27" t="s">
        <v>34</v>
      </c>
      <c r="I27" s="13">
        <v>34000</v>
      </c>
      <c r="J27" s="13">
        <v>549.20000000000005</v>
      </c>
      <c r="K27" s="13">
        <v>512</v>
      </c>
      <c r="L27" s="13">
        <v>1098</v>
      </c>
      <c r="M27" t="s">
        <v>38</v>
      </c>
    </row>
    <row r="28" spans="5:13" x14ac:dyDescent="0.25">
      <c r="E28">
        <v>2020</v>
      </c>
      <c r="F28" t="s">
        <v>39</v>
      </c>
      <c r="G28" t="s">
        <v>18</v>
      </c>
      <c r="H28" t="s">
        <v>35</v>
      </c>
      <c r="I28" s="13">
        <v>7000</v>
      </c>
      <c r="J28" s="13">
        <v>122.74</v>
      </c>
      <c r="K28" s="13">
        <v>2800</v>
      </c>
      <c r="L28" s="13">
        <v>733000</v>
      </c>
      <c r="M28" t="s">
        <v>38</v>
      </c>
    </row>
    <row r="29" spans="5:13" x14ac:dyDescent="0.25">
      <c r="E29">
        <v>2020</v>
      </c>
      <c r="F29" t="s">
        <v>15</v>
      </c>
      <c r="G29" t="s">
        <v>22</v>
      </c>
      <c r="H29" t="s">
        <v>22</v>
      </c>
      <c r="I29" s="13">
        <v>3000</v>
      </c>
      <c r="J29" s="13">
        <v>7260</v>
      </c>
      <c r="K29" s="13">
        <v>7392</v>
      </c>
      <c r="L29" s="13">
        <v>1452</v>
      </c>
      <c r="M29" t="s">
        <v>38</v>
      </c>
    </row>
    <row r="30" spans="5:13" x14ac:dyDescent="0.25">
      <c r="E30">
        <v>2020</v>
      </c>
      <c r="F30" t="s">
        <v>39</v>
      </c>
      <c r="G30" t="s">
        <v>22</v>
      </c>
      <c r="H30" t="s">
        <v>22</v>
      </c>
      <c r="I30" s="13">
        <v>3000</v>
      </c>
      <c r="J30" s="13">
        <v>14520</v>
      </c>
      <c r="K30" s="13">
        <v>17392</v>
      </c>
      <c r="L30" s="13">
        <v>1452</v>
      </c>
      <c r="M30" t="s">
        <v>38</v>
      </c>
    </row>
    <row r="31" spans="5:13" x14ac:dyDescent="0.25">
      <c r="E31">
        <v>2020</v>
      </c>
      <c r="F31" t="s">
        <v>39</v>
      </c>
      <c r="G31" t="s">
        <v>21</v>
      </c>
      <c r="H31" t="s">
        <v>36</v>
      </c>
      <c r="I31" s="13">
        <v>3000</v>
      </c>
      <c r="J31" s="13">
        <v>503.5</v>
      </c>
      <c r="K31" s="13">
        <v>5127</v>
      </c>
      <c r="L31" s="13">
        <v>1006.9999999999999</v>
      </c>
      <c r="M31" t="s">
        <v>38</v>
      </c>
    </row>
    <row r="32" spans="5:13" x14ac:dyDescent="0.25">
      <c r="E32">
        <v>2020</v>
      </c>
      <c r="F32" t="s">
        <v>40</v>
      </c>
      <c r="G32" t="s">
        <v>17</v>
      </c>
      <c r="H32" t="s">
        <v>23</v>
      </c>
      <c r="I32" s="13">
        <v>3566</v>
      </c>
      <c r="J32" s="13">
        <v>5035</v>
      </c>
      <c r="K32" s="13">
        <v>5127</v>
      </c>
      <c r="L32" s="13">
        <v>1006.9999999999999</v>
      </c>
      <c r="M32" t="s">
        <v>38</v>
      </c>
    </row>
    <row r="33" spans="5:13" x14ac:dyDescent="0.25">
      <c r="E33">
        <v>2020</v>
      </c>
      <c r="F33" t="s">
        <v>40</v>
      </c>
      <c r="G33" t="s">
        <v>17</v>
      </c>
      <c r="H33" t="s">
        <v>24</v>
      </c>
      <c r="I33" s="13">
        <v>2498</v>
      </c>
      <c r="J33" s="13">
        <v>8800</v>
      </c>
      <c r="K33" s="13">
        <v>8960</v>
      </c>
      <c r="L33" s="13">
        <v>1760</v>
      </c>
      <c r="M33" t="s">
        <v>38</v>
      </c>
    </row>
    <row r="34" spans="5:13" x14ac:dyDescent="0.25">
      <c r="E34">
        <v>2020</v>
      </c>
      <c r="F34" t="s">
        <v>40</v>
      </c>
      <c r="G34" t="s">
        <v>19</v>
      </c>
      <c r="H34" t="s">
        <v>37</v>
      </c>
      <c r="I34" s="13">
        <v>644000</v>
      </c>
      <c r="J34" s="13">
        <v>6318</v>
      </c>
      <c r="K34" s="13">
        <v>6433</v>
      </c>
      <c r="L34" s="13">
        <v>1264</v>
      </c>
      <c r="M34" t="s">
        <v>38</v>
      </c>
    </row>
    <row r="35" spans="5:13" x14ac:dyDescent="0.25">
      <c r="E35">
        <v>2020</v>
      </c>
      <c r="F35" t="s">
        <v>39</v>
      </c>
      <c r="G35" t="s">
        <v>20</v>
      </c>
      <c r="H35" t="s">
        <v>29</v>
      </c>
      <c r="I35" s="13">
        <v>345000</v>
      </c>
      <c r="J35" s="13">
        <v>9016</v>
      </c>
      <c r="K35" s="13">
        <v>17840</v>
      </c>
      <c r="L35" s="13">
        <v>1803</v>
      </c>
      <c r="M35" t="s">
        <v>38</v>
      </c>
    </row>
    <row r="36" spans="5:13" x14ac:dyDescent="0.25">
      <c r="E36">
        <v>2020</v>
      </c>
      <c r="F36" t="s">
        <v>40</v>
      </c>
      <c r="G36" t="s">
        <v>19</v>
      </c>
      <c r="H36" t="s">
        <v>28</v>
      </c>
      <c r="I36" s="13">
        <v>455000</v>
      </c>
      <c r="J36" s="13">
        <v>4579</v>
      </c>
      <c r="K36" s="13">
        <v>5128</v>
      </c>
      <c r="L36" s="13">
        <v>916000</v>
      </c>
      <c r="M36" t="s">
        <v>38</v>
      </c>
    </row>
    <row r="37" spans="5:13" x14ac:dyDescent="0.25">
      <c r="E37">
        <v>2020</v>
      </c>
      <c r="F37" t="s">
        <v>39</v>
      </c>
      <c r="G37" t="s">
        <v>20</v>
      </c>
      <c r="H37" t="s">
        <v>29</v>
      </c>
      <c r="I37" s="13">
        <v>345000</v>
      </c>
      <c r="J37" s="13">
        <v>10472</v>
      </c>
      <c r="K37" s="13">
        <v>7840</v>
      </c>
      <c r="L37" s="13">
        <v>1803</v>
      </c>
      <c r="M37" t="s">
        <v>38</v>
      </c>
    </row>
    <row r="38" spans="5:13" x14ac:dyDescent="0.25">
      <c r="E38">
        <v>2020</v>
      </c>
      <c r="F38" t="s">
        <v>40</v>
      </c>
      <c r="G38" t="s">
        <v>18</v>
      </c>
      <c r="H38" t="s">
        <v>30</v>
      </c>
      <c r="I38" s="13">
        <v>122000</v>
      </c>
      <c r="J38" s="13">
        <v>3333</v>
      </c>
      <c r="K38" s="13">
        <v>3733.3333333333335</v>
      </c>
      <c r="L38" s="13">
        <v>20000</v>
      </c>
      <c r="M38" t="s">
        <v>38</v>
      </c>
    </row>
    <row r="39" spans="5:13" x14ac:dyDescent="0.25">
      <c r="E39">
        <v>2020</v>
      </c>
      <c r="F39" t="s">
        <v>40</v>
      </c>
      <c r="G39" t="s">
        <v>18</v>
      </c>
      <c r="H39" t="s">
        <v>30</v>
      </c>
      <c r="I39" s="13">
        <v>122000</v>
      </c>
      <c r="J39" s="13">
        <v>3333.3333333333335</v>
      </c>
      <c r="K39" s="13">
        <v>3733.3333333333335</v>
      </c>
      <c r="L39" s="13">
        <v>20000</v>
      </c>
      <c r="M39" t="s">
        <v>38</v>
      </c>
    </row>
    <row r="40" spans="5:13" x14ac:dyDescent="0.25">
      <c r="E40">
        <v>2020</v>
      </c>
      <c r="F40" t="s">
        <v>40</v>
      </c>
      <c r="G40" t="s">
        <v>21</v>
      </c>
      <c r="H40" t="s">
        <v>31</v>
      </c>
      <c r="I40" s="13">
        <v>78000</v>
      </c>
      <c r="J40" s="13">
        <v>846.80999999992787</v>
      </c>
      <c r="K40" s="13">
        <v>512.6</v>
      </c>
      <c r="L40" s="13">
        <v>915000</v>
      </c>
      <c r="M40" t="s">
        <v>38</v>
      </c>
    </row>
    <row r="41" spans="5:13" x14ac:dyDescent="0.25">
      <c r="E41">
        <v>2020</v>
      </c>
      <c r="F41" t="s">
        <v>40</v>
      </c>
      <c r="G41" t="s">
        <v>21</v>
      </c>
      <c r="H41" t="s">
        <v>32</v>
      </c>
      <c r="I41" s="13">
        <v>76000</v>
      </c>
      <c r="J41" s="13">
        <v>457.7</v>
      </c>
      <c r="K41" s="13">
        <v>512.6</v>
      </c>
      <c r="L41" s="13">
        <v>915000</v>
      </c>
      <c r="M41" t="s">
        <v>38</v>
      </c>
    </row>
    <row r="42" spans="5:13" x14ac:dyDescent="0.25">
      <c r="E42">
        <v>2020</v>
      </c>
      <c r="F42" t="s">
        <v>40</v>
      </c>
      <c r="G42" t="s">
        <v>21</v>
      </c>
      <c r="H42" t="s">
        <v>31</v>
      </c>
      <c r="I42" s="13">
        <v>78000</v>
      </c>
      <c r="J42" s="13">
        <v>457.7</v>
      </c>
      <c r="K42" s="13">
        <v>512.6</v>
      </c>
      <c r="L42" s="13">
        <v>915000</v>
      </c>
      <c r="M42" t="s">
        <v>38</v>
      </c>
    </row>
    <row r="43" spans="5:13" x14ac:dyDescent="0.25">
      <c r="E43">
        <v>2020</v>
      </c>
      <c r="F43" t="s">
        <v>40</v>
      </c>
      <c r="G43" t="s">
        <v>21</v>
      </c>
      <c r="H43" t="s">
        <v>32</v>
      </c>
      <c r="I43" s="13">
        <v>76000</v>
      </c>
      <c r="J43" s="13">
        <v>457.7</v>
      </c>
      <c r="K43" s="13">
        <v>512.6</v>
      </c>
      <c r="L43" s="13">
        <v>915000</v>
      </c>
      <c r="M43" t="s">
        <v>38</v>
      </c>
    </row>
    <row r="44" spans="5:13" x14ac:dyDescent="0.25">
      <c r="E44">
        <v>2020</v>
      </c>
      <c r="F44" t="s">
        <v>39</v>
      </c>
      <c r="G44" t="s">
        <v>21</v>
      </c>
      <c r="H44" t="s">
        <v>34</v>
      </c>
      <c r="I44" s="13">
        <v>34000</v>
      </c>
      <c r="J44" s="13">
        <v>549.20000000000005</v>
      </c>
      <c r="K44" s="13">
        <v>512.6</v>
      </c>
      <c r="L44" s="13">
        <v>1098</v>
      </c>
      <c r="M44" t="s">
        <v>38</v>
      </c>
    </row>
    <row r="45" spans="5:13" x14ac:dyDescent="0.25">
      <c r="E45">
        <v>2020</v>
      </c>
      <c r="F45" t="s">
        <v>39</v>
      </c>
      <c r="G45" t="s">
        <v>21</v>
      </c>
      <c r="H45" t="s">
        <v>36</v>
      </c>
      <c r="I45" s="13">
        <v>3000</v>
      </c>
      <c r="J45" s="13">
        <v>503.5</v>
      </c>
      <c r="K45" s="13">
        <v>5127</v>
      </c>
      <c r="L45" s="13">
        <v>1006.9999999999999</v>
      </c>
      <c r="M45" t="s">
        <v>38</v>
      </c>
    </row>
    <row r="46" spans="5:13" x14ac:dyDescent="0.25">
      <c r="E46">
        <v>2020</v>
      </c>
      <c r="F46" t="s">
        <v>40</v>
      </c>
      <c r="G46" t="s">
        <v>21</v>
      </c>
      <c r="H46" t="s">
        <v>34</v>
      </c>
      <c r="I46" s="13">
        <v>34000</v>
      </c>
      <c r="J46" s="13">
        <v>457.7</v>
      </c>
      <c r="K46" s="13">
        <v>512.6</v>
      </c>
      <c r="L46" s="13">
        <v>915000</v>
      </c>
      <c r="M46" t="s">
        <v>38</v>
      </c>
    </row>
    <row r="47" spans="5:13" x14ac:dyDescent="0.25">
      <c r="E47">
        <v>2020</v>
      </c>
      <c r="F47" t="s">
        <v>40</v>
      </c>
      <c r="G47" t="s">
        <v>18</v>
      </c>
      <c r="H47" t="s">
        <v>35</v>
      </c>
      <c r="I47" s="13">
        <v>7000</v>
      </c>
      <c r="J47" s="13">
        <v>6666.666666666667</v>
      </c>
      <c r="K47" s="13">
        <v>5600</v>
      </c>
      <c r="L47" s="13">
        <v>40000</v>
      </c>
      <c r="M47" t="s">
        <v>38</v>
      </c>
    </row>
    <row r="48" spans="5:13" x14ac:dyDescent="0.25">
      <c r="E48">
        <v>2020</v>
      </c>
      <c r="F48" t="s">
        <v>40</v>
      </c>
      <c r="G48" t="s">
        <v>21</v>
      </c>
      <c r="H48" t="s">
        <v>36</v>
      </c>
      <c r="I48" s="13">
        <v>3000</v>
      </c>
      <c r="J48" s="13">
        <v>457.7</v>
      </c>
      <c r="K48" s="13">
        <v>5127</v>
      </c>
      <c r="L48" s="13">
        <v>915000</v>
      </c>
      <c r="M48" t="s">
        <v>38</v>
      </c>
    </row>
    <row r="49" spans="5:13" x14ac:dyDescent="0.25">
      <c r="E49">
        <v>2020</v>
      </c>
      <c r="F49" t="s">
        <v>41</v>
      </c>
      <c r="G49" t="s">
        <v>17</v>
      </c>
      <c r="H49" t="s">
        <v>23</v>
      </c>
      <c r="I49" s="13">
        <v>3566</v>
      </c>
      <c r="J49" s="13">
        <v>5493</v>
      </c>
      <c r="K49" s="13">
        <v>5127</v>
      </c>
      <c r="L49" s="13">
        <v>1099</v>
      </c>
      <c r="M49" t="s">
        <v>38</v>
      </c>
    </row>
    <row r="50" spans="5:13" x14ac:dyDescent="0.25">
      <c r="E50">
        <v>2020</v>
      </c>
      <c r="F50" t="s">
        <v>41</v>
      </c>
      <c r="G50" t="s">
        <v>17</v>
      </c>
      <c r="H50" t="s">
        <v>24</v>
      </c>
      <c r="I50" s="13">
        <v>2498</v>
      </c>
      <c r="J50" s="13">
        <v>9600</v>
      </c>
      <c r="K50" s="13">
        <v>8960</v>
      </c>
      <c r="L50" s="13">
        <v>1920</v>
      </c>
      <c r="M50" t="s">
        <v>38</v>
      </c>
    </row>
    <row r="51" spans="5:13" x14ac:dyDescent="0.25">
      <c r="E51">
        <v>2020</v>
      </c>
      <c r="F51" t="s">
        <v>41</v>
      </c>
      <c r="G51" t="s">
        <v>18</v>
      </c>
      <c r="H51" t="s">
        <v>25</v>
      </c>
      <c r="I51" s="13">
        <v>1245</v>
      </c>
      <c r="J51" s="13">
        <v>183.1</v>
      </c>
      <c r="K51" s="13">
        <v>512.6</v>
      </c>
      <c r="L51" s="13">
        <v>1099</v>
      </c>
      <c r="M51" t="s">
        <v>38</v>
      </c>
    </row>
    <row r="52" spans="5:13" x14ac:dyDescent="0.25">
      <c r="E52">
        <v>2020</v>
      </c>
      <c r="F52" t="s">
        <v>41</v>
      </c>
      <c r="G52" t="s">
        <v>19</v>
      </c>
      <c r="H52" t="s">
        <v>26</v>
      </c>
      <c r="I52" s="13">
        <v>644000</v>
      </c>
      <c r="J52" s="13">
        <v>6892</v>
      </c>
      <c r="K52" s="13">
        <v>6433</v>
      </c>
      <c r="L52" s="13">
        <v>1378</v>
      </c>
      <c r="M52" t="s">
        <v>38</v>
      </c>
    </row>
    <row r="53" spans="5:13" x14ac:dyDescent="0.25">
      <c r="E53">
        <v>2020</v>
      </c>
      <c r="F53" t="s">
        <v>41</v>
      </c>
      <c r="G53" t="s">
        <v>19</v>
      </c>
      <c r="H53" t="s">
        <v>28</v>
      </c>
      <c r="I53" s="13">
        <v>455000</v>
      </c>
      <c r="J53" s="13">
        <v>5265</v>
      </c>
      <c r="K53" s="13">
        <v>5128</v>
      </c>
      <c r="L53" s="13">
        <v>1053</v>
      </c>
      <c r="M53" t="s">
        <v>38</v>
      </c>
    </row>
    <row r="54" spans="5:13" x14ac:dyDescent="0.25">
      <c r="E54">
        <v>2020</v>
      </c>
      <c r="F54" t="s">
        <v>41</v>
      </c>
      <c r="G54" t="s">
        <v>20</v>
      </c>
      <c r="H54" t="s">
        <v>29</v>
      </c>
      <c r="I54" s="13">
        <v>345000</v>
      </c>
      <c r="J54" s="13">
        <v>9016</v>
      </c>
      <c r="K54" s="13">
        <v>7840</v>
      </c>
      <c r="L54" s="13">
        <v>1803</v>
      </c>
      <c r="M54" t="s">
        <v>38</v>
      </c>
    </row>
    <row r="55" spans="5:13" x14ac:dyDescent="0.25">
      <c r="E55">
        <v>2020</v>
      </c>
      <c r="F55" t="s">
        <v>41</v>
      </c>
      <c r="G55" t="s">
        <v>18</v>
      </c>
      <c r="H55" t="s">
        <v>30</v>
      </c>
      <c r="I55" s="13">
        <v>122000</v>
      </c>
      <c r="J55" s="13">
        <v>89.5</v>
      </c>
      <c r="K55" s="13">
        <v>117</v>
      </c>
      <c r="L55" s="13">
        <v>539000</v>
      </c>
      <c r="M55" t="s">
        <v>38</v>
      </c>
    </row>
    <row r="56" spans="5:13" x14ac:dyDescent="0.25">
      <c r="E56">
        <v>2020</v>
      </c>
      <c r="F56" t="s">
        <v>41</v>
      </c>
      <c r="G56" t="s">
        <v>21</v>
      </c>
      <c r="H56" t="s">
        <v>31</v>
      </c>
      <c r="I56" s="13">
        <v>78000</v>
      </c>
      <c r="J56" s="13">
        <v>549.29999999999995</v>
      </c>
      <c r="K56" s="13">
        <v>512.6</v>
      </c>
      <c r="L56" s="13">
        <v>1099</v>
      </c>
      <c r="M56" t="s">
        <v>38</v>
      </c>
    </row>
    <row r="57" spans="5:13" x14ac:dyDescent="0.25">
      <c r="E57">
        <v>2020</v>
      </c>
      <c r="F57" t="s">
        <v>41</v>
      </c>
      <c r="G57" t="s">
        <v>21</v>
      </c>
      <c r="H57" t="s">
        <v>32</v>
      </c>
      <c r="I57" s="13">
        <v>76000</v>
      </c>
      <c r="J57" s="13">
        <v>549.20000000000005</v>
      </c>
      <c r="K57" s="13">
        <v>512.6</v>
      </c>
      <c r="L57" s="13">
        <v>1098</v>
      </c>
      <c r="M57" t="s">
        <v>38</v>
      </c>
    </row>
    <row r="58" spans="5:13" x14ac:dyDescent="0.25">
      <c r="E58">
        <v>2020</v>
      </c>
      <c r="F58" t="s">
        <v>41</v>
      </c>
      <c r="G58" t="s">
        <v>21</v>
      </c>
      <c r="H58" t="s">
        <v>33</v>
      </c>
      <c r="I58" s="13">
        <v>46000</v>
      </c>
      <c r="J58" s="13">
        <v>24000</v>
      </c>
      <c r="K58" s="13">
        <v>22400</v>
      </c>
      <c r="L58" s="13">
        <v>48000</v>
      </c>
      <c r="M58" t="s">
        <v>77</v>
      </c>
    </row>
    <row r="59" spans="5:13" x14ac:dyDescent="0.25">
      <c r="E59">
        <v>2020</v>
      </c>
      <c r="F59" t="s">
        <v>41</v>
      </c>
      <c r="G59" t="s">
        <v>21</v>
      </c>
      <c r="H59" t="s">
        <v>34</v>
      </c>
      <c r="I59" s="13">
        <v>34000</v>
      </c>
      <c r="J59" s="13">
        <v>549.20000000000005</v>
      </c>
      <c r="K59" s="13">
        <v>512.6</v>
      </c>
      <c r="L59" s="13">
        <v>1098</v>
      </c>
      <c r="M59" t="s">
        <v>38</v>
      </c>
    </row>
    <row r="60" spans="5:13" x14ac:dyDescent="0.25">
      <c r="E60">
        <v>2020</v>
      </c>
      <c r="F60" t="s">
        <v>41</v>
      </c>
      <c r="G60" t="s">
        <v>18</v>
      </c>
      <c r="H60" t="s">
        <v>35</v>
      </c>
      <c r="I60" s="13">
        <v>7000</v>
      </c>
      <c r="J60" s="13">
        <v>122.2</v>
      </c>
      <c r="K60" s="13">
        <v>112</v>
      </c>
      <c r="L60" s="13">
        <v>733000</v>
      </c>
      <c r="M60" t="s">
        <v>38</v>
      </c>
    </row>
    <row r="61" spans="5:13" x14ac:dyDescent="0.25">
      <c r="E61">
        <v>2020</v>
      </c>
      <c r="F61" t="s">
        <v>41</v>
      </c>
      <c r="G61" t="s">
        <v>22</v>
      </c>
      <c r="H61" t="s">
        <v>22</v>
      </c>
      <c r="I61" s="13">
        <v>3000</v>
      </c>
      <c r="J61" s="13">
        <v>14520</v>
      </c>
      <c r="K61" s="13">
        <v>7392</v>
      </c>
      <c r="L61" s="13">
        <v>1452</v>
      </c>
      <c r="M61" t="s">
        <v>38</v>
      </c>
    </row>
    <row r="62" spans="5:13" x14ac:dyDescent="0.25">
      <c r="E62">
        <v>2020</v>
      </c>
      <c r="F62" t="s">
        <v>41</v>
      </c>
      <c r="G62" t="s">
        <v>21</v>
      </c>
      <c r="H62" t="s">
        <v>36</v>
      </c>
      <c r="I62" s="13">
        <v>3000</v>
      </c>
      <c r="J62" s="13">
        <v>503.5</v>
      </c>
      <c r="K62" s="13">
        <v>5127</v>
      </c>
      <c r="L62" s="13">
        <v>1006.9999999999999</v>
      </c>
      <c r="M62" t="s">
        <v>38</v>
      </c>
    </row>
    <row r="63" spans="5:13" x14ac:dyDescent="0.25">
      <c r="E63">
        <v>2020</v>
      </c>
      <c r="F63" t="s">
        <v>42</v>
      </c>
      <c r="G63" t="s">
        <v>17</v>
      </c>
      <c r="H63" t="s">
        <v>24</v>
      </c>
      <c r="I63" s="13">
        <v>2498</v>
      </c>
      <c r="J63" s="13">
        <v>8800</v>
      </c>
      <c r="K63" s="13">
        <v>8960</v>
      </c>
      <c r="L63" s="13">
        <v>1760</v>
      </c>
      <c r="M63" t="s">
        <v>38</v>
      </c>
    </row>
    <row r="64" spans="5:13" x14ac:dyDescent="0.25">
      <c r="E64">
        <v>2020</v>
      </c>
      <c r="F64" t="s">
        <v>42</v>
      </c>
      <c r="G64" t="s">
        <v>18</v>
      </c>
      <c r="H64" t="s">
        <v>25</v>
      </c>
      <c r="I64" s="13">
        <v>1245</v>
      </c>
      <c r="J64" s="13">
        <v>167.83333333333334</v>
      </c>
      <c r="K64" s="13">
        <v>512.6</v>
      </c>
      <c r="L64" s="13">
        <v>1006.9999999999999</v>
      </c>
      <c r="M64" t="s">
        <v>38</v>
      </c>
    </row>
    <row r="65" spans="5:13" x14ac:dyDescent="0.25">
      <c r="E65">
        <v>2020</v>
      </c>
      <c r="F65" t="s">
        <v>42</v>
      </c>
      <c r="G65" t="s">
        <v>19</v>
      </c>
      <c r="H65" t="s">
        <v>37</v>
      </c>
      <c r="I65" s="13">
        <v>644000</v>
      </c>
      <c r="J65" s="13">
        <v>6318</v>
      </c>
      <c r="K65" s="13">
        <v>6433</v>
      </c>
      <c r="L65" s="13">
        <v>1264</v>
      </c>
      <c r="M65" t="s">
        <v>38</v>
      </c>
    </row>
    <row r="66" spans="5:13" x14ac:dyDescent="0.25">
      <c r="E66">
        <v>2020</v>
      </c>
      <c r="F66" t="s">
        <v>42</v>
      </c>
      <c r="G66" t="s">
        <v>20</v>
      </c>
      <c r="H66" t="s">
        <v>27</v>
      </c>
      <c r="I66" s="13">
        <v>643000</v>
      </c>
      <c r="J66" s="13">
        <v>7000</v>
      </c>
      <c r="K66" s="13">
        <v>7840</v>
      </c>
      <c r="L66" s="13">
        <v>1400</v>
      </c>
      <c r="M66" t="s">
        <v>38</v>
      </c>
    </row>
    <row r="67" spans="5:13" x14ac:dyDescent="0.25">
      <c r="E67">
        <v>2020</v>
      </c>
      <c r="F67" t="s">
        <v>42</v>
      </c>
      <c r="G67" t="s">
        <v>19</v>
      </c>
      <c r="H67" t="s">
        <v>28</v>
      </c>
      <c r="I67" s="13">
        <v>455000</v>
      </c>
      <c r="J67" s="13">
        <v>4579</v>
      </c>
      <c r="K67" s="13">
        <v>5128</v>
      </c>
      <c r="L67" s="13">
        <v>916000</v>
      </c>
      <c r="M67" t="s">
        <v>38</v>
      </c>
    </row>
    <row r="68" spans="5:13" x14ac:dyDescent="0.25">
      <c r="E68">
        <v>2020</v>
      </c>
      <c r="F68" t="s">
        <v>42</v>
      </c>
      <c r="G68" t="s">
        <v>20</v>
      </c>
      <c r="H68" t="s">
        <v>29</v>
      </c>
      <c r="I68" s="13">
        <v>345000</v>
      </c>
      <c r="J68" s="13">
        <v>7000</v>
      </c>
      <c r="K68" s="13">
        <v>7840</v>
      </c>
      <c r="L68" s="13">
        <v>1400</v>
      </c>
      <c r="M68" t="s">
        <v>38</v>
      </c>
    </row>
    <row r="69" spans="5:13" x14ac:dyDescent="0.25">
      <c r="E69">
        <v>2020</v>
      </c>
      <c r="F69" t="s">
        <v>42</v>
      </c>
      <c r="G69" t="s">
        <v>18</v>
      </c>
      <c r="H69" t="s">
        <v>30</v>
      </c>
      <c r="I69" s="13">
        <v>122000</v>
      </c>
      <c r="J69" s="13">
        <v>3333.3333333333335</v>
      </c>
      <c r="K69" s="13">
        <v>3733.3333333333335</v>
      </c>
      <c r="L69" s="13">
        <v>20000</v>
      </c>
      <c r="M69" t="s">
        <v>38</v>
      </c>
    </row>
    <row r="70" spans="5:13" x14ac:dyDescent="0.25">
      <c r="E70">
        <v>2020</v>
      </c>
      <c r="F70" t="s">
        <v>42</v>
      </c>
      <c r="G70" t="s">
        <v>21</v>
      </c>
      <c r="H70" t="s">
        <v>31</v>
      </c>
      <c r="I70" s="13">
        <v>78000</v>
      </c>
      <c r="J70" s="13">
        <v>457.7</v>
      </c>
      <c r="K70" s="13">
        <v>512.6</v>
      </c>
      <c r="L70" s="13">
        <v>915000</v>
      </c>
      <c r="M70" t="s">
        <v>38</v>
      </c>
    </row>
    <row r="71" spans="5:13" x14ac:dyDescent="0.25">
      <c r="E71">
        <v>2020</v>
      </c>
      <c r="F71" t="s">
        <v>42</v>
      </c>
      <c r="G71" t="s">
        <v>21</v>
      </c>
      <c r="H71" t="s">
        <v>32</v>
      </c>
      <c r="I71" s="13">
        <v>76000</v>
      </c>
      <c r="J71" s="13">
        <v>457.7</v>
      </c>
      <c r="K71" s="13">
        <v>512.6</v>
      </c>
      <c r="L71" s="13">
        <v>915000</v>
      </c>
      <c r="M71" t="s">
        <v>38</v>
      </c>
    </row>
    <row r="72" spans="5:13" x14ac:dyDescent="0.25">
      <c r="E72">
        <v>2020</v>
      </c>
      <c r="F72" t="s">
        <v>42</v>
      </c>
      <c r="G72" t="s">
        <v>21</v>
      </c>
      <c r="H72" t="s">
        <v>33</v>
      </c>
      <c r="I72" s="13">
        <v>46000</v>
      </c>
      <c r="J72" s="13">
        <v>20000</v>
      </c>
      <c r="K72" s="13">
        <v>22400</v>
      </c>
      <c r="L72" s="13">
        <v>40000</v>
      </c>
      <c r="M72" t="s">
        <v>77</v>
      </c>
    </row>
    <row r="73" spans="5:13" x14ac:dyDescent="0.25">
      <c r="E73">
        <v>2020</v>
      </c>
      <c r="F73" t="s">
        <v>42</v>
      </c>
      <c r="G73" t="s">
        <v>21</v>
      </c>
      <c r="H73" t="s">
        <v>34</v>
      </c>
      <c r="I73" s="13">
        <v>34000</v>
      </c>
      <c r="J73" s="13">
        <v>457.7</v>
      </c>
      <c r="K73" s="13">
        <v>512.6</v>
      </c>
      <c r="L73" s="13">
        <v>915000</v>
      </c>
      <c r="M73" t="s">
        <v>38</v>
      </c>
    </row>
    <row r="74" spans="5:13" x14ac:dyDescent="0.25">
      <c r="E74">
        <v>2020</v>
      </c>
      <c r="F74" t="s">
        <v>42</v>
      </c>
      <c r="G74" t="s">
        <v>18</v>
      </c>
      <c r="H74" t="s">
        <v>35</v>
      </c>
      <c r="I74" s="13">
        <v>7000</v>
      </c>
      <c r="J74" s="13">
        <v>6666.666666666667</v>
      </c>
      <c r="K74" s="13">
        <v>170.86666666666667</v>
      </c>
      <c r="L74" s="13">
        <v>40000</v>
      </c>
      <c r="M74" t="s">
        <v>38</v>
      </c>
    </row>
    <row r="75" spans="5:13" x14ac:dyDescent="0.25">
      <c r="E75">
        <v>2020</v>
      </c>
      <c r="F75" t="s">
        <v>42</v>
      </c>
      <c r="G75" t="s">
        <v>21</v>
      </c>
      <c r="H75" t="s">
        <v>36</v>
      </c>
      <c r="I75" s="13">
        <v>3000</v>
      </c>
      <c r="J75" s="13">
        <v>457.7</v>
      </c>
      <c r="K75" s="13">
        <v>5127</v>
      </c>
      <c r="L75" s="13">
        <v>915000</v>
      </c>
      <c r="M75" t="s">
        <v>38</v>
      </c>
    </row>
    <row r="76" spans="5:13" x14ac:dyDescent="0.25">
      <c r="E76">
        <v>2020</v>
      </c>
      <c r="F76" t="s">
        <v>43</v>
      </c>
      <c r="G76" t="s">
        <v>17</v>
      </c>
      <c r="H76" t="s">
        <v>23</v>
      </c>
      <c r="I76" s="13">
        <v>3566</v>
      </c>
      <c r="J76" s="13">
        <v>5493</v>
      </c>
      <c r="K76" s="13">
        <v>5127</v>
      </c>
      <c r="L76" s="13">
        <v>1099</v>
      </c>
      <c r="M76" t="s">
        <v>38</v>
      </c>
    </row>
    <row r="77" spans="5:13" x14ac:dyDescent="0.25">
      <c r="E77">
        <v>2020</v>
      </c>
      <c r="F77" t="s">
        <v>43</v>
      </c>
      <c r="G77" t="s">
        <v>17</v>
      </c>
      <c r="H77" t="s">
        <v>24</v>
      </c>
      <c r="I77" s="13">
        <v>2498</v>
      </c>
      <c r="J77" s="13">
        <v>7095.7899999999208</v>
      </c>
      <c r="K77" s="13">
        <v>8960</v>
      </c>
      <c r="L77" s="13">
        <v>1920</v>
      </c>
      <c r="M77" t="s">
        <v>38</v>
      </c>
    </row>
    <row r="78" spans="5:13" x14ac:dyDescent="0.25">
      <c r="E78">
        <v>2020</v>
      </c>
      <c r="F78" t="s">
        <v>43</v>
      </c>
      <c r="G78" t="s">
        <v>18</v>
      </c>
      <c r="H78" t="s">
        <v>25</v>
      </c>
      <c r="I78" s="13">
        <v>1245</v>
      </c>
      <c r="J78" s="13">
        <v>183.1</v>
      </c>
      <c r="K78" s="13">
        <v>512.6</v>
      </c>
      <c r="L78" s="13">
        <v>1099</v>
      </c>
      <c r="M78" t="s">
        <v>38</v>
      </c>
    </row>
    <row r="79" spans="5:13" x14ac:dyDescent="0.25">
      <c r="E79">
        <v>2020</v>
      </c>
      <c r="F79" t="s">
        <v>43</v>
      </c>
      <c r="G79" t="s">
        <v>19</v>
      </c>
      <c r="H79" t="s">
        <v>26</v>
      </c>
      <c r="I79" s="13">
        <v>644000</v>
      </c>
      <c r="J79" s="13">
        <v>6892</v>
      </c>
      <c r="K79" s="13">
        <v>6433</v>
      </c>
      <c r="L79" s="13">
        <v>1378</v>
      </c>
      <c r="M79" t="s">
        <v>38</v>
      </c>
    </row>
    <row r="80" spans="5:13" x14ac:dyDescent="0.25">
      <c r="E80">
        <v>2020</v>
      </c>
      <c r="F80" t="s">
        <v>43</v>
      </c>
      <c r="G80" t="s">
        <v>20</v>
      </c>
      <c r="H80" t="s">
        <v>27</v>
      </c>
      <c r="I80" s="13">
        <v>643000</v>
      </c>
      <c r="J80" s="13">
        <v>7700</v>
      </c>
      <c r="K80" s="13">
        <v>7840</v>
      </c>
      <c r="L80" s="13">
        <v>1540</v>
      </c>
      <c r="M80" t="s">
        <v>38</v>
      </c>
    </row>
    <row r="81" spans="5:13" x14ac:dyDescent="0.25">
      <c r="E81">
        <v>2020</v>
      </c>
      <c r="F81" t="s">
        <v>43</v>
      </c>
      <c r="G81" t="s">
        <v>19</v>
      </c>
      <c r="H81" t="s">
        <v>28</v>
      </c>
      <c r="I81" s="13">
        <v>455000</v>
      </c>
      <c r="J81" s="13">
        <v>5265</v>
      </c>
      <c r="K81" s="13">
        <v>5128</v>
      </c>
      <c r="L81" s="13">
        <v>1053</v>
      </c>
      <c r="M81" t="s">
        <v>38</v>
      </c>
    </row>
    <row r="82" spans="5:13" x14ac:dyDescent="0.25">
      <c r="E82">
        <v>2020</v>
      </c>
      <c r="F82" t="s">
        <v>43</v>
      </c>
      <c r="G82" t="s">
        <v>20</v>
      </c>
      <c r="H82" t="s">
        <v>29</v>
      </c>
      <c r="I82" s="13">
        <v>345000</v>
      </c>
      <c r="J82" s="13">
        <v>9016</v>
      </c>
      <c r="K82" s="13">
        <v>7840</v>
      </c>
      <c r="L82" s="13">
        <v>1803</v>
      </c>
      <c r="M82" t="s">
        <v>38</v>
      </c>
    </row>
    <row r="83" spans="5:13" x14ac:dyDescent="0.25">
      <c r="E83">
        <v>2020</v>
      </c>
      <c r="F83" t="s">
        <v>43</v>
      </c>
      <c r="G83" t="s">
        <v>18</v>
      </c>
      <c r="H83" t="s">
        <v>30</v>
      </c>
      <c r="I83" s="13">
        <v>122000</v>
      </c>
      <c r="J83" s="13">
        <v>89.9</v>
      </c>
      <c r="K83" s="13">
        <v>1170</v>
      </c>
      <c r="L83" s="13">
        <v>539000</v>
      </c>
      <c r="M83" t="s">
        <v>38</v>
      </c>
    </row>
    <row r="84" spans="5:13" x14ac:dyDescent="0.25">
      <c r="E84">
        <v>2020</v>
      </c>
      <c r="F84" t="s">
        <v>43</v>
      </c>
      <c r="G84" t="s">
        <v>21</v>
      </c>
      <c r="H84" t="s">
        <v>31</v>
      </c>
      <c r="I84" s="13">
        <v>78000</v>
      </c>
      <c r="J84" s="13">
        <v>549.29999999999995</v>
      </c>
      <c r="K84" s="13">
        <v>512.6</v>
      </c>
      <c r="L84" s="13">
        <v>1099</v>
      </c>
      <c r="M84" t="s">
        <v>38</v>
      </c>
    </row>
    <row r="85" spans="5:13" x14ac:dyDescent="0.25">
      <c r="E85">
        <v>2020</v>
      </c>
      <c r="F85" t="s">
        <v>43</v>
      </c>
      <c r="G85" t="s">
        <v>21</v>
      </c>
      <c r="H85" t="s">
        <v>32</v>
      </c>
      <c r="I85" s="13">
        <v>76000</v>
      </c>
      <c r="J85" s="13">
        <v>549.20000000000005</v>
      </c>
      <c r="K85" s="13">
        <v>512.6</v>
      </c>
      <c r="L85" s="13">
        <v>1098</v>
      </c>
      <c r="M85" t="s">
        <v>38</v>
      </c>
    </row>
    <row r="86" spans="5:13" x14ac:dyDescent="0.25">
      <c r="E86">
        <v>2020</v>
      </c>
      <c r="F86" t="s">
        <v>43</v>
      </c>
      <c r="G86" t="s">
        <v>21</v>
      </c>
      <c r="H86" t="s">
        <v>33</v>
      </c>
      <c r="I86" s="13">
        <v>46000</v>
      </c>
      <c r="J86" s="13">
        <v>24000</v>
      </c>
      <c r="K86" s="13">
        <v>22400</v>
      </c>
      <c r="L86" s="13">
        <v>48000</v>
      </c>
      <c r="M86" t="s">
        <v>77</v>
      </c>
    </row>
    <row r="87" spans="5:13" x14ac:dyDescent="0.25">
      <c r="E87">
        <v>2020</v>
      </c>
      <c r="F87" t="s">
        <v>43</v>
      </c>
      <c r="G87" t="s">
        <v>21</v>
      </c>
      <c r="H87" t="s">
        <v>34</v>
      </c>
      <c r="I87" s="13">
        <v>34000</v>
      </c>
      <c r="J87" s="13">
        <v>549.20000000000005</v>
      </c>
      <c r="K87" s="13">
        <v>512.6</v>
      </c>
      <c r="L87" s="13">
        <v>1098</v>
      </c>
      <c r="M87" t="s">
        <v>38</v>
      </c>
    </row>
    <row r="88" spans="5:13" x14ac:dyDescent="0.25">
      <c r="E88">
        <v>2020</v>
      </c>
      <c r="F88" t="s">
        <v>43</v>
      </c>
      <c r="G88" t="s">
        <v>18</v>
      </c>
      <c r="H88" t="s">
        <v>35</v>
      </c>
      <c r="I88" s="13">
        <v>7000</v>
      </c>
      <c r="J88" s="13">
        <v>122.2</v>
      </c>
      <c r="K88" s="13">
        <v>112</v>
      </c>
      <c r="L88" s="13">
        <v>733000</v>
      </c>
      <c r="M88" t="s">
        <v>38</v>
      </c>
    </row>
    <row r="89" spans="5:13" x14ac:dyDescent="0.25">
      <c r="E89">
        <v>2020</v>
      </c>
      <c r="F89" t="s">
        <v>43</v>
      </c>
      <c r="G89" t="s">
        <v>22</v>
      </c>
      <c r="H89" t="s">
        <v>22</v>
      </c>
      <c r="I89" s="13">
        <v>3000</v>
      </c>
      <c r="J89" s="13">
        <v>14520</v>
      </c>
      <c r="K89" s="13">
        <v>7392</v>
      </c>
      <c r="L89" s="13">
        <v>1452</v>
      </c>
      <c r="M89" t="s">
        <v>38</v>
      </c>
    </row>
    <row r="90" spans="5:13" x14ac:dyDescent="0.25">
      <c r="E90">
        <v>2020</v>
      </c>
      <c r="F90" t="s">
        <v>43</v>
      </c>
      <c r="G90" t="s">
        <v>21</v>
      </c>
      <c r="H90" t="s">
        <v>36</v>
      </c>
      <c r="I90" s="13">
        <v>3000</v>
      </c>
      <c r="J90" s="13">
        <v>503.5</v>
      </c>
      <c r="K90" s="13">
        <v>5127</v>
      </c>
      <c r="L90" s="13">
        <v>1006.9999999999999</v>
      </c>
      <c r="M90" t="s">
        <v>38</v>
      </c>
    </row>
    <row r="91" spans="5:13" x14ac:dyDescent="0.25">
      <c r="E91">
        <v>2020</v>
      </c>
      <c r="F91" t="s">
        <v>44</v>
      </c>
      <c r="G91" t="s">
        <v>17</v>
      </c>
      <c r="H91" t="s">
        <v>23</v>
      </c>
      <c r="I91" s="13">
        <v>3566</v>
      </c>
      <c r="J91" s="13">
        <v>5035</v>
      </c>
      <c r="K91" s="13">
        <v>5127</v>
      </c>
      <c r="L91" s="13">
        <v>1006.9999999999999</v>
      </c>
      <c r="M91" t="s">
        <v>38</v>
      </c>
    </row>
    <row r="92" spans="5:13" x14ac:dyDescent="0.25">
      <c r="E92">
        <v>2020</v>
      </c>
      <c r="F92" t="s">
        <v>44</v>
      </c>
      <c r="G92" t="s">
        <v>17</v>
      </c>
      <c r="H92" t="s">
        <v>24</v>
      </c>
      <c r="I92" s="13">
        <v>2498</v>
      </c>
      <c r="J92" s="13">
        <v>8800</v>
      </c>
      <c r="K92" s="13">
        <v>8960</v>
      </c>
      <c r="L92" s="13">
        <v>1760</v>
      </c>
      <c r="M92" t="s">
        <v>38</v>
      </c>
    </row>
    <row r="93" spans="5:13" x14ac:dyDescent="0.25">
      <c r="E93">
        <v>2020</v>
      </c>
      <c r="F93" t="s">
        <v>44</v>
      </c>
      <c r="G93" t="s">
        <v>18</v>
      </c>
      <c r="H93" t="s">
        <v>25</v>
      </c>
      <c r="I93" s="13">
        <v>1245</v>
      </c>
      <c r="J93" s="13">
        <v>167.83333333333334</v>
      </c>
      <c r="K93" s="13">
        <v>512.6</v>
      </c>
      <c r="L93" s="13">
        <v>1006.9999999999999</v>
      </c>
      <c r="M93" t="s">
        <v>38</v>
      </c>
    </row>
    <row r="94" spans="5:13" x14ac:dyDescent="0.25">
      <c r="E94">
        <v>2020</v>
      </c>
      <c r="F94" t="s">
        <v>44</v>
      </c>
      <c r="G94" t="s">
        <v>19</v>
      </c>
      <c r="H94" t="s">
        <v>37</v>
      </c>
      <c r="I94" s="13">
        <v>644000</v>
      </c>
      <c r="J94" s="13">
        <v>6318</v>
      </c>
      <c r="K94" s="13">
        <v>6433</v>
      </c>
      <c r="L94" s="13">
        <v>1264</v>
      </c>
      <c r="M94" t="s">
        <v>38</v>
      </c>
    </row>
    <row r="95" spans="5:13" x14ac:dyDescent="0.25">
      <c r="E95">
        <v>2020</v>
      </c>
      <c r="F95" t="s">
        <v>44</v>
      </c>
      <c r="G95" t="s">
        <v>20</v>
      </c>
      <c r="H95" t="s">
        <v>27</v>
      </c>
      <c r="I95" s="13">
        <v>643000</v>
      </c>
      <c r="J95" s="13">
        <v>7000</v>
      </c>
      <c r="K95" s="13">
        <v>7840</v>
      </c>
      <c r="L95" s="13">
        <v>1400</v>
      </c>
      <c r="M95" t="s">
        <v>38</v>
      </c>
    </row>
    <row r="96" spans="5:13" x14ac:dyDescent="0.25">
      <c r="E96">
        <v>2020</v>
      </c>
      <c r="F96" t="s">
        <v>44</v>
      </c>
      <c r="G96" t="s">
        <v>19</v>
      </c>
      <c r="H96" t="s">
        <v>28</v>
      </c>
      <c r="I96" s="13">
        <v>455000</v>
      </c>
      <c r="J96" s="13">
        <v>4579</v>
      </c>
      <c r="K96" s="13">
        <v>5128</v>
      </c>
      <c r="L96" s="13">
        <v>916000</v>
      </c>
      <c r="M96" t="s">
        <v>38</v>
      </c>
    </row>
    <row r="97" spans="5:13" x14ac:dyDescent="0.25">
      <c r="E97">
        <v>2020</v>
      </c>
      <c r="F97" t="s">
        <v>44</v>
      </c>
      <c r="G97" t="s">
        <v>20</v>
      </c>
      <c r="H97" t="s">
        <v>29</v>
      </c>
      <c r="I97" s="13">
        <v>345000</v>
      </c>
      <c r="J97" s="13">
        <v>7000</v>
      </c>
      <c r="K97" s="13">
        <v>7840</v>
      </c>
      <c r="L97" s="13">
        <v>1400</v>
      </c>
      <c r="M97" t="s">
        <v>38</v>
      </c>
    </row>
    <row r="98" spans="5:13" x14ac:dyDescent="0.25">
      <c r="E98">
        <v>2020</v>
      </c>
      <c r="F98" t="s">
        <v>44</v>
      </c>
      <c r="G98" t="s">
        <v>18</v>
      </c>
      <c r="H98" t="s">
        <v>30</v>
      </c>
      <c r="I98" s="13">
        <v>122000</v>
      </c>
      <c r="J98" s="13">
        <v>3333.3333333333335</v>
      </c>
      <c r="K98" s="13">
        <v>3733.3333333333335</v>
      </c>
      <c r="L98" s="13">
        <v>20000</v>
      </c>
      <c r="M98" t="s">
        <v>38</v>
      </c>
    </row>
    <row r="99" spans="5:13" x14ac:dyDescent="0.25">
      <c r="E99">
        <v>2020</v>
      </c>
      <c r="F99" t="s">
        <v>44</v>
      </c>
      <c r="G99" t="s">
        <v>21</v>
      </c>
      <c r="H99" t="s">
        <v>31</v>
      </c>
      <c r="I99" s="13">
        <v>78000</v>
      </c>
      <c r="J99" s="13">
        <v>457.7</v>
      </c>
      <c r="K99" s="13">
        <v>512.6</v>
      </c>
      <c r="L99" s="13">
        <v>915000</v>
      </c>
      <c r="M99" t="s">
        <v>38</v>
      </c>
    </row>
    <row r="100" spans="5:13" x14ac:dyDescent="0.25">
      <c r="E100">
        <v>2020</v>
      </c>
      <c r="F100" t="s">
        <v>44</v>
      </c>
      <c r="G100" t="s">
        <v>21</v>
      </c>
      <c r="H100" t="s">
        <v>32</v>
      </c>
      <c r="I100" s="13">
        <v>76000</v>
      </c>
      <c r="J100" s="13">
        <v>457.7</v>
      </c>
      <c r="K100" s="13">
        <v>512.6</v>
      </c>
      <c r="L100" s="13">
        <v>915000</v>
      </c>
      <c r="M100" t="s">
        <v>38</v>
      </c>
    </row>
    <row r="101" spans="5:13" x14ac:dyDescent="0.25">
      <c r="E101">
        <v>2020</v>
      </c>
      <c r="F101" t="s">
        <v>44</v>
      </c>
      <c r="G101" t="s">
        <v>21</v>
      </c>
      <c r="H101" t="s">
        <v>33</v>
      </c>
      <c r="I101" s="13">
        <v>46000</v>
      </c>
      <c r="J101" s="13">
        <v>20000</v>
      </c>
      <c r="K101" s="13">
        <v>22400</v>
      </c>
      <c r="L101" s="13">
        <v>40000</v>
      </c>
      <c r="M101" t="s">
        <v>77</v>
      </c>
    </row>
    <row r="102" spans="5:13" x14ac:dyDescent="0.25">
      <c r="E102">
        <v>2020</v>
      </c>
      <c r="F102" t="s">
        <v>44</v>
      </c>
      <c r="G102" t="s">
        <v>21</v>
      </c>
      <c r="H102" t="s">
        <v>34</v>
      </c>
      <c r="I102" s="13">
        <v>34000</v>
      </c>
      <c r="J102" s="13">
        <v>457.7</v>
      </c>
      <c r="K102" s="13">
        <v>512.6</v>
      </c>
      <c r="L102" s="13">
        <v>915000</v>
      </c>
      <c r="M102" t="s">
        <v>38</v>
      </c>
    </row>
    <row r="103" spans="5:13" x14ac:dyDescent="0.25">
      <c r="E103">
        <v>2020</v>
      </c>
      <c r="F103" t="s">
        <v>44</v>
      </c>
      <c r="G103" t="s">
        <v>18</v>
      </c>
      <c r="H103" t="s">
        <v>35</v>
      </c>
      <c r="I103" s="13">
        <v>7000</v>
      </c>
      <c r="J103" s="13">
        <v>6666.666666666667</v>
      </c>
      <c r="K103" s="13">
        <v>7466.666666666667</v>
      </c>
      <c r="L103" s="13">
        <v>40000</v>
      </c>
      <c r="M103" t="s">
        <v>38</v>
      </c>
    </row>
    <row r="104" spans="5:13" x14ac:dyDescent="0.25">
      <c r="E104">
        <v>2020</v>
      </c>
      <c r="F104" t="s">
        <v>44</v>
      </c>
      <c r="G104" t="s">
        <v>21</v>
      </c>
      <c r="H104" t="s">
        <v>36</v>
      </c>
      <c r="I104" s="13">
        <v>3000</v>
      </c>
      <c r="J104" s="13">
        <v>457.7</v>
      </c>
      <c r="K104" s="13">
        <v>5127</v>
      </c>
      <c r="L104" s="13">
        <v>915000</v>
      </c>
      <c r="M104" t="s">
        <v>38</v>
      </c>
    </row>
    <row r="105" spans="5:13" x14ac:dyDescent="0.25">
      <c r="E105">
        <v>2020</v>
      </c>
      <c r="F105" t="s">
        <v>45</v>
      </c>
      <c r="G105" t="s">
        <v>17</v>
      </c>
      <c r="H105" t="s">
        <v>23</v>
      </c>
      <c r="I105" s="13">
        <v>3566</v>
      </c>
      <c r="J105" s="13">
        <v>5493</v>
      </c>
      <c r="K105" s="13">
        <v>5127</v>
      </c>
      <c r="L105" s="13">
        <v>1099</v>
      </c>
      <c r="M105" t="s">
        <v>38</v>
      </c>
    </row>
    <row r="106" spans="5:13" x14ac:dyDescent="0.25">
      <c r="E106">
        <v>2020</v>
      </c>
      <c r="F106" t="s">
        <v>45</v>
      </c>
      <c r="G106" t="s">
        <v>17</v>
      </c>
      <c r="H106" t="s">
        <v>24</v>
      </c>
      <c r="I106" s="13">
        <v>2498</v>
      </c>
      <c r="J106" s="13">
        <v>9600</v>
      </c>
      <c r="K106" s="13">
        <v>8960</v>
      </c>
      <c r="L106" s="13">
        <v>1920</v>
      </c>
      <c r="M106" t="s">
        <v>38</v>
      </c>
    </row>
    <row r="107" spans="5:13" x14ac:dyDescent="0.25">
      <c r="E107">
        <v>2020</v>
      </c>
      <c r="F107" t="s">
        <v>45</v>
      </c>
      <c r="G107" t="s">
        <v>18</v>
      </c>
      <c r="H107" t="s">
        <v>25</v>
      </c>
      <c r="I107" s="13">
        <v>1245</v>
      </c>
      <c r="J107" s="13">
        <v>183.1</v>
      </c>
      <c r="K107" s="13">
        <v>512.6</v>
      </c>
      <c r="L107" s="13">
        <v>1099</v>
      </c>
      <c r="M107" t="s">
        <v>38</v>
      </c>
    </row>
    <row r="108" spans="5:13" x14ac:dyDescent="0.25">
      <c r="E108">
        <v>2020</v>
      </c>
      <c r="F108" t="s">
        <v>45</v>
      </c>
      <c r="G108" t="s">
        <v>19</v>
      </c>
      <c r="H108" t="s">
        <v>26</v>
      </c>
      <c r="I108" s="13">
        <v>644000</v>
      </c>
      <c r="J108" s="13">
        <v>6892</v>
      </c>
      <c r="K108" s="13">
        <v>6433</v>
      </c>
      <c r="L108" s="13">
        <v>1378</v>
      </c>
      <c r="M108" t="s">
        <v>38</v>
      </c>
    </row>
    <row r="109" spans="5:13" x14ac:dyDescent="0.25">
      <c r="E109">
        <v>2020</v>
      </c>
      <c r="F109" t="s">
        <v>45</v>
      </c>
      <c r="G109" t="s">
        <v>20</v>
      </c>
      <c r="H109" t="s">
        <v>27</v>
      </c>
      <c r="I109" s="13">
        <v>643000</v>
      </c>
      <c r="J109" s="13">
        <v>7700</v>
      </c>
      <c r="K109" s="13">
        <v>7840</v>
      </c>
      <c r="L109" s="13">
        <v>1540</v>
      </c>
      <c r="M109" t="s">
        <v>38</v>
      </c>
    </row>
    <row r="110" spans="5:13" x14ac:dyDescent="0.25">
      <c r="E110">
        <v>2020</v>
      </c>
      <c r="F110" t="s">
        <v>45</v>
      </c>
      <c r="G110" t="s">
        <v>19</v>
      </c>
      <c r="H110" t="s">
        <v>28</v>
      </c>
      <c r="I110" s="13">
        <v>455000</v>
      </c>
      <c r="J110" s="13">
        <v>5265</v>
      </c>
      <c r="K110" s="13">
        <v>5128</v>
      </c>
      <c r="L110" s="13">
        <v>1053</v>
      </c>
      <c r="M110" t="s">
        <v>38</v>
      </c>
    </row>
    <row r="111" spans="5:13" x14ac:dyDescent="0.25">
      <c r="E111">
        <v>2020</v>
      </c>
      <c r="F111" t="s">
        <v>45</v>
      </c>
      <c r="G111" t="s">
        <v>20</v>
      </c>
      <c r="H111" t="s">
        <v>29</v>
      </c>
      <c r="I111" s="13">
        <v>345000</v>
      </c>
      <c r="J111" s="13">
        <v>9016</v>
      </c>
      <c r="K111" s="13">
        <v>7840</v>
      </c>
      <c r="L111" s="13">
        <v>1803</v>
      </c>
      <c r="M111" t="s">
        <v>38</v>
      </c>
    </row>
    <row r="112" spans="5:13" x14ac:dyDescent="0.25">
      <c r="E112">
        <v>2020</v>
      </c>
      <c r="F112" t="s">
        <v>45</v>
      </c>
      <c r="G112" t="s">
        <v>18</v>
      </c>
      <c r="H112" t="s">
        <v>30</v>
      </c>
      <c r="I112" s="13">
        <v>122000</v>
      </c>
      <c r="J112" s="13">
        <v>89.9</v>
      </c>
      <c r="K112" s="13">
        <v>1170</v>
      </c>
      <c r="L112" s="13">
        <v>539000</v>
      </c>
      <c r="M112" t="s">
        <v>38</v>
      </c>
    </row>
    <row r="113" spans="5:13" x14ac:dyDescent="0.25">
      <c r="E113">
        <v>2020</v>
      </c>
      <c r="F113" t="s">
        <v>45</v>
      </c>
      <c r="G113" t="s">
        <v>21</v>
      </c>
      <c r="H113" t="s">
        <v>31</v>
      </c>
      <c r="I113" s="13">
        <v>78000</v>
      </c>
      <c r="J113" s="13">
        <v>549.29999999999995</v>
      </c>
      <c r="K113" s="13">
        <v>512.6</v>
      </c>
      <c r="L113" s="13">
        <v>1099</v>
      </c>
      <c r="M113" t="s">
        <v>38</v>
      </c>
    </row>
    <row r="114" spans="5:13" x14ac:dyDescent="0.25">
      <c r="E114">
        <v>2020</v>
      </c>
      <c r="F114" t="s">
        <v>45</v>
      </c>
      <c r="G114" t="s">
        <v>21</v>
      </c>
      <c r="H114" t="s">
        <v>32</v>
      </c>
      <c r="I114" s="13">
        <v>76000</v>
      </c>
      <c r="J114" s="13">
        <v>549.20000000000005</v>
      </c>
      <c r="K114" s="13">
        <v>512.6</v>
      </c>
      <c r="L114" s="13">
        <v>1098</v>
      </c>
      <c r="M114" t="s">
        <v>38</v>
      </c>
    </row>
    <row r="115" spans="5:13" x14ac:dyDescent="0.25">
      <c r="E115">
        <v>2020</v>
      </c>
      <c r="F115" t="s">
        <v>45</v>
      </c>
      <c r="G115" t="s">
        <v>21</v>
      </c>
      <c r="H115" t="s">
        <v>33</v>
      </c>
      <c r="I115" s="13">
        <v>46000</v>
      </c>
      <c r="J115" s="13">
        <v>24000</v>
      </c>
      <c r="K115" s="13">
        <v>22400</v>
      </c>
      <c r="L115" s="13">
        <v>48000</v>
      </c>
      <c r="M115" t="s">
        <v>77</v>
      </c>
    </row>
    <row r="116" spans="5:13" x14ac:dyDescent="0.25">
      <c r="E116">
        <v>2020</v>
      </c>
      <c r="F116" t="s">
        <v>45</v>
      </c>
      <c r="G116" t="s">
        <v>21</v>
      </c>
      <c r="H116" t="s">
        <v>34</v>
      </c>
      <c r="I116" s="13">
        <v>34000</v>
      </c>
      <c r="J116" s="13">
        <v>549.20000000000005</v>
      </c>
      <c r="K116" s="13">
        <v>512.6</v>
      </c>
      <c r="L116" s="13">
        <v>1098</v>
      </c>
      <c r="M116" t="s">
        <v>38</v>
      </c>
    </row>
    <row r="117" spans="5:13" x14ac:dyDescent="0.25">
      <c r="E117">
        <v>2020</v>
      </c>
      <c r="F117" t="s">
        <v>45</v>
      </c>
      <c r="G117" t="s">
        <v>18</v>
      </c>
      <c r="H117" t="s">
        <v>35</v>
      </c>
      <c r="I117" s="13">
        <v>7000</v>
      </c>
      <c r="J117" s="13">
        <v>122.2</v>
      </c>
      <c r="K117" s="13">
        <v>112</v>
      </c>
      <c r="L117" s="13">
        <v>733000</v>
      </c>
      <c r="M117" t="s">
        <v>38</v>
      </c>
    </row>
    <row r="118" spans="5:13" x14ac:dyDescent="0.25">
      <c r="E118">
        <v>2020</v>
      </c>
      <c r="F118" t="s">
        <v>45</v>
      </c>
      <c r="G118" t="s">
        <v>22</v>
      </c>
      <c r="H118" t="s">
        <v>22</v>
      </c>
      <c r="I118" s="13">
        <v>3000</v>
      </c>
      <c r="J118" s="13">
        <v>14520</v>
      </c>
      <c r="K118" s="13">
        <v>7392</v>
      </c>
      <c r="L118" s="13">
        <v>1452</v>
      </c>
      <c r="M118" t="s">
        <v>38</v>
      </c>
    </row>
    <row r="119" spans="5:13" x14ac:dyDescent="0.25">
      <c r="E119">
        <v>2020</v>
      </c>
      <c r="F119" t="s">
        <v>45</v>
      </c>
      <c r="G119" t="s">
        <v>21</v>
      </c>
      <c r="H119" t="s">
        <v>36</v>
      </c>
      <c r="I119" s="13">
        <v>3000</v>
      </c>
      <c r="J119" s="13">
        <v>503.5</v>
      </c>
      <c r="K119" s="13">
        <v>5127</v>
      </c>
      <c r="L119" s="13">
        <v>1006.9999999999999</v>
      </c>
      <c r="M119" t="s">
        <v>38</v>
      </c>
    </row>
    <row r="120" spans="5:13" x14ac:dyDescent="0.25">
      <c r="E120">
        <v>2020</v>
      </c>
      <c r="F120" t="s">
        <v>46</v>
      </c>
      <c r="G120" t="s">
        <v>17</v>
      </c>
      <c r="H120" t="s">
        <v>23</v>
      </c>
      <c r="I120" s="13">
        <v>3566</v>
      </c>
      <c r="J120" s="13">
        <v>5035</v>
      </c>
      <c r="K120" s="13">
        <v>5127</v>
      </c>
      <c r="L120" s="13">
        <v>1006.9999999999999</v>
      </c>
      <c r="M120" t="s">
        <v>38</v>
      </c>
    </row>
    <row r="121" spans="5:13" x14ac:dyDescent="0.25">
      <c r="E121">
        <v>2020</v>
      </c>
      <c r="F121" t="s">
        <v>46</v>
      </c>
      <c r="G121" t="s">
        <v>17</v>
      </c>
      <c r="H121" t="s">
        <v>24</v>
      </c>
      <c r="I121" s="13">
        <v>2498</v>
      </c>
      <c r="J121" s="13">
        <v>8800</v>
      </c>
      <c r="K121" s="13">
        <v>8960</v>
      </c>
      <c r="L121" s="13">
        <v>1760</v>
      </c>
      <c r="M121" t="s">
        <v>38</v>
      </c>
    </row>
    <row r="122" spans="5:13" x14ac:dyDescent="0.25">
      <c r="E122">
        <v>2020</v>
      </c>
      <c r="F122" t="s">
        <v>46</v>
      </c>
      <c r="G122" t="s">
        <v>19</v>
      </c>
      <c r="H122" t="s">
        <v>37</v>
      </c>
      <c r="I122" s="13">
        <v>644000</v>
      </c>
      <c r="J122" s="13">
        <v>6318</v>
      </c>
      <c r="K122" s="13">
        <v>6433</v>
      </c>
      <c r="L122" s="13">
        <v>1264</v>
      </c>
      <c r="M122" t="s">
        <v>38</v>
      </c>
    </row>
    <row r="123" spans="5:13" x14ac:dyDescent="0.25">
      <c r="E123">
        <v>2020</v>
      </c>
      <c r="F123" t="s">
        <v>46</v>
      </c>
      <c r="G123" t="s">
        <v>20</v>
      </c>
      <c r="H123" t="s">
        <v>27</v>
      </c>
      <c r="I123" s="13">
        <v>643000</v>
      </c>
      <c r="J123" s="13">
        <v>7000</v>
      </c>
      <c r="K123" s="13">
        <v>7840</v>
      </c>
      <c r="L123" s="13">
        <v>1400</v>
      </c>
      <c r="M123" t="s">
        <v>38</v>
      </c>
    </row>
    <row r="124" spans="5:13" x14ac:dyDescent="0.25">
      <c r="E124">
        <v>2020</v>
      </c>
      <c r="F124" t="s">
        <v>46</v>
      </c>
      <c r="G124" t="s">
        <v>19</v>
      </c>
      <c r="H124" t="s">
        <v>28</v>
      </c>
      <c r="I124" s="13">
        <v>455000</v>
      </c>
      <c r="J124" s="13">
        <v>4579</v>
      </c>
      <c r="K124" s="13">
        <v>5128</v>
      </c>
      <c r="L124" s="13">
        <v>916000</v>
      </c>
      <c r="M124" t="s">
        <v>38</v>
      </c>
    </row>
    <row r="125" spans="5:13" x14ac:dyDescent="0.25">
      <c r="E125">
        <v>2020</v>
      </c>
      <c r="F125" t="s">
        <v>46</v>
      </c>
      <c r="G125" t="s">
        <v>20</v>
      </c>
      <c r="H125" t="s">
        <v>29</v>
      </c>
      <c r="I125" s="13">
        <v>345000</v>
      </c>
      <c r="J125" s="13">
        <v>7000</v>
      </c>
      <c r="K125" s="13">
        <v>7840</v>
      </c>
      <c r="L125" s="13">
        <v>1400</v>
      </c>
      <c r="M125" t="s">
        <v>38</v>
      </c>
    </row>
    <row r="126" spans="5:13" x14ac:dyDescent="0.25">
      <c r="E126">
        <v>2020</v>
      </c>
      <c r="F126" t="s">
        <v>46</v>
      </c>
      <c r="G126" t="s">
        <v>18</v>
      </c>
      <c r="H126" t="s">
        <v>30</v>
      </c>
      <c r="I126" s="13">
        <v>122000</v>
      </c>
      <c r="J126" s="13">
        <v>3333.3333333333335</v>
      </c>
      <c r="K126" s="13">
        <v>3733.3333333333335</v>
      </c>
      <c r="L126" s="13">
        <v>20000</v>
      </c>
      <c r="M126" t="s">
        <v>38</v>
      </c>
    </row>
    <row r="127" spans="5:13" x14ac:dyDescent="0.25">
      <c r="E127">
        <v>2020</v>
      </c>
      <c r="F127" t="s">
        <v>46</v>
      </c>
      <c r="G127" t="s">
        <v>21</v>
      </c>
      <c r="H127" t="s">
        <v>31</v>
      </c>
      <c r="I127" s="13">
        <v>78000</v>
      </c>
      <c r="J127" s="13">
        <v>457.7</v>
      </c>
      <c r="K127" s="13">
        <v>512.6</v>
      </c>
      <c r="L127" s="13">
        <v>915000</v>
      </c>
      <c r="M127" t="s">
        <v>38</v>
      </c>
    </row>
    <row r="128" spans="5:13" x14ac:dyDescent="0.25">
      <c r="E128">
        <v>2020</v>
      </c>
      <c r="F128" t="s">
        <v>46</v>
      </c>
      <c r="G128" t="s">
        <v>21</v>
      </c>
      <c r="H128" t="s">
        <v>32</v>
      </c>
      <c r="I128" s="13">
        <v>76000</v>
      </c>
      <c r="J128" s="13">
        <v>457.7</v>
      </c>
      <c r="K128" s="13">
        <v>512.6</v>
      </c>
      <c r="L128" s="13">
        <v>915000</v>
      </c>
      <c r="M128" t="s">
        <v>38</v>
      </c>
    </row>
    <row r="129" spans="5:13" x14ac:dyDescent="0.25">
      <c r="E129">
        <v>2020</v>
      </c>
      <c r="F129" t="s">
        <v>46</v>
      </c>
      <c r="G129" t="s">
        <v>21</v>
      </c>
      <c r="H129" t="s">
        <v>33</v>
      </c>
      <c r="I129" s="13">
        <v>46000</v>
      </c>
      <c r="J129" s="13">
        <v>20000</v>
      </c>
      <c r="K129" s="13">
        <v>22400</v>
      </c>
      <c r="L129" s="13">
        <v>40000</v>
      </c>
      <c r="M129" t="s">
        <v>77</v>
      </c>
    </row>
    <row r="130" spans="5:13" x14ac:dyDescent="0.25">
      <c r="E130">
        <v>2020</v>
      </c>
      <c r="F130" t="s">
        <v>46</v>
      </c>
      <c r="G130" t="s">
        <v>21</v>
      </c>
      <c r="H130" t="s">
        <v>34</v>
      </c>
      <c r="I130" s="13">
        <v>34000</v>
      </c>
      <c r="J130" s="13">
        <v>457.7</v>
      </c>
      <c r="K130" s="13">
        <v>512.6</v>
      </c>
      <c r="L130" s="13">
        <v>915000</v>
      </c>
      <c r="M130" t="s">
        <v>38</v>
      </c>
    </row>
    <row r="131" spans="5:13" x14ac:dyDescent="0.25">
      <c r="E131">
        <v>2020</v>
      </c>
      <c r="F131" t="s">
        <v>46</v>
      </c>
      <c r="G131" t="s">
        <v>18</v>
      </c>
      <c r="H131" t="s">
        <v>35</v>
      </c>
      <c r="I131" s="13">
        <v>7000</v>
      </c>
      <c r="J131" s="13">
        <v>6666.666666666667</v>
      </c>
      <c r="K131" s="13">
        <v>7466.666666666667</v>
      </c>
      <c r="L131" s="13">
        <v>40000</v>
      </c>
      <c r="M131" t="s">
        <v>38</v>
      </c>
    </row>
    <row r="132" spans="5:13" x14ac:dyDescent="0.25">
      <c r="E132">
        <v>2020</v>
      </c>
      <c r="F132" t="s">
        <v>46</v>
      </c>
      <c r="G132" t="s">
        <v>21</v>
      </c>
      <c r="H132" t="s">
        <v>36</v>
      </c>
      <c r="I132" s="13">
        <v>3000</v>
      </c>
      <c r="J132" s="13">
        <v>457.7</v>
      </c>
      <c r="K132" s="13">
        <v>5127</v>
      </c>
      <c r="L132" s="13">
        <v>915000</v>
      </c>
      <c r="M132" t="s">
        <v>38</v>
      </c>
    </row>
    <row r="133" spans="5:13" x14ac:dyDescent="0.25">
      <c r="E133">
        <v>2020</v>
      </c>
      <c r="F133" t="s">
        <v>47</v>
      </c>
      <c r="G133" t="s">
        <v>17</v>
      </c>
      <c r="H133" t="s">
        <v>23</v>
      </c>
      <c r="I133" s="13">
        <v>3566</v>
      </c>
      <c r="J133" s="13">
        <v>5493</v>
      </c>
      <c r="K133" s="13">
        <v>5127</v>
      </c>
      <c r="L133" s="13">
        <v>1099</v>
      </c>
      <c r="M133" t="s">
        <v>38</v>
      </c>
    </row>
    <row r="134" spans="5:13" x14ac:dyDescent="0.25">
      <c r="E134">
        <v>2020</v>
      </c>
      <c r="F134" t="s">
        <v>47</v>
      </c>
      <c r="G134" t="s">
        <v>17</v>
      </c>
      <c r="H134" t="s">
        <v>24</v>
      </c>
      <c r="I134" s="13">
        <v>2498</v>
      </c>
      <c r="J134" s="13">
        <v>9600</v>
      </c>
      <c r="K134" s="13">
        <v>8960</v>
      </c>
      <c r="L134" s="13">
        <v>1920</v>
      </c>
      <c r="M134" t="s">
        <v>38</v>
      </c>
    </row>
    <row r="135" spans="5:13" x14ac:dyDescent="0.25">
      <c r="E135">
        <v>2020</v>
      </c>
      <c r="F135" t="s">
        <v>47</v>
      </c>
      <c r="G135" t="s">
        <v>19</v>
      </c>
      <c r="H135" t="s">
        <v>26</v>
      </c>
      <c r="I135" s="13">
        <v>644000</v>
      </c>
      <c r="J135" s="13">
        <v>6892</v>
      </c>
      <c r="K135" s="13">
        <v>6433</v>
      </c>
      <c r="L135" s="13">
        <v>1378</v>
      </c>
      <c r="M135" t="s">
        <v>38</v>
      </c>
    </row>
    <row r="136" spans="5:13" x14ac:dyDescent="0.25">
      <c r="E136">
        <v>2020</v>
      </c>
      <c r="F136" t="s">
        <v>47</v>
      </c>
      <c r="G136" t="s">
        <v>20</v>
      </c>
      <c r="H136" t="s">
        <v>27</v>
      </c>
      <c r="I136" s="13">
        <v>643000</v>
      </c>
      <c r="J136" s="13">
        <v>7700</v>
      </c>
      <c r="K136" s="13">
        <v>7840</v>
      </c>
      <c r="L136" s="13">
        <v>1540</v>
      </c>
      <c r="M136" t="s">
        <v>38</v>
      </c>
    </row>
    <row r="137" spans="5:13" x14ac:dyDescent="0.25">
      <c r="E137">
        <v>2020</v>
      </c>
      <c r="F137" t="s">
        <v>47</v>
      </c>
      <c r="G137" t="s">
        <v>19</v>
      </c>
      <c r="H137" t="s">
        <v>28</v>
      </c>
      <c r="I137" s="13">
        <v>455000</v>
      </c>
      <c r="J137" s="13">
        <v>5265</v>
      </c>
      <c r="K137" s="13">
        <v>5128</v>
      </c>
      <c r="L137" s="13">
        <v>1053</v>
      </c>
      <c r="M137" t="s">
        <v>38</v>
      </c>
    </row>
    <row r="138" spans="5:13" x14ac:dyDescent="0.25">
      <c r="E138">
        <v>2020</v>
      </c>
      <c r="F138" t="s">
        <v>47</v>
      </c>
      <c r="G138" t="s">
        <v>20</v>
      </c>
      <c r="H138" t="s">
        <v>29</v>
      </c>
      <c r="I138" s="13">
        <v>345000</v>
      </c>
      <c r="J138" s="13">
        <v>9016</v>
      </c>
      <c r="K138" s="13">
        <v>7840</v>
      </c>
      <c r="L138" s="13">
        <v>1803</v>
      </c>
      <c r="M138" t="s">
        <v>38</v>
      </c>
    </row>
    <row r="139" spans="5:13" x14ac:dyDescent="0.25">
      <c r="E139">
        <v>2020</v>
      </c>
      <c r="F139" t="s">
        <v>47</v>
      </c>
      <c r="G139" t="s">
        <v>18</v>
      </c>
      <c r="H139" t="s">
        <v>30</v>
      </c>
      <c r="I139" s="13">
        <v>122000</v>
      </c>
      <c r="J139" s="13">
        <v>89.9</v>
      </c>
      <c r="K139" s="13">
        <v>1170</v>
      </c>
      <c r="L139" s="13">
        <v>539000</v>
      </c>
      <c r="M139" t="s">
        <v>38</v>
      </c>
    </row>
    <row r="140" spans="5:13" x14ac:dyDescent="0.25">
      <c r="E140">
        <v>2020</v>
      </c>
      <c r="F140" t="s">
        <v>47</v>
      </c>
      <c r="G140" t="s">
        <v>21</v>
      </c>
      <c r="H140" t="s">
        <v>31</v>
      </c>
      <c r="I140" s="13">
        <v>78000</v>
      </c>
      <c r="J140" s="13">
        <v>549.29999999999995</v>
      </c>
      <c r="K140" s="13">
        <v>512.6</v>
      </c>
      <c r="L140" s="13">
        <v>1099</v>
      </c>
      <c r="M140" t="s">
        <v>38</v>
      </c>
    </row>
    <row r="141" spans="5:13" x14ac:dyDescent="0.25">
      <c r="E141">
        <v>2020</v>
      </c>
      <c r="F141" t="s">
        <v>47</v>
      </c>
      <c r="G141" t="s">
        <v>21</v>
      </c>
      <c r="H141" t="s">
        <v>32</v>
      </c>
      <c r="I141" s="13">
        <v>76000</v>
      </c>
      <c r="J141" s="13">
        <v>549.20000000000005</v>
      </c>
      <c r="K141" s="13">
        <v>512.6</v>
      </c>
      <c r="L141" s="13">
        <v>1098</v>
      </c>
      <c r="M141" t="s">
        <v>38</v>
      </c>
    </row>
    <row r="142" spans="5:13" x14ac:dyDescent="0.25">
      <c r="E142">
        <v>2020</v>
      </c>
      <c r="F142" t="s">
        <v>47</v>
      </c>
      <c r="G142" t="s">
        <v>21</v>
      </c>
      <c r="H142" t="s">
        <v>33</v>
      </c>
      <c r="I142" s="13">
        <v>46000</v>
      </c>
      <c r="J142" s="13">
        <v>24000</v>
      </c>
      <c r="K142" s="13">
        <v>22400</v>
      </c>
      <c r="L142" s="13">
        <v>48000</v>
      </c>
      <c r="M142" t="s">
        <v>77</v>
      </c>
    </row>
    <row r="143" spans="5:13" x14ac:dyDescent="0.25">
      <c r="E143">
        <v>2020</v>
      </c>
      <c r="F143" t="s">
        <v>47</v>
      </c>
      <c r="G143" t="s">
        <v>21</v>
      </c>
      <c r="H143" t="s">
        <v>34</v>
      </c>
      <c r="I143" s="13">
        <v>34000</v>
      </c>
      <c r="J143" s="13">
        <v>549.20000000000005</v>
      </c>
      <c r="K143" s="13">
        <v>512.6</v>
      </c>
      <c r="L143" s="13">
        <v>1098</v>
      </c>
      <c r="M143" t="s">
        <v>38</v>
      </c>
    </row>
    <row r="144" spans="5:13" x14ac:dyDescent="0.25">
      <c r="E144">
        <v>2020</v>
      </c>
      <c r="F144" t="s">
        <v>47</v>
      </c>
      <c r="G144" t="s">
        <v>18</v>
      </c>
      <c r="H144" t="s">
        <v>35</v>
      </c>
      <c r="I144" s="13">
        <v>7000</v>
      </c>
      <c r="J144" s="13">
        <v>122.2</v>
      </c>
      <c r="K144" s="13">
        <v>112</v>
      </c>
      <c r="L144" s="13">
        <v>733000</v>
      </c>
      <c r="M144" t="s">
        <v>38</v>
      </c>
    </row>
    <row r="145" spans="5:13" x14ac:dyDescent="0.25">
      <c r="E145">
        <v>2020</v>
      </c>
      <c r="F145" t="s">
        <v>47</v>
      </c>
      <c r="G145" t="s">
        <v>22</v>
      </c>
      <c r="H145" t="s">
        <v>22</v>
      </c>
      <c r="I145" s="13">
        <v>3000</v>
      </c>
      <c r="J145" s="13">
        <v>14520</v>
      </c>
      <c r="K145" s="13">
        <v>7392</v>
      </c>
      <c r="L145" s="13">
        <v>1452</v>
      </c>
      <c r="M145" t="s">
        <v>38</v>
      </c>
    </row>
    <row r="146" spans="5:13" x14ac:dyDescent="0.25">
      <c r="E146">
        <v>2020</v>
      </c>
      <c r="F146" t="s">
        <v>47</v>
      </c>
      <c r="G146" t="s">
        <v>21</v>
      </c>
      <c r="H146" t="s">
        <v>36</v>
      </c>
      <c r="I146" s="13">
        <v>3000</v>
      </c>
      <c r="J146" s="13">
        <v>503.5</v>
      </c>
      <c r="K146" s="13">
        <v>5127</v>
      </c>
      <c r="L146" s="13">
        <v>1006.9999999999999</v>
      </c>
      <c r="M146" t="s">
        <v>38</v>
      </c>
    </row>
    <row r="147" spans="5:13" x14ac:dyDescent="0.25">
      <c r="E147">
        <v>2020</v>
      </c>
      <c r="F147" t="s">
        <v>48</v>
      </c>
      <c r="G147" t="s">
        <v>17</v>
      </c>
      <c r="H147" t="s">
        <v>23</v>
      </c>
      <c r="I147" s="13">
        <v>3566</v>
      </c>
      <c r="J147" s="13">
        <v>5035</v>
      </c>
      <c r="K147" s="13">
        <v>5127</v>
      </c>
      <c r="L147" s="13">
        <v>1006.9999999999999</v>
      </c>
      <c r="M147" t="s">
        <v>38</v>
      </c>
    </row>
    <row r="148" spans="5:13" x14ac:dyDescent="0.25">
      <c r="E148">
        <v>2020</v>
      </c>
      <c r="F148" t="s">
        <v>48</v>
      </c>
      <c r="G148" t="s">
        <v>17</v>
      </c>
      <c r="H148" t="s">
        <v>24</v>
      </c>
      <c r="I148" s="13">
        <v>2498</v>
      </c>
      <c r="J148" s="13">
        <v>8800</v>
      </c>
      <c r="K148" s="13">
        <v>8960</v>
      </c>
      <c r="L148" s="13">
        <v>1760</v>
      </c>
      <c r="M148" t="s">
        <v>38</v>
      </c>
    </row>
    <row r="149" spans="5:13" x14ac:dyDescent="0.25">
      <c r="E149">
        <v>2020</v>
      </c>
      <c r="F149" t="s">
        <v>48</v>
      </c>
      <c r="G149" t="s">
        <v>18</v>
      </c>
      <c r="H149" t="s">
        <v>25</v>
      </c>
      <c r="I149" s="13">
        <v>1245</v>
      </c>
      <c r="J149" s="13">
        <v>167.83333333333334</v>
      </c>
      <c r="K149" s="13">
        <v>512.6</v>
      </c>
      <c r="L149" s="13">
        <v>1006.9999999999999</v>
      </c>
      <c r="M149" t="s">
        <v>38</v>
      </c>
    </row>
    <row r="150" spans="5:13" x14ac:dyDescent="0.25">
      <c r="E150">
        <v>2020</v>
      </c>
      <c r="F150" t="s">
        <v>48</v>
      </c>
      <c r="G150" t="s">
        <v>19</v>
      </c>
      <c r="H150" t="s">
        <v>37</v>
      </c>
      <c r="I150" s="13">
        <v>644000</v>
      </c>
      <c r="J150" s="13">
        <v>6318</v>
      </c>
      <c r="K150" s="13">
        <v>6433</v>
      </c>
      <c r="L150" s="13">
        <v>1264</v>
      </c>
      <c r="M150" t="s">
        <v>38</v>
      </c>
    </row>
    <row r="151" spans="5:13" x14ac:dyDescent="0.25">
      <c r="E151">
        <v>2020</v>
      </c>
      <c r="F151" t="s">
        <v>48</v>
      </c>
      <c r="G151" t="s">
        <v>20</v>
      </c>
      <c r="H151" t="s">
        <v>27</v>
      </c>
      <c r="I151" s="13">
        <v>643000</v>
      </c>
      <c r="J151" s="13">
        <v>7000</v>
      </c>
      <c r="K151" s="13">
        <v>7840</v>
      </c>
      <c r="L151" s="13">
        <v>1400</v>
      </c>
      <c r="M151" t="s">
        <v>38</v>
      </c>
    </row>
    <row r="152" spans="5:13" x14ac:dyDescent="0.25">
      <c r="E152">
        <v>2020</v>
      </c>
      <c r="F152" t="s">
        <v>48</v>
      </c>
      <c r="G152" t="s">
        <v>19</v>
      </c>
      <c r="H152" t="s">
        <v>28</v>
      </c>
      <c r="I152" s="13">
        <v>455000</v>
      </c>
      <c r="J152" s="13">
        <v>4579</v>
      </c>
      <c r="K152" s="13">
        <v>5128</v>
      </c>
      <c r="L152" s="13">
        <v>916000</v>
      </c>
      <c r="M152" t="s">
        <v>38</v>
      </c>
    </row>
    <row r="153" spans="5:13" x14ac:dyDescent="0.25">
      <c r="E153">
        <v>2020</v>
      </c>
      <c r="F153" t="s">
        <v>48</v>
      </c>
      <c r="G153" t="s">
        <v>20</v>
      </c>
      <c r="H153" t="s">
        <v>29</v>
      </c>
      <c r="I153" s="13">
        <v>345000</v>
      </c>
      <c r="J153" s="13">
        <v>7000</v>
      </c>
      <c r="K153" s="13">
        <v>7840</v>
      </c>
      <c r="L153" s="13">
        <v>1400</v>
      </c>
      <c r="M153" t="s">
        <v>38</v>
      </c>
    </row>
    <row r="154" spans="5:13" x14ac:dyDescent="0.25">
      <c r="E154">
        <v>2020</v>
      </c>
      <c r="F154" t="s">
        <v>48</v>
      </c>
      <c r="G154" t="s">
        <v>18</v>
      </c>
      <c r="H154" t="s">
        <v>30</v>
      </c>
      <c r="I154" s="13">
        <v>122000</v>
      </c>
      <c r="J154" s="13">
        <v>3333.3333333333335</v>
      </c>
      <c r="K154" s="13">
        <v>3733.3333333333335</v>
      </c>
      <c r="L154" s="13">
        <v>20000</v>
      </c>
      <c r="M154" t="s">
        <v>38</v>
      </c>
    </row>
    <row r="155" spans="5:13" x14ac:dyDescent="0.25">
      <c r="E155">
        <v>2020</v>
      </c>
      <c r="F155" t="s">
        <v>48</v>
      </c>
      <c r="G155" t="s">
        <v>21</v>
      </c>
      <c r="H155" t="s">
        <v>31</v>
      </c>
      <c r="I155" s="13">
        <v>78000</v>
      </c>
      <c r="J155" s="13">
        <v>457.7</v>
      </c>
      <c r="K155" s="13">
        <v>512.6</v>
      </c>
      <c r="L155" s="13">
        <v>915000</v>
      </c>
      <c r="M155" t="s">
        <v>38</v>
      </c>
    </row>
    <row r="156" spans="5:13" x14ac:dyDescent="0.25">
      <c r="E156">
        <v>2020</v>
      </c>
      <c r="F156" t="s">
        <v>48</v>
      </c>
      <c r="G156" t="s">
        <v>21</v>
      </c>
      <c r="H156" t="s">
        <v>32</v>
      </c>
      <c r="I156" s="13">
        <v>76000</v>
      </c>
      <c r="J156" s="13">
        <v>457.7</v>
      </c>
      <c r="K156" s="13">
        <v>512.6</v>
      </c>
      <c r="L156" s="13">
        <v>915000</v>
      </c>
      <c r="M156" t="s">
        <v>38</v>
      </c>
    </row>
    <row r="157" spans="5:13" x14ac:dyDescent="0.25">
      <c r="E157">
        <v>2020</v>
      </c>
      <c r="F157" t="s">
        <v>48</v>
      </c>
      <c r="G157" t="s">
        <v>21</v>
      </c>
      <c r="H157" t="s">
        <v>33</v>
      </c>
      <c r="I157" s="13">
        <v>46000</v>
      </c>
      <c r="J157" s="13">
        <v>20000</v>
      </c>
      <c r="K157" s="13">
        <v>22400</v>
      </c>
      <c r="L157" s="13">
        <v>40000</v>
      </c>
      <c r="M157" t="s">
        <v>77</v>
      </c>
    </row>
    <row r="158" spans="5:13" x14ac:dyDescent="0.25">
      <c r="E158">
        <v>2020</v>
      </c>
      <c r="F158" t="s">
        <v>48</v>
      </c>
      <c r="G158" t="s">
        <v>21</v>
      </c>
      <c r="H158" t="s">
        <v>34</v>
      </c>
      <c r="I158" s="13">
        <v>34000</v>
      </c>
      <c r="J158" s="13">
        <v>457.7</v>
      </c>
      <c r="K158" s="13">
        <v>512.6</v>
      </c>
      <c r="L158" s="13">
        <v>915000</v>
      </c>
      <c r="M158" t="s">
        <v>38</v>
      </c>
    </row>
    <row r="159" spans="5:13" x14ac:dyDescent="0.25">
      <c r="E159">
        <v>2020</v>
      </c>
      <c r="F159" t="s">
        <v>48</v>
      </c>
      <c r="G159" t="s">
        <v>18</v>
      </c>
      <c r="H159" t="s">
        <v>35</v>
      </c>
      <c r="I159" s="13">
        <v>7000</v>
      </c>
      <c r="J159" s="13">
        <v>6666.666666666667</v>
      </c>
      <c r="K159" s="13">
        <v>7466.666666666667</v>
      </c>
      <c r="L159" s="13">
        <v>40000</v>
      </c>
      <c r="M159" t="s">
        <v>38</v>
      </c>
    </row>
    <row r="160" spans="5:13" x14ac:dyDescent="0.25">
      <c r="E160">
        <v>2020</v>
      </c>
      <c r="F160" t="s">
        <v>48</v>
      </c>
      <c r="G160" t="s">
        <v>21</v>
      </c>
      <c r="H160" t="s">
        <v>36</v>
      </c>
      <c r="I160" s="13">
        <v>3000</v>
      </c>
      <c r="J160" s="13">
        <v>457.7</v>
      </c>
      <c r="K160" s="13">
        <v>5127</v>
      </c>
      <c r="L160" s="13">
        <v>915000</v>
      </c>
      <c r="M160" t="s">
        <v>38</v>
      </c>
    </row>
    <row r="161" spans="5:13" x14ac:dyDescent="0.25">
      <c r="E161">
        <v>2021</v>
      </c>
      <c r="F161" t="s">
        <v>15</v>
      </c>
      <c r="G161" t="s">
        <v>17</v>
      </c>
      <c r="H161" t="s">
        <v>23</v>
      </c>
      <c r="I161" s="13">
        <v>3566</v>
      </c>
      <c r="J161" s="13">
        <v>6054.6549999999988</v>
      </c>
      <c r="K161" s="13">
        <v>5127</v>
      </c>
      <c r="L161" s="13">
        <v>1099</v>
      </c>
      <c r="M161" t="s">
        <v>38</v>
      </c>
    </row>
    <row r="162" spans="5:13" x14ac:dyDescent="0.25">
      <c r="E162">
        <v>2021</v>
      </c>
      <c r="F162" t="s">
        <v>15</v>
      </c>
      <c r="G162" t="s">
        <v>17</v>
      </c>
      <c r="H162" t="s">
        <v>24</v>
      </c>
      <c r="I162" s="13">
        <v>2498</v>
      </c>
      <c r="J162" s="13">
        <v>9600</v>
      </c>
      <c r="K162" s="13">
        <v>8960</v>
      </c>
      <c r="L162" s="13">
        <v>1920</v>
      </c>
      <c r="M162" t="s">
        <v>38</v>
      </c>
    </row>
    <row r="163" spans="5:13" x14ac:dyDescent="0.25">
      <c r="E163">
        <v>2021</v>
      </c>
      <c r="F163" t="s">
        <v>15</v>
      </c>
      <c r="G163" t="s">
        <v>18</v>
      </c>
      <c r="H163" t="s">
        <v>25</v>
      </c>
      <c r="I163" s="13">
        <v>1245</v>
      </c>
      <c r="J163" s="13">
        <v>1104.7253333333231</v>
      </c>
      <c r="K163" s="13">
        <v>5126</v>
      </c>
      <c r="L163" s="13">
        <v>1099</v>
      </c>
      <c r="M163" t="s">
        <v>38</v>
      </c>
    </row>
    <row r="164" spans="5:13" x14ac:dyDescent="0.25">
      <c r="E164">
        <v>2021</v>
      </c>
      <c r="F164" t="s">
        <v>15</v>
      </c>
      <c r="G164" t="s">
        <v>19</v>
      </c>
      <c r="H164" t="s">
        <v>26</v>
      </c>
      <c r="I164" s="13">
        <v>644000</v>
      </c>
      <c r="J164" s="13">
        <v>6863.9</v>
      </c>
      <c r="K164" s="13">
        <v>6433</v>
      </c>
      <c r="L164" s="13">
        <v>1378</v>
      </c>
      <c r="M164" t="s">
        <v>38</v>
      </c>
    </row>
    <row r="165" spans="5:13" x14ac:dyDescent="0.25">
      <c r="E165">
        <v>2021</v>
      </c>
      <c r="F165" t="s">
        <v>15</v>
      </c>
      <c r="G165" t="s">
        <v>20</v>
      </c>
      <c r="H165" t="s">
        <v>27</v>
      </c>
      <c r="I165" s="13">
        <v>643000</v>
      </c>
      <c r="J165" s="13">
        <v>7700</v>
      </c>
      <c r="K165" s="13">
        <v>7840</v>
      </c>
      <c r="L165" s="13">
        <v>1540</v>
      </c>
      <c r="M165" t="s">
        <v>38</v>
      </c>
    </row>
    <row r="166" spans="5:13" x14ac:dyDescent="0.25">
      <c r="E166">
        <v>2021</v>
      </c>
      <c r="F166" t="s">
        <v>15</v>
      </c>
      <c r="G166" t="s">
        <v>18</v>
      </c>
      <c r="H166" t="s">
        <v>30</v>
      </c>
      <c r="I166" s="13">
        <v>122000</v>
      </c>
      <c r="J166" s="13">
        <v>1713.6106666666681</v>
      </c>
      <c r="K166" s="13">
        <v>1170</v>
      </c>
      <c r="L166" s="13">
        <v>539000</v>
      </c>
      <c r="M166" t="s">
        <v>38</v>
      </c>
    </row>
    <row r="167" spans="5:13" x14ac:dyDescent="0.25">
      <c r="E167">
        <v>2021</v>
      </c>
      <c r="F167" t="s">
        <v>15</v>
      </c>
      <c r="G167" t="s">
        <v>18</v>
      </c>
      <c r="H167" t="s">
        <v>30</v>
      </c>
      <c r="I167" s="13">
        <v>122000</v>
      </c>
      <c r="J167" s="13">
        <v>1713.6106666666681</v>
      </c>
      <c r="K167" s="13">
        <v>1170</v>
      </c>
      <c r="L167" s="13">
        <v>539000</v>
      </c>
      <c r="M167" t="s">
        <v>38</v>
      </c>
    </row>
    <row r="168" spans="5:13" x14ac:dyDescent="0.25">
      <c r="E168">
        <v>2021</v>
      </c>
      <c r="F168" t="s">
        <v>15</v>
      </c>
      <c r="G168" t="s">
        <v>21</v>
      </c>
      <c r="H168" t="s">
        <v>31</v>
      </c>
      <c r="I168" s="13">
        <v>78000</v>
      </c>
      <c r="J168" s="13">
        <v>549.29999999999995</v>
      </c>
      <c r="K168" s="13">
        <v>512.6</v>
      </c>
      <c r="L168" s="13">
        <v>1099</v>
      </c>
      <c r="M168" t="s">
        <v>38</v>
      </c>
    </row>
    <row r="169" spans="5:13" x14ac:dyDescent="0.25">
      <c r="E169">
        <v>2021</v>
      </c>
      <c r="F169" t="s">
        <v>15</v>
      </c>
      <c r="G169" t="s">
        <v>21</v>
      </c>
      <c r="H169" t="s">
        <v>32</v>
      </c>
      <c r="I169" s="13">
        <v>76000</v>
      </c>
      <c r="J169" s="13">
        <v>549.20000000000005</v>
      </c>
      <c r="K169" s="13">
        <v>512.6</v>
      </c>
      <c r="L169" s="13">
        <v>1098</v>
      </c>
      <c r="M169" t="s">
        <v>38</v>
      </c>
    </row>
    <row r="170" spans="5:13" x14ac:dyDescent="0.25">
      <c r="E170">
        <v>2021</v>
      </c>
      <c r="F170" t="s">
        <v>15</v>
      </c>
      <c r="G170" t="s">
        <v>21</v>
      </c>
      <c r="H170" t="s">
        <v>33</v>
      </c>
      <c r="I170" s="13">
        <v>46000</v>
      </c>
      <c r="J170" s="13">
        <v>24000</v>
      </c>
      <c r="K170" s="13">
        <v>22400</v>
      </c>
      <c r="L170" s="13">
        <v>48000</v>
      </c>
      <c r="M170" t="s">
        <v>77</v>
      </c>
    </row>
    <row r="171" spans="5:13" x14ac:dyDescent="0.25">
      <c r="E171">
        <v>2021</v>
      </c>
      <c r="F171" t="s">
        <v>15</v>
      </c>
      <c r="G171" t="s">
        <v>21</v>
      </c>
      <c r="H171" t="s">
        <v>34</v>
      </c>
      <c r="I171" s="13">
        <v>34000</v>
      </c>
      <c r="J171" s="13">
        <v>323.88499999991041</v>
      </c>
      <c r="K171" s="13">
        <v>512.6</v>
      </c>
      <c r="L171" s="13">
        <v>1098</v>
      </c>
      <c r="M171" t="s">
        <v>38</v>
      </c>
    </row>
    <row r="172" spans="5:13" x14ac:dyDescent="0.25">
      <c r="E172">
        <v>2021</v>
      </c>
      <c r="F172" t="s">
        <v>15</v>
      </c>
      <c r="G172" t="s">
        <v>18</v>
      </c>
      <c r="H172" t="s">
        <v>35</v>
      </c>
      <c r="I172" s="13">
        <v>7000</v>
      </c>
      <c r="J172" s="13">
        <v>1220.5333333333319</v>
      </c>
      <c r="K172" s="13">
        <v>1493.3333333333333</v>
      </c>
      <c r="L172" s="13">
        <v>733000</v>
      </c>
      <c r="M172" t="s">
        <v>38</v>
      </c>
    </row>
    <row r="173" spans="5:13" x14ac:dyDescent="0.25">
      <c r="E173">
        <v>2021</v>
      </c>
      <c r="F173" t="s">
        <v>15</v>
      </c>
      <c r="G173" t="s">
        <v>22</v>
      </c>
      <c r="H173" t="s">
        <v>22</v>
      </c>
      <c r="I173" s="13">
        <v>3000</v>
      </c>
      <c r="J173" s="13">
        <v>10230</v>
      </c>
      <c r="K173" s="13">
        <v>17392</v>
      </c>
      <c r="L173" s="13">
        <v>1452</v>
      </c>
      <c r="M173" t="s">
        <v>38</v>
      </c>
    </row>
    <row r="174" spans="5:13" x14ac:dyDescent="0.25">
      <c r="E174">
        <v>2021</v>
      </c>
      <c r="F174" t="s">
        <v>15</v>
      </c>
      <c r="G174" t="s">
        <v>21</v>
      </c>
      <c r="H174" t="s">
        <v>36</v>
      </c>
      <c r="I174" s="13">
        <v>3000</v>
      </c>
      <c r="J174" s="13">
        <v>503.5</v>
      </c>
      <c r="K174" s="13">
        <v>5127</v>
      </c>
      <c r="L174" s="13">
        <v>1006.9999999999999</v>
      </c>
      <c r="M174" t="s">
        <v>38</v>
      </c>
    </row>
    <row r="175" spans="5:13" x14ac:dyDescent="0.25">
      <c r="E175">
        <v>2021</v>
      </c>
      <c r="F175" t="s">
        <v>16</v>
      </c>
      <c r="G175" t="s">
        <v>17</v>
      </c>
      <c r="H175" t="s">
        <v>23</v>
      </c>
      <c r="I175" s="13">
        <v>3566</v>
      </c>
      <c r="J175" s="13">
        <v>5035</v>
      </c>
      <c r="K175" s="13">
        <v>5127</v>
      </c>
      <c r="L175" s="13">
        <v>1006.9999999999999</v>
      </c>
      <c r="M175" t="s">
        <v>38</v>
      </c>
    </row>
    <row r="176" spans="5:13" x14ac:dyDescent="0.25">
      <c r="E176">
        <v>2021</v>
      </c>
      <c r="F176" t="s">
        <v>16</v>
      </c>
      <c r="G176" t="s">
        <v>18</v>
      </c>
      <c r="H176" t="s">
        <v>25</v>
      </c>
      <c r="I176" s="13">
        <v>1245</v>
      </c>
      <c r="J176" s="13">
        <v>1220.5333333333319</v>
      </c>
      <c r="K176" s="13">
        <v>5126</v>
      </c>
      <c r="L176" s="13">
        <v>1006.9999999999999</v>
      </c>
      <c r="M176" t="s">
        <v>38</v>
      </c>
    </row>
    <row r="177" spans="5:13" x14ac:dyDescent="0.25">
      <c r="E177">
        <v>2021</v>
      </c>
      <c r="F177" t="s">
        <v>16</v>
      </c>
      <c r="G177" t="s">
        <v>19</v>
      </c>
      <c r="H177" t="s">
        <v>37</v>
      </c>
      <c r="I177" s="13">
        <v>644000</v>
      </c>
      <c r="J177" s="13">
        <v>6318</v>
      </c>
      <c r="K177" s="13">
        <v>6433</v>
      </c>
      <c r="L177" s="13">
        <v>1264</v>
      </c>
      <c r="M177" t="s">
        <v>38</v>
      </c>
    </row>
    <row r="178" spans="5:13" x14ac:dyDescent="0.25">
      <c r="E178">
        <v>2021</v>
      </c>
      <c r="F178" t="s">
        <v>16</v>
      </c>
      <c r="G178" t="s">
        <v>20</v>
      </c>
      <c r="H178" t="s">
        <v>27</v>
      </c>
      <c r="I178" s="13">
        <v>643000</v>
      </c>
      <c r="J178" s="13">
        <v>6020</v>
      </c>
      <c r="K178" s="13">
        <v>7840</v>
      </c>
      <c r="L178" s="13">
        <v>1400</v>
      </c>
      <c r="M178" t="s">
        <v>38</v>
      </c>
    </row>
    <row r="179" spans="5:13" x14ac:dyDescent="0.25">
      <c r="E179">
        <v>2021</v>
      </c>
      <c r="F179" t="s">
        <v>16</v>
      </c>
      <c r="G179" t="s">
        <v>19</v>
      </c>
      <c r="H179" t="s">
        <v>28</v>
      </c>
      <c r="I179" s="13">
        <v>455000</v>
      </c>
      <c r="J179" s="13">
        <v>4579</v>
      </c>
      <c r="K179" s="13">
        <v>5128</v>
      </c>
      <c r="L179" s="13">
        <v>916000</v>
      </c>
      <c r="M179" t="s">
        <v>38</v>
      </c>
    </row>
    <row r="180" spans="5:13" x14ac:dyDescent="0.25">
      <c r="E180">
        <v>2021</v>
      </c>
      <c r="F180" t="s">
        <v>16</v>
      </c>
      <c r="G180" t="s">
        <v>20</v>
      </c>
      <c r="H180" t="s">
        <v>29</v>
      </c>
      <c r="I180" s="13">
        <v>345000</v>
      </c>
      <c r="J180" s="13">
        <v>7000</v>
      </c>
      <c r="K180" s="13">
        <v>7840</v>
      </c>
      <c r="L180" s="13">
        <v>1400</v>
      </c>
      <c r="M180" t="s">
        <v>38</v>
      </c>
    </row>
    <row r="181" spans="5:13" x14ac:dyDescent="0.25">
      <c r="E181">
        <v>2021</v>
      </c>
      <c r="F181" t="s">
        <v>16</v>
      </c>
      <c r="G181" t="s">
        <v>18</v>
      </c>
      <c r="H181" t="s">
        <v>30</v>
      </c>
      <c r="I181" s="13">
        <v>122000</v>
      </c>
      <c r="J181" s="13">
        <v>2404.2666666666678</v>
      </c>
      <c r="K181" s="13">
        <v>3733.3333333333335</v>
      </c>
      <c r="L181" s="13">
        <v>20000</v>
      </c>
      <c r="M181" t="s">
        <v>38</v>
      </c>
    </row>
    <row r="182" spans="5:13" x14ac:dyDescent="0.25">
      <c r="E182">
        <v>2021</v>
      </c>
      <c r="F182" t="s">
        <v>16</v>
      </c>
      <c r="G182" t="s">
        <v>21</v>
      </c>
      <c r="H182" t="s">
        <v>31</v>
      </c>
      <c r="I182" s="13">
        <v>78000</v>
      </c>
      <c r="J182" s="13">
        <v>457.7</v>
      </c>
      <c r="K182" s="13">
        <v>512.6</v>
      </c>
      <c r="L182" s="13">
        <v>915000</v>
      </c>
      <c r="M182" t="s">
        <v>38</v>
      </c>
    </row>
    <row r="183" spans="5:13" x14ac:dyDescent="0.25">
      <c r="E183">
        <v>2021</v>
      </c>
      <c r="F183" t="s">
        <v>16</v>
      </c>
      <c r="G183" t="s">
        <v>21</v>
      </c>
      <c r="H183" t="s">
        <v>32</v>
      </c>
      <c r="I183" s="13">
        <v>76000</v>
      </c>
      <c r="J183" s="13">
        <v>457.7</v>
      </c>
      <c r="K183" s="13">
        <v>512.6</v>
      </c>
      <c r="L183" s="13">
        <v>915000</v>
      </c>
      <c r="M183" t="s">
        <v>38</v>
      </c>
    </row>
    <row r="184" spans="5:13" x14ac:dyDescent="0.25">
      <c r="E184">
        <v>2021</v>
      </c>
      <c r="F184" t="s">
        <v>16</v>
      </c>
      <c r="G184" t="s">
        <v>21</v>
      </c>
      <c r="H184" t="s">
        <v>33</v>
      </c>
      <c r="I184" s="13">
        <v>46000</v>
      </c>
      <c r="J184" s="13">
        <v>20000</v>
      </c>
      <c r="K184" s="13">
        <v>22400</v>
      </c>
      <c r="L184" s="13">
        <v>40000</v>
      </c>
      <c r="M184" t="s">
        <v>77</v>
      </c>
    </row>
    <row r="185" spans="5:13" x14ac:dyDescent="0.25">
      <c r="E185">
        <v>2021</v>
      </c>
      <c r="F185" t="s">
        <v>16</v>
      </c>
      <c r="G185" t="s">
        <v>21</v>
      </c>
      <c r="H185" t="s">
        <v>34</v>
      </c>
      <c r="I185" s="13">
        <v>34000</v>
      </c>
      <c r="J185" s="13">
        <v>457.7</v>
      </c>
      <c r="K185" s="13">
        <v>512.6</v>
      </c>
      <c r="L185" s="13">
        <v>915000</v>
      </c>
      <c r="M185" t="s">
        <v>38</v>
      </c>
    </row>
    <row r="186" spans="5:13" x14ac:dyDescent="0.25">
      <c r="E186">
        <v>2021</v>
      </c>
      <c r="F186" t="s">
        <v>16</v>
      </c>
      <c r="G186" t="s">
        <v>18</v>
      </c>
      <c r="H186" t="s">
        <v>35</v>
      </c>
      <c r="I186" s="13">
        <v>7000</v>
      </c>
      <c r="J186" s="13">
        <v>1464.5333333333319</v>
      </c>
      <c r="K186" s="13">
        <v>1493.3333333333333</v>
      </c>
      <c r="L186" s="13">
        <v>40000</v>
      </c>
      <c r="M186" t="s">
        <v>38</v>
      </c>
    </row>
    <row r="187" spans="5:13" x14ac:dyDescent="0.25">
      <c r="E187">
        <v>2021</v>
      </c>
      <c r="F187" t="s">
        <v>16</v>
      </c>
      <c r="G187" t="s">
        <v>21</v>
      </c>
      <c r="H187" t="s">
        <v>36</v>
      </c>
      <c r="I187" s="13">
        <v>3000</v>
      </c>
      <c r="J187" s="13">
        <v>457.7</v>
      </c>
      <c r="K187" s="13">
        <v>5127</v>
      </c>
      <c r="L187" s="13">
        <v>915000</v>
      </c>
      <c r="M187" t="s">
        <v>38</v>
      </c>
    </row>
    <row r="188" spans="5:13" x14ac:dyDescent="0.25">
      <c r="E188">
        <v>2021</v>
      </c>
      <c r="F188" t="s">
        <v>39</v>
      </c>
      <c r="G188" t="s">
        <v>17</v>
      </c>
      <c r="H188" t="s">
        <v>23</v>
      </c>
      <c r="I188" s="13">
        <v>3566</v>
      </c>
      <c r="J188" s="13">
        <v>5493</v>
      </c>
      <c r="K188" s="13">
        <v>5127</v>
      </c>
      <c r="L188" s="13">
        <v>1099</v>
      </c>
      <c r="M188" t="s">
        <v>38</v>
      </c>
    </row>
    <row r="189" spans="5:13" x14ac:dyDescent="0.25">
      <c r="E189">
        <v>2021</v>
      </c>
      <c r="F189" t="s">
        <v>39</v>
      </c>
      <c r="G189" t="s">
        <v>18</v>
      </c>
      <c r="H189" t="s">
        <v>25</v>
      </c>
      <c r="I189" s="13">
        <v>1245</v>
      </c>
      <c r="J189" s="13">
        <v>1936</v>
      </c>
      <c r="K189" s="13">
        <v>5126</v>
      </c>
      <c r="L189" s="13">
        <v>1099</v>
      </c>
      <c r="M189" t="s">
        <v>38</v>
      </c>
    </row>
    <row r="190" spans="5:13" x14ac:dyDescent="0.25">
      <c r="E190">
        <v>2021</v>
      </c>
      <c r="F190" t="s">
        <v>39</v>
      </c>
      <c r="G190" t="s">
        <v>19</v>
      </c>
      <c r="H190" t="s">
        <v>26</v>
      </c>
      <c r="I190" s="13">
        <v>644000</v>
      </c>
      <c r="J190" s="13">
        <v>6892</v>
      </c>
      <c r="K190" s="13">
        <v>7433</v>
      </c>
      <c r="L190" s="13">
        <v>1378</v>
      </c>
      <c r="M190" t="s">
        <v>38</v>
      </c>
    </row>
    <row r="191" spans="5:13" x14ac:dyDescent="0.25">
      <c r="E191">
        <v>2021</v>
      </c>
      <c r="F191" t="s">
        <v>39</v>
      </c>
      <c r="G191" t="s">
        <v>20</v>
      </c>
      <c r="H191" t="s">
        <v>27</v>
      </c>
      <c r="I191" s="13">
        <v>643000</v>
      </c>
      <c r="J191" s="13">
        <v>7700</v>
      </c>
      <c r="K191" s="13">
        <v>8840</v>
      </c>
      <c r="L191" s="13">
        <v>1540</v>
      </c>
      <c r="M191" t="s">
        <v>38</v>
      </c>
    </row>
    <row r="192" spans="5:13" x14ac:dyDescent="0.25">
      <c r="E192">
        <v>2021</v>
      </c>
      <c r="F192" t="s">
        <v>39</v>
      </c>
      <c r="G192" t="s">
        <v>19</v>
      </c>
      <c r="H192" t="s">
        <v>28</v>
      </c>
      <c r="I192" s="13">
        <v>455000</v>
      </c>
      <c r="J192" s="13">
        <v>5265</v>
      </c>
      <c r="K192" s="13">
        <v>5128</v>
      </c>
      <c r="L192" s="13">
        <v>1053</v>
      </c>
      <c r="M192" t="s">
        <v>38</v>
      </c>
    </row>
    <row r="193" spans="5:13" x14ac:dyDescent="0.25">
      <c r="E193">
        <v>2021</v>
      </c>
      <c r="F193" t="s">
        <v>39</v>
      </c>
      <c r="G193" t="s">
        <v>20</v>
      </c>
      <c r="H193" t="s">
        <v>29</v>
      </c>
      <c r="I193" s="13">
        <v>345000</v>
      </c>
      <c r="J193" s="13">
        <v>9016</v>
      </c>
      <c r="K193" s="13">
        <v>7840</v>
      </c>
      <c r="L193" s="13">
        <v>1803</v>
      </c>
      <c r="M193" t="s">
        <v>38</v>
      </c>
    </row>
    <row r="194" spans="5:13" x14ac:dyDescent="0.25">
      <c r="E194">
        <v>2021</v>
      </c>
      <c r="F194" t="s">
        <v>39</v>
      </c>
      <c r="G194" t="s">
        <v>18</v>
      </c>
      <c r="H194" t="s">
        <v>30</v>
      </c>
      <c r="I194" s="13">
        <v>122000</v>
      </c>
      <c r="J194" s="13">
        <v>1684.8</v>
      </c>
      <c r="K194" s="13">
        <v>2340</v>
      </c>
      <c r="L194" s="13">
        <v>539000</v>
      </c>
      <c r="M194" t="s">
        <v>38</v>
      </c>
    </row>
    <row r="195" spans="5:13" x14ac:dyDescent="0.25">
      <c r="E195">
        <v>2021</v>
      </c>
      <c r="F195" t="s">
        <v>39</v>
      </c>
      <c r="G195" t="s">
        <v>18</v>
      </c>
      <c r="H195" t="s">
        <v>30</v>
      </c>
      <c r="I195" s="13">
        <v>122000</v>
      </c>
      <c r="J195" s="13">
        <v>1684.8</v>
      </c>
      <c r="K195" s="13">
        <v>2340</v>
      </c>
      <c r="L195" s="13">
        <v>539000</v>
      </c>
      <c r="M195" t="s">
        <v>38</v>
      </c>
    </row>
    <row r="196" spans="5:13" x14ac:dyDescent="0.25">
      <c r="E196">
        <v>2021</v>
      </c>
      <c r="F196" t="s">
        <v>39</v>
      </c>
      <c r="G196" t="s">
        <v>21</v>
      </c>
      <c r="H196" t="s">
        <v>31</v>
      </c>
      <c r="I196" s="13">
        <v>78000</v>
      </c>
      <c r="J196" s="13">
        <v>549.29999999999995</v>
      </c>
      <c r="K196" s="13">
        <v>512.6</v>
      </c>
      <c r="L196" s="13">
        <v>1099</v>
      </c>
      <c r="M196" t="s">
        <v>38</v>
      </c>
    </row>
    <row r="197" spans="5:13" x14ac:dyDescent="0.25">
      <c r="E197">
        <v>2021</v>
      </c>
      <c r="F197" t="s">
        <v>39</v>
      </c>
      <c r="G197" t="s">
        <v>21</v>
      </c>
      <c r="H197" t="s">
        <v>32</v>
      </c>
      <c r="I197" s="13">
        <v>76000</v>
      </c>
      <c r="J197" s="13">
        <v>549.20000000000005</v>
      </c>
      <c r="K197" s="13">
        <v>512.6</v>
      </c>
      <c r="L197" s="13">
        <v>1098</v>
      </c>
      <c r="M197" t="s">
        <v>38</v>
      </c>
    </row>
    <row r="198" spans="5:13" x14ac:dyDescent="0.25">
      <c r="E198">
        <v>2021</v>
      </c>
      <c r="F198" t="s">
        <v>39</v>
      </c>
      <c r="G198" t="s">
        <v>21</v>
      </c>
      <c r="H198" t="s">
        <v>33</v>
      </c>
      <c r="I198" s="13">
        <v>46000</v>
      </c>
      <c r="J198" s="13">
        <v>24000</v>
      </c>
      <c r="K198" s="13">
        <v>22400</v>
      </c>
      <c r="L198" s="13">
        <v>48000</v>
      </c>
      <c r="M198" t="s">
        <v>77</v>
      </c>
    </row>
    <row r="199" spans="5:13" x14ac:dyDescent="0.25">
      <c r="E199">
        <v>2021</v>
      </c>
      <c r="F199" t="s">
        <v>39</v>
      </c>
      <c r="G199" t="s">
        <v>21</v>
      </c>
      <c r="H199" t="s">
        <v>34</v>
      </c>
      <c r="I199" s="13">
        <v>34000</v>
      </c>
      <c r="J199" s="13">
        <v>549.20000000000005</v>
      </c>
      <c r="K199" s="13">
        <v>512.6</v>
      </c>
      <c r="L199" s="13">
        <v>1098</v>
      </c>
      <c r="M199" t="s">
        <v>38</v>
      </c>
    </row>
    <row r="200" spans="5:13" x14ac:dyDescent="0.25">
      <c r="E200">
        <v>2021</v>
      </c>
      <c r="F200" t="s">
        <v>39</v>
      </c>
      <c r="G200" t="s">
        <v>18</v>
      </c>
      <c r="H200" t="s">
        <v>35</v>
      </c>
      <c r="I200" s="13">
        <v>7000</v>
      </c>
      <c r="J200" s="13">
        <v>1220.5333333333319</v>
      </c>
      <c r="K200" s="13">
        <v>1493.3333333333333</v>
      </c>
      <c r="L200" s="13">
        <v>733000</v>
      </c>
      <c r="M200" t="s">
        <v>38</v>
      </c>
    </row>
    <row r="201" spans="5:13" x14ac:dyDescent="0.25">
      <c r="E201">
        <v>2021</v>
      </c>
      <c r="F201" t="s">
        <v>39</v>
      </c>
      <c r="G201" t="s">
        <v>22</v>
      </c>
      <c r="H201" t="s">
        <v>22</v>
      </c>
      <c r="I201" s="13">
        <v>3000</v>
      </c>
      <c r="J201" s="13">
        <v>14520</v>
      </c>
      <c r="K201" s="13">
        <v>7392</v>
      </c>
      <c r="L201" s="13">
        <v>1452</v>
      </c>
      <c r="M201" t="s">
        <v>38</v>
      </c>
    </row>
    <row r="202" spans="5:13" x14ac:dyDescent="0.25">
      <c r="E202">
        <v>2021</v>
      </c>
      <c r="F202" t="s">
        <v>40</v>
      </c>
      <c r="G202" t="s">
        <v>17</v>
      </c>
      <c r="H202" t="s">
        <v>23</v>
      </c>
      <c r="I202" s="13">
        <v>3566</v>
      </c>
      <c r="J202" s="13">
        <v>5035</v>
      </c>
      <c r="K202" s="13">
        <v>5127</v>
      </c>
      <c r="L202" s="13">
        <v>1006.9999999999999</v>
      </c>
      <c r="M202" t="s">
        <v>38</v>
      </c>
    </row>
    <row r="203" spans="5:13" x14ac:dyDescent="0.25">
      <c r="E203">
        <v>2021</v>
      </c>
      <c r="F203" t="s">
        <v>40</v>
      </c>
      <c r="G203" t="s">
        <v>17</v>
      </c>
      <c r="H203" t="s">
        <v>24</v>
      </c>
      <c r="I203" s="13">
        <v>2498</v>
      </c>
      <c r="J203" s="13">
        <v>8800</v>
      </c>
      <c r="K203" s="13">
        <v>8960</v>
      </c>
      <c r="L203" s="13">
        <v>1760</v>
      </c>
      <c r="M203" t="s">
        <v>38</v>
      </c>
    </row>
    <row r="204" spans="5:13" x14ac:dyDescent="0.25">
      <c r="E204">
        <v>2021</v>
      </c>
      <c r="F204" t="s">
        <v>40</v>
      </c>
      <c r="G204" t="s">
        <v>18</v>
      </c>
      <c r="H204" t="s">
        <v>25</v>
      </c>
      <c r="I204" s="13">
        <v>1245</v>
      </c>
      <c r="J204" s="13">
        <v>1220.5333333333319</v>
      </c>
      <c r="K204" s="13">
        <v>5126</v>
      </c>
      <c r="L204" s="13">
        <v>1006.9999999999999</v>
      </c>
      <c r="M204" t="s">
        <v>38</v>
      </c>
    </row>
    <row r="205" spans="5:13" x14ac:dyDescent="0.25">
      <c r="E205">
        <v>2021</v>
      </c>
      <c r="F205" t="s">
        <v>40</v>
      </c>
      <c r="G205" t="s">
        <v>19</v>
      </c>
      <c r="H205" t="s">
        <v>37</v>
      </c>
      <c r="I205" s="13">
        <v>644000</v>
      </c>
      <c r="J205" s="13">
        <v>6318</v>
      </c>
      <c r="K205" s="13">
        <v>6433</v>
      </c>
      <c r="L205" s="13">
        <v>1264</v>
      </c>
      <c r="M205" t="s">
        <v>38</v>
      </c>
    </row>
    <row r="206" spans="5:13" x14ac:dyDescent="0.25">
      <c r="E206">
        <v>2021</v>
      </c>
      <c r="F206" t="s">
        <v>40</v>
      </c>
      <c r="G206" t="s">
        <v>20</v>
      </c>
      <c r="H206" t="s">
        <v>27</v>
      </c>
      <c r="I206" s="13">
        <v>643000</v>
      </c>
      <c r="J206" s="13">
        <v>7000</v>
      </c>
      <c r="K206" s="13">
        <v>7840</v>
      </c>
      <c r="L206" s="13">
        <v>1400</v>
      </c>
      <c r="M206" t="s">
        <v>38</v>
      </c>
    </row>
    <row r="207" spans="5:13" x14ac:dyDescent="0.25">
      <c r="E207">
        <v>2021</v>
      </c>
      <c r="F207" t="s">
        <v>40</v>
      </c>
      <c r="G207" t="s">
        <v>20</v>
      </c>
      <c r="H207" t="s">
        <v>29</v>
      </c>
      <c r="I207" s="13">
        <v>345000</v>
      </c>
      <c r="J207" s="13">
        <v>7000</v>
      </c>
      <c r="K207" s="13">
        <v>7840</v>
      </c>
      <c r="L207" s="13">
        <v>1400</v>
      </c>
      <c r="M207" t="s">
        <v>38</v>
      </c>
    </row>
    <row r="208" spans="5:13" x14ac:dyDescent="0.25">
      <c r="E208">
        <v>2021</v>
      </c>
      <c r="F208" t="s">
        <v>40</v>
      </c>
      <c r="G208" t="s">
        <v>18</v>
      </c>
      <c r="H208" t="s">
        <v>30</v>
      </c>
      <c r="I208" s="13">
        <v>122000</v>
      </c>
      <c r="J208" s="13">
        <v>1837.8666666666679</v>
      </c>
      <c r="K208" s="13">
        <v>3733.3333333333335</v>
      </c>
      <c r="L208" s="13">
        <v>20000</v>
      </c>
      <c r="M208" t="s">
        <v>38</v>
      </c>
    </row>
    <row r="209" spans="5:13" x14ac:dyDescent="0.25">
      <c r="E209">
        <v>2021</v>
      </c>
      <c r="F209" t="s">
        <v>40</v>
      </c>
      <c r="G209" t="s">
        <v>21</v>
      </c>
      <c r="H209" t="s">
        <v>31</v>
      </c>
      <c r="I209" s="13">
        <v>78000</v>
      </c>
      <c r="J209" s="13">
        <v>457.7</v>
      </c>
      <c r="K209" s="13">
        <v>512.6</v>
      </c>
      <c r="L209" s="13">
        <v>915000</v>
      </c>
      <c r="M209" t="s">
        <v>38</v>
      </c>
    </row>
    <row r="210" spans="5:13" x14ac:dyDescent="0.25">
      <c r="E210">
        <v>2021</v>
      </c>
      <c r="F210" t="s">
        <v>40</v>
      </c>
      <c r="G210" t="s">
        <v>21</v>
      </c>
      <c r="H210" t="s">
        <v>32</v>
      </c>
      <c r="I210" s="13">
        <v>76000</v>
      </c>
      <c r="J210" s="13">
        <v>457.7</v>
      </c>
      <c r="K210" s="13">
        <v>512.6</v>
      </c>
      <c r="L210" s="13">
        <v>915000</v>
      </c>
      <c r="M210" t="s">
        <v>38</v>
      </c>
    </row>
    <row r="211" spans="5:13" x14ac:dyDescent="0.25">
      <c r="E211">
        <v>2021</v>
      </c>
      <c r="F211" t="s">
        <v>40</v>
      </c>
      <c r="G211" t="s">
        <v>21</v>
      </c>
      <c r="H211" t="s">
        <v>34</v>
      </c>
      <c r="I211" s="13">
        <v>34000</v>
      </c>
      <c r="J211" s="13">
        <v>457.7</v>
      </c>
      <c r="K211" s="13">
        <v>512.6</v>
      </c>
      <c r="L211" s="13">
        <v>915000</v>
      </c>
      <c r="M211" t="s">
        <v>38</v>
      </c>
    </row>
    <row r="212" spans="5:13" x14ac:dyDescent="0.25">
      <c r="E212">
        <v>2021</v>
      </c>
      <c r="F212" t="s">
        <v>40</v>
      </c>
      <c r="G212" t="s">
        <v>18</v>
      </c>
      <c r="H212" t="s">
        <v>35</v>
      </c>
      <c r="I212" s="13">
        <v>7000</v>
      </c>
      <c r="J212" s="13">
        <v>1464.5333333333319</v>
      </c>
      <c r="K212" s="13">
        <v>1493.3333333333333</v>
      </c>
      <c r="L212" s="13">
        <v>40000</v>
      </c>
      <c r="M212" t="s">
        <v>38</v>
      </c>
    </row>
    <row r="213" spans="5:13" x14ac:dyDescent="0.25">
      <c r="E213">
        <v>2021</v>
      </c>
      <c r="F213" t="s">
        <v>40</v>
      </c>
      <c r="G213" t="s">
        <v>21</v>
      </c>
      <c r="H213" t="s">
        <v>36</v>
      </c>
      <c r="I213" s="13">
        <v>3000</v>
      </c>
      <c r="J213" s="13">
        <v>457.7</v>
      </c>
      <c r="K213" s="13">
        <v>5127</v>
      </c>
      <c r="L213" s="13">
        <v>915000</v>
      </c>
      <c r="M213" t="s">
        <v>38</v>
      </c>
    </row>
    <row r="214" spans="5:13" x14ac:dyDescent="0.25">
      <c r="E214">
        <v>2021</v>
      </c>
      <c r="F214" t="s">
        <v>41</v>
      </c>
      <c r="G214" t="s">
        <v>17</v>
      </c>
      <c r="H214" t="s">
        <v>23</v>
      </c>
      <c r="I214" s="13">
        <v>3566</v>
      </c>
      <c r="J214" s="13">
        <v>5493</v>
      </c>
      <c r="K214" s="13">
        <v>5127</v>
      </c>
      <c r="L214" s="13">
        <v>1099</v>
      </c>
      <c r="M214" t="s">
        <v>38</v>
      </c>
    </row>
    <row r="215" spans="5:13" x14ac:dyDescent="0.25">
      <c r="E215">
        <v>2021</v>
      </c>
      <c r="F215" t="s">
        <v>41</v>
      </c>
      <c r="G215" t="s">
        <v>17</v>
      </c>
      <c r="H215" t="s">
        <v>24</v>
      </c>
      <c r="I215" s="13">
        <v>2498</v>
      </c>
      <c r="J215" s="13">
        <v>9600</v>
      </c>
      <c r="K215" s="13">
        <v>8960</v>
      </c>
      <c r="L215" s="13">
        <v>1920</v>
      </c>
      <c r="M215" t="s">
        <v>38</v>
      </c>
    </row>
    <row r="216" spans="5:13" x14ac:dyDescent="0.25">
      <c r="E216">
        <v>2021</v>
      </c>
      <c r="F216" t="s">
        <v>41</v>
      </c>
      <c r="G216" t="s">
        <v>18</v>
      </c>
      <c r="H216" t="s">
        <v>25</v>
      </c>
      <c r="I216" s="13">
        <v>1245</v>
      </c>
      <c r="J216" s="13">
        <v>1936</v>
      </c>
      <c r="K216" s="13">
        <v>5126</v>
      </c>
      <c r="L216" s="13">
        <v>1099</v>
      </c>
      <c r="M216" t="s">
        <v>38</v>
      </c>
    </row>
    <row r="217" spans="5:13" x14ac:dyDescent="0.25">
      <c r="E217">
        <v>2021</v>
      </c>
      <c r="F217" t="s">
        <v>41</v>
      </c>
      <c r="G217" t="s">
        <v>19</v>
      </c>
      <c r="H217" t="s">
        <v>26</v>
      </c>
      <c r="I217" s="13">
        <v>644000</v>
      </c>
      <c r="J217" s="13">
        <v>6892</v>
      </c>
      <c r="K217" s="13">
        <v>6433</v>
      </c>
      <c r="L217" s="13">
        <v>1378</v>
      </c>
      <c r="M217" t="s">
        <v>38</v>
      </c>
    </row>
    <row r="218" spans="5:13" x14ac:dyDescent="0.25">
      <c r="E218">
        <v>2021</v>
      </c>
      <c r="F218" t="s">
        <v>41</v>
      </c>
      <c r="G218" t="s">
        <v>20</v>
      </c>
      <c r="H218" t="s">
        <v>27</v>
      </c>
      <c r="I218" s="13">
        <v>643000</v>
      </c>
      <c r="J218" s="13">
        <v>7700</v>
      </c>
      <c r="K218" s="13">
        <v>7840</v>
      </c>
      <c r="L218" s="13">
        <v>1540</v>
      </c>
      <c r="M218" t="s">
        <v>38</v>
      </c>
    </row>
    <row r="219" spans="5:13" x14ac:dyDescent="0.25">
      <c r="E219">
        <v>2021</v>
      </c>
      <c r="F219" t="s">
        <v>41</v>
      </c>
      <c r="G219" t="s">
        <v>19</v>
      </c>
      <c r="H219" t="s">
        <v>28</v>
      </c>
      <c r="I219" s="13">
        <v>455000</v>
      </c>
      <c r="J219" s="13">
        <v>5265</v>
      </c>
      <c r="K219" s="13">
        <v>5128</v>
      </c>
      <c r="L219" s="13">
        <v>1053</v>
      </c>
      <c r="M219" t="s">
        <v>38</v>
      </c>
    </row>
    <row r="220" spans="5:13" x14ac:dyDescent="0.25">
      <c r="E220">
        <v>2021</v>
      </c>
      <c r="F220" t="s">
        <v>41</v>
      </c>
      <c r="G220" t="s">
        <v>20</v>
      </c>
      <c r="H220" t="s">
        <v>29</v>
      </c>
      <c r="I220" s="13">
        <v>345000</v>
      </c>
      <c r="J220" s="13">
        <v>9016</v>
      </c>
      <c r="K220" s="13">
        <v>7840</v>
      </c>
      <c r="L220" s="13">
        <v>1803</v>
      </c>
      <c r="M220" t="s">
        <v>38</v>
      </c>
    </row>
    <row r="221" spans="5:13" x14ac:dyDescent="0.25">
      <c r="E221">
        <v>2021</v>
      </c>
      <c r="F221" t="s">
        <v>41</v>
      </c>
      <c r="G221" t="s">
        <v>18</v>
      </c>
      <c r="H221" t="s">
        <v>30</v>
      </c>
      <c r="I221" s="13">
        <v>122000</v>
      </c>
      <c r="J221" s="13">
        <v>1684.8</v>
      </c>
      <c r="K221" s="13">
        <v>1950</v>
      </c>
      <c r="L221" s="13">
        <v>539000</v>
      </c>
      <c r="M221" t="s">
        <v>38</v>
      </c>
    </row>
    <row r="222" spans="5:13" x14ac:dyDescent="0.25">
      <c r="E222">
        <v>2021</v>
      </c>
      <c r="F222" t="s">
        <v>41</v>
      </c>
      <c r="G222" t="s">
        <v>21</v>
      </c>
      <c r="H222" t="s">
        <v>31</v>
      </c>
      <c r="I222" s="13">
        <v>78000</v>
      </c>
      <c r="J222" s="13">
        <v>549.29999999999995</v>
      </c>
      <c r="K222" s="13">
        <v>512.6</v>
      </c>
      <c r="L222" s="13">
        <v>1099</v>
      </c>
      <c r="M222" t="s">
        <v>38</v>
      </c>
    </row>
    <row r="223" spans="5:13" x14ac:dyDescent="0.25">
      <c r="E223">
        <v>2021</v>
      </c>
      <c r="F223" t="s">
        <v>41</v>
      </c>
      <c r="G223" t="s">
        <v>21</v>
      </c>
      <c r="H223" t="s">
        <v>32</v>
      </c>
      <c r="I223" s="13">
        <v>76000</v>
      </c>
      <c r="J223" s="13">
        <v>549.20000000000005</v>
      </c>
      <c r="K223" s="13">
        <v>512.6</v>
      </c>
      <c r="L223" s="13">
        <v>1098</v>
      </c>
      <c r="M223" t="s">
        <v>38</v>
      </c>
    </row>
    <row r="224" spans="5:13" x14ac:dyDescent="0.25">
      <c r="E224">
        <v>2021</v>
      </c>
      <c r="F224" t="s">
        <v>41</v>
      </c>
      <c r="G224" t="s">
        <v>21</v>
      </c>
      <c r="H224" t="s">
        <v>33</v>
      </c>
      <c r="I224" s="13">
        <v>46000</v>
      </c>
      <c r="J224" s="13">
        <v>24000</v>
      </c>
      <c r="K224" s="13">
        <v>24400</v>
      </c>
      <c r="L224" s="13">
        <v>48000</v>
      </c>
      <c r="M224" t="s">
        <v>77</v>
      </c>
    </row>
    <row r="225" spans="5:13" x14ac:dyDescent="0.25">
      <c r="E225">
        <v>2021</v>
      </c>
      <c r="F225" t="s">
        <v>41</v>
      </c>
      <c r="G225" t="s">
        <v>21</v>
      </c>
      <c r="H225" t="s">
        <v>34</v>
      </c>
      <c r="I225" s="13">
        <v>34000</v>
      </c>
      <c r="J225" s="13">
        <v>549.20000000000005</v>
      </c>
      <c r="K225" s="13">
        <v>512.6</v>
      </c>
      <c r="L225" s="13">
        <v>1098</v>
      </c>
      <c r="M225" t="s">
        <v>38</v>
      </c>
    </row>
    <row r="226" spans="5:13" x14ac:dyDescent="0.25">
      <c r="E226">
        <v>2021</v>
      </c>
      <c r="F226" t="s">
        <v>41</v>
      </c>
      <c r="G226" t="s">
        <v>18</v>
      </c>
      <c r="H226" t="s">
        <v>35</v>
      </c>
      <c r="I226" s="13">
        <v>7000</v>
      </c>
      <c r="J226" s="13">
        <v>1220.5333333333319</v>
      </c>
      <c r="K226" s="13">
        <v>1493.3333333333333</v>
      </c>
      <c r="L226" s="13">
        <v>733000</v>
      </c>
      <c r="M226" t="s">
        <v>38</v>
      </c>
    </row>
    <row r="227" spans="5:13" x14ac:dyDescent="0.25">
      <c r="E227">
        <v>2021</v>
      </c>
      <c r="F227" t="s">
        <v>41</v>
      </c>
      <c r="G227" t="s">
        <v>22</v>
      </c>
      <c r="H227" t="s">
        <v>22</v>
      </c>
      <c r="I227" s="13">
        <v>3000</v>
      </c>
      <c r="J227" s="13">
        <v>14520</v>
      </c>
      <c r="K227" s="13">
        <v>14492</v>
      </c>
      <c r="L227" s="13">
        <v>1452</v>
      </c>
      <c r="M227" t="s">
        <v>38</v>
      </c>
    </row>
    <row r="228" spans="5:13" x14ac:dyDescent="0.25">
      <c r="E228">
        <v>2021</v>
      </c>
      <c r="F228" t="s">
        <v>41</v>
      </c>
      <c r="G228" t="s">
        <v>21</v>
      </c>
      <c r="H228" t="s">
        <v>36</v>
      </c>
      <c r="I228" s="13">
        <v>3000</v>
      </c>
      <c r="J228" s="13">
        <v>503.5</v>
      </c>
      <c r="K228" s="13">
        <v>5127</v>
      </c>
      <c r="L228" s="13">
        <v>1006.9999999999999</v>
      </c>
      <c r="M228" t="s">
        <v>38</v>
      </c>
    </row>
    <row r="229" spans="5:13" x14ac:dyDescent="0.25">
      <c r="E229">
        <v>2021</v>
      </c>
      <c r="F229" t="s">
        <v>42</v>
      </c>
      <c r="G229" t="s">
        <v>17</v>
      </c>
      <c r="H229" t="s">
        <v>23</v>
      </c>
      <c r="I229" s="13">
        <v>3566</v>
      </c>
      <c r="J229" s="13">
        <v>5035</v>
      </c>
      <c r="K229" s="13">
        <v>5127</v>
      </c>
      <c r="L229" s="13">
        <v>1006.9999999999999</v>
      </c>
      <c r="M229" t="s">
        <v>38</v>
      </c>
    </row>
    <row r="230" spans="5:13" x14ac:dyDescent="0.25">
      <c r="E230">
        <v>2021</v>
      </c>
      <c r="F230" t="s">
        <v>42</v>
      </c>
      <c r="G230" t="s">
        <v>17</v>
      </c>
      <c r="H230" t="s">
        <v>24</v>
      </c>
      <c r="I230" s="13">
        <v>2498</v>
      </c>
      <c r="J230" s="13">
        <v>8800</v>
      </c>
      <c r="K230" s="13">
        <v>8960</v>
      </c>
      <c r="L230" s="13">
        <v>1760</v>
      </c>
      <c r="M230" t="s">
        <v>38</v>
      </c>
    </row>
    <row r="231" spans="5:13" x14ac:dyDescent="0.25">
      <c r="E231">
        <v>2021</v>
      </c>
      <c r="F231" t="s">
        <v>42</v>
      </c>
      <c r="G231" t="s">
        <v>18</v>
      </c>
      <c r="H231" t="s">
        <v>25</v>
      </c>
      <c r="I231" s="13">
        <v>1245</v>
      </c>
      <c r="J231" s="13">
        <v>1220.5333333333319</v>
      </c>
      <c r="K231" s="13">
        <v>4126</v>
      </c>
      <c r="L231" s="13">
        <v>1006.9999999999999</v>
      </c>
      <c r="M231" t="s">
        <v>38</v>
      </c>
    </row>
    <row r="232" spans="5:13" x14ac:dyDescent="0.25">
      <c r="E232">
        <v>2021</v>
      </c>
      <c r="F232" t="s">
        <v>42</v>
      </c>
      <c r="G232" t="s">
        <v>19</v>
      </c>
      <c r="H232" t="s">
        <v>37</v>
      </c>
      <c r="I232" s="13">
        <v>644000</v>
      </c>
      <c r="J232" s="13">
        <v>6318</v>
      </c>
      <c r="K232" s="13">
        <v>6433</v>
      </c>
      <c r="L232" s="13">
        <v>1264</v>
      </c>
      <c r="M232" t="s">
        <v>38</v>
      </c>
    </row>
    <row r="233" spans="5:13" x14ac:dyDescent="0.25">
      <c r="E233">
        <v>2021</v>
      </c>
      <c r="F233" t="s">
        <v>42</v>
      </c>
      <c r="G233" t="s">
        <v>20</v>
      </c>
      <c r="H233" t="s">
        <v>27</v>
      </c>
      <c r="I233" s="13">
        <v>643000</v>
      </c>
      <c r="J233" s="13">
        <v>7000</v>
      </c>
      <c r="K233" s="13">
        <v>7840</v>
      </c>
      <c r="L233" s="13">
        <v>1400</v>
      </c>
      <c r="M233" t="s">
        <v>38</v>
      </c>
    </row>
    <row r="234" spans="5:13" x14ac:dyDescent="0.25">
      <c r="E234">
        <v>2021</v>
      </c>
      <c r="F234" t="s">
        <v>42</v>
      </c>
      <c r="G234" t="s">
        <v>19</v>
      </c>
      <c r="H234" t="s">
        <v>28</v>
      </c>
      <c r="I234" s="13">
        <v>455000</v>
      </c>
      <c r="J234" s="13">
        <v>4579</v>
      </c>
      <c r="K234" s="13">
        <v>5119</v>
      </c>
      <c r="L234" s="13">
        <v>916000</v>
      </c>
      <c r="M234" t="s">
        <v>38</v>
      </c>
    </row>
    <row r="235" spans="5:13" x14ac:dyDescent="0.25">
      <c r="E235">
        <v>2021</v>
      </c>
      <c r="F235" t="s">
        <v>42</v>
      </c>
      <c r="G235" t="s">
        <v>20</v>
      </c>
      <c r="H235" t="s">
        <v>29</v>
      </c>
      <c r="I235" s="13">
        <v>345000</v>
      </c>
      <c r="J235" s="13">
        <v>7000</v>
      </c>
      <c r="K235" s="13">
        <v>7840</v>
      </c>
      <c r="L235" s="13">
        <v>1400</v>
      </c>
      <c r="M235" t="s">
        <v>38</v>
      </c>
    </row>
    <row r="236" spans="5:13" x14ac:dyDescent="0.25">
      <c r="E236">
        <v>2021</v>
      </c>
      <c r="F236" t="s">
        <v>42</v>
      </c>
      <c r="G236" t="s">
        <v>18</v>
      </c>
      <c r="H236" t="s">
        <v>30</v>
      </c>
      <c r="I236" s="13">
        <v>122000</v>
      </c>
      <c r="J236" s="13">
        <v>2053.3333333333321</v>
      </c>
      <c r="K236" s="13">
        <v>3733.3333333333335</v>
      </c>
      <c r="L236" s="13">
        <v>20000</v>
      </c>
      <c r="M236" t="s">
        <v>38</v>
      </c>
    </row>
    <row r="237" spans="5:13" x14ac:dyDescent="0.25">
      <c r="E237">
        <v>2021</v>
      </c>
      <c r="F237" t="s">
        <v>42</v>
      </c>
      <c r="G237" t="s">
        <v>21</v>
      </c>
      <c r="H237" t="s">
        <v>31</v>
      </c>
      <c r="I237" s="13">
        <v>78000</v>
      </c>
      <c r="J237" s="13">
        <v>457.7</v>
      </c>
      <c r="K237" s="13">
        <v>512.6</v>
      </c>
      <c r="L237" s="13">
        <v>915000</v>
      </c>
      <c r="M237" t="s">
        <v>38</v>
      </c>
    </row>
    <row r="238" spans="5:13" x14ac:dyDescent="0.25">
      <c r="E238">
        <v>2021</v>
      </c>
      <c r="F238" t="s">
        <v>42</v>
      </c>
      <c r="G238" t="s">
        <v>21</v>
      </c>
      <c r="H238" t="s">
        <v>32</v>
      </c>
      <c r="I238" s="13">
        <v>76000</v>
      </c>
      <c r="J238" s="13">
        <v>457.7</v>
      </c>
      <c r="K238" s="13">
        <v>512.6</v>
      </c>
      <c r="L238" s="13">
        <v>915000</v>
      </c>
      <c r="M238" t="s">
        <v>38</v>
      </c>
    </row>
    <row r="239" spans="5:13" x14ac:dyDescent="0.25">
      <c r="E239">
        <v>2021</v>
      </c>
      <c r="F239" t="s">
        <v>42</v>
      </c>
      <c r="G239" t="s">
        <v>21</v>
      </c>
      <c r="H239" t="s">
        <v>34</v>
      </c>
      <c r="I239" s="13">
        <v>34000</v>
      </c>
      <c r="J239" s="13">
        <v>457.7</v>
      </c>
      <c r="K239" s="13">
        <v>512.6</v>
      </c>
      <c r="L239" s="13">
        <v>915000</v>
      </c>
      <c r="M239" t="s">
        <v>38</v>
      </c>
    </row>
    <row r="240" spans="5:13" x14ac:dyDescent="0.25">
      <c r="E240">
        <v>2021</v>
      </c>
      <c r="F240" t="s">
        <v>42</v>
      </c>
      <c r="G240" t="s">
        <v>18</v>
      </c>
      <c r="H240" t="s">
        <v>35</v>
      </c>
      <c r="I240" s="13">
        <v>7000</v>
      </c>
      <c r="J240" s="13">
        <v>1464.5333333333319</v>
      </c>
      <c r="K240" s="13">
        <v>1493.3333333333333</v>
      </c>
      <c r="L240" s="13">
        <v>40000</v>
      </c>
      <c r="M240" t="s">
        <v>38</v>
      </c>
    </row>
    <row r="241" spans="5:13" x14ac:dyDescent="0.25">
      <c r="E241">
        <v>2021</v>
      </c>
      <c r="F241" t="s">
        <v>42</v>
      </c>
      <c r="G241" t="s">
        <v>21</v>
      </c>
      <c r="H241" t="s">
        <v>36</v>
      </c>
      <c r="I241" s="13">
        <v>3000</v>
      </c>
      <c r="J241" s="13">
        <v>457.7</v>
      </c>
      <c r="K241" s="13">
        <v>5127</v>
      </c>
      <c r="L241" s="13">
        <v>915000</v>
      </c>
      <c r="M241" t="s">
        <v>38</v>
      </c>
    </row>
    <row r="242" spans="5:13" x14ac:dyDescent="0.25">
      <c r="E242">
        <v>2021</v>
      </c>
      <c r="F242" t="s">
        <v>43</v>
      </c>
      <c r="G242" t="s">
        <v>17</v>
      </c>
      <c r="H242" t="s">
        <v>23</v>
      </c>
      <c r="I242" s="13">
        <v>3566</v>
      </c>
      <c r="J242" s="13">
        <v>5493</v>
      </c>
      <c r="K242" s="13">
        <v>5127</v>
      </c>
      <c r="L242" s="13">
        <v>1099</v>
      </c>
      <c r="M242" t="s">
        <v>38</v>
      </c>
    </row>
    <row r="243" spans="5:13" x14ac:dyDescent="0.25">
      <c r="E243">
        <v>2021</v>
      </c>
      <c r="F243" t="s">
        <v>43</v>
      </c>
      <c r="G243" t="s">
        <v>17</v>
      </c>
      <c r="H243" t="s">
        <v>24</v>
      </c>
      <c r="I243" s="13">
        <v>2498</v>
      </c>
      <c r="J243" s="13">
        <v>9600</v>
      </c>
      <c r="K243" s="13">
        <v>8960</v>
      </c>
      <c r="L243" s="13">
        <v>1920</v>
      </c>
      <c r="M243" t="s">
        <v>38</v>
      </c>
    </row>
    <row r="244" spans="5:13" x14ac:dyDescent="0.25">
      <c r="E244">
        <v>2021</v>
      </c>
      <c r="F244" t="s">
        <v>43</v>
      </c>
      <c r="G244" t="s">
        <v>18</v>
      </c>
      <c r="H244" t="s">
        <v>25</v>
      </c>
      <c r="I244" s="13">
        <v>1245</v>
      </c>
      <c r="J244" s="13">
        <v>1936</v>
      </c>
      <c r="K244" s="13">
        <v>5126</v>
      </c>
      <c r="L244" s="13">
        <v>1099</v>
      </c>
      <c r="M244" t="s">
        <v>38</v>
      </c>
    </row>
    <row r="245" spans="5:13" x14ac:dyDescent="0.25">
      <c r="E245">
        <v>2021</v>
      </c>
      <c r="F245" t="s">
        <v>43</v>
      </c>
      <c r="G245" t="s">
        <v>19</v>
      </c>
      <c r="H245" t="s">
        <v>26</v>
      </c>
      <c r="I245" s="13">
        <v>644000</v>
      </c>
      <c r="J245" s="13">
        <v>6892</v>
      </c>
      <c r="K245" s="13">
        <v>6433</v>
      </c>
      <c r="L245" s="13">
        <v>1378</v>
      </c>
      <c r="M245" t="s">
        <v>38</v>
      </c>
    </row>
    <row r="246" spans="5:13" x14ac:dyDescent="0.25">
      <c r="E246">
        <v>2021</v>
      </c>
      <c r="F246" t="s">
        <v>43</v>
      </c>
      <c r="G246" t="s">
        <v>20</v>
      </c>
      <c r="H246" t="s">
        <v>27</v>
      </c>
      <c r="I246" s="13">
        <v>643000</v>
      </c>
      <c r="J246" s="13">
        <v>7700</v>
      </c>
      <c r="K246" s="13">
        <v>7840</v>
      </c>
      <c r="L246" s="13">
        <v>1540</v>
      </c>
      <c r="M246" t="s">
        <v>38</v>
      </c>
    </row>
    <row r="247" spans="5:13" x14ac:dyDescent="0.25">
      <c r="E247">
        <v>2021</v>
      </c>
      <c r="F247" t="s">
        <v>43</v>
      </c>
      <c r="G247" t="s">
        <v>19</v>
      </c>
      <c r="H247" t="s">
        <v>28</v>
      </c>
      <c r="I247" s="13">
        <v>455000</v>
      </c>
      <c r="J247" s="13">
        <v>5265</v>
      </c>
      <c r="K247" s="13">
        <v>5128</v>
      </c>
      <c r="L247" s="13">
        <v>1053</v>
      </c>
      <c r="M247" t="s">
        <v>38</v>
      </c>
    </row>
    <row r="248" spans="5:13" x14ac:dyDescent="0.25">
      <c r="E248">
        <v>2021</v>
      </c>
      <c r="F248" t="s">
        <v>43</v>
      </c>
      <c r="G248" t="s">
        <v>20</v>
      </c>
      <c r="H248" t="s">
        <v>29</v>
      </c>
      <c r="I248" s="13">
        <v>345000</v>
      </c>
      <c r="J248" s="13">
        <v>9016</v>
      </c>
      <c r="K248" s="13">
        <v>7840</v>
      </c>
      <c r="L248" s="13">
        <v>1803</v>
      </c>
      <c r="M248" t="s">
        <v>38</v>
      </c>
    </row>
    <row r="249" spans="5:13" x14ac:dyDescent="0.25">
      <c r="E249">
        <v>2021</v>
      </c>
      <c r="F249" t="s">
        <v>43</v>
      </c>
      <c r="G249" t="s">
        <v>18</v>
      </c>
      <c r="H249" t="s">
        <v>30</v>
      </c>
      <c r="I249" s="13">
        <v>122000</v>
      </c>
      <c r="J249" s="13">
        <v>1684.8</v>
      </c>
      <c r="K249" s="13">
        <v>2340</v>
      </c>
      <c r="L249" s="13">
        <v>539000</v>
      </c>
      <c r="M249" t="s">
        <v>38</v>
      </c>
    </row>
    <row r="250" spans="5:13" x14ac:dyDescent="0.25">
      <c r="E250">
        <v>2021</v>
      </c>
      <c r="F250" t="s">
        <v>43</v>
      </c>
      <c r="G250" t="s">
        <v>21</v>
      </c>
      <c r="H250" t="s">
        <v>31</v>
      </c>
      <c r="I250" s="13">
        <v>78000</v>
      </c>
      <c r="J250" s="13">
        <v>549.29999999999995</v>
      </c>
      <c r="K250" s="13">
        <v>512.6</v>
      </c>
      <c r="L250" s="13">
        <v>1099</v>
      </c>
      <c r="M250" t="s">
        <v>38</v>
      </c>
    </row>
    <row r="251" spans="5:13" x14ac:dyDescent="0.25">
      <c r="E251">
        <v>2021</v>
      </c>
      <c r="F251" t="s">
        <v>43</v>
      </c>
      <c r="G251" t="s">
        <v>21</v>
      </c>
      <c r="H251" t="s">
        <v>32</v>
      </c>
      <c r="I251" s="13">
        <v>76000</v>
      </c>
      <c r="J251" s="13">
        <v>549.20000000000005</v>
      </c>
      <c r="K251" s="13">
        <v>512.6</v>
      </c>
      <c r="L251" s="13">
        <v>1098</v>
      </c>
      <c r="M251" t="s">
        <v>38</v>
      </c>
    </row>
    <row r="252" spans="5:13" x14ac:dyDescent="0.25">
      <c r="E252">
        <v>2021</v>
      </c>
      <c r="F252" t="s">
        <v>43</v>
      </c>
      <c r="G252" t="s">
        <v>21</v>
      </c>
      <c r="H252" t="s">
        <v>33</v>
      </c>
      <c r="I252" s="13">
        <v>46000</v>
      </c>
      <c r="J252" s="13">
        <v>24000</v>
      </c>
      <c r="K252" s="13">
        <v>22400</v>
      </c>
      <c r="L252" s="13">
        <v>48000</v>
      </c>
      <c r="M252" t="s">
        <v>77</v>
      </c>
    </row>
    <row r="253" spans="5:13" x14ac:dyDescent="0.25">
      <c r="E253">
        <v>2021</v>
      </c>
      <c r="F253" t="s">
        <v>43</v>
      </c>
      <c r="G253" t="s">
        <v>21</v>
      </c>
      <c r="H253" t="s">
        <v>34</v>
      </c>
      <c r="I253" s="13">
        <v>34000</v>
      </c>
      <c r="J253" s="13">
        <v>549.20000000000005</v>
      </c>
      <c r="K253" s="13">
        <v>512.6</v>
      </c>
      <c r="L253" s="13">
        <v>1098</v>
      </c>
      <c r="M253" t="s">
        <v>38</v>
      </c>
    </row>
    <row r="254" spans="5:13" x14ac:dyDescent="0.25">
      <c r="E254">
        <v>2021</v>
      </c>
      <c r="F254" t="s">
        <v>43</v>
      </c>
      <c r="G254" t="s">
        <v>18</v>
      </c>
      <c r="H254" t="s">
        <v>35</v>
      </c>
      <c r="I254" s="13">
        <v>7000</v>
      </c>
      <c r="J254" s="13">
        <v>1220.5333333333319</v>
      </c>
      <c r="K254" s="13">
        <v>1493.3333333333333</v>
      </c>
      <c r="L254" s="13">
        <v>733000</v>
      </c>
      <c r="M254" t="s">
        <v>38</v>
      </c>
    </row>
    <row r="255" spans="5:13" x14ac:dyDescent="0.25">
      <c r="E255">
        <v>2021</v>
      </c>
      <c r="F255" t="s">
        <v>43</v>
      </c>
      <c r="G255" t="s">
        <v>22</v>
      </c>
      <c r="H255" t="s">
        <v>22</v>
      </c>
      <c r="I255" s="13">
        <v>3000</v>
      </c>
      <c r="J255" s="13">
        <v>14520</v>
      </c>
      <c r="K255" s="13">
        <v>7392</v>
      </c>
      <c r="L255" s="13">
        <v>1452</v>
      </c>
      <c r="M255" t="s">
        <v>38</v>
      </c>
    </row>
    <row r="256" spans="5:13" x14ac:dyDescent="0.25">
      <c r="E256">
        <v>2021</v>
      </c>
      <c r="F256" t="s">
        <v>43</v>
      </c>
      <c r="G256" t="s">
        <v>21</v>
      </c>
      <c r="H256" t="s">
        <v>36</v>
      </c>
      <c r="I256" s="13">
        <v>3000</v>
      </c>
      <c r="J256" s="13">
        <v>503.5</v>
      </c>
      <c r="K256" s="13">
        <v>5127</v>
      </c>
      <c r="L256" s="13">
        <v>1006.9999999999999</v>
      </c>
      <c r="M256" t="s">
        <v>38</v>
      </c>
    </row>
    <row r="257" spans="5:13" x14ac:dyDescent="0.25">
      <c r="E257">
        <v>2021</v>
      </c>
      <c r="F257" t="s">
        <v>44</v>
      </c>
      <c r="G257" t="s">
        <v>17</v>
      </c>
      <c r="H257" t="s">
        <v>23</v>
      </c>
      <c r="I257" s="13">
        <v>3566</v>
      </c>
      <c r="J257" s="13">
        <v>5035</v>
      </c>
      <c r="K257" s="13">
        <v>5127</v>
      </c>
      <c r="L257" s="13">
        <v>1006.9999999999999</v>
      </c>
      <c r="M257" t="s">
        <v>38</v>
      </c>
    </row>
    <row r="258" spans="5:13" x14ac:dyDescent="0.25">
      <c r="E258">
        <v>2021</v>
      </c>
      <c r="F258" t="s">
        <v>44</v>
      </c>
      <c r="G258" t="s">
        <v>17</v>
      </c>
      <c r="H258" t="s">
        <v>24</v>
      </c>
      <c r="I258" s="13">
        <v>2498</v>
      </c>
      <c r="J258" s="13">
        <v>8800</v>
      </c>
      <c r="K258" s="13">
        <v>8960</v>
      </c>
      <c r="L258" s="13">
        <v>1760</v>
      </c>
      <c r="M258" t="s">
        <v>38</v>
      </c>
    </row>
    <row r="259" spans="5:13" x14ac:dyDescent="0.25">
      <c r="E259">
        <v>2021</v>
      </c>
      <c r="F259" t="s">
        <v>44</v>
      </c>
      <c r="G259" t="s">
        <v>18</v>
      </c>
      <c r="H259" t="s">
        <v>25</v>
      </c>
      <c r="I259" s="13">
        <v>1245</v>
      </c>
      <c r="J259" s="13">
        <v>1220.5333333333319</v>
      </c>
      <c r="K259" s="13">
        <v>5126</v>
      </c>
      <c r="L259" s="13">
        <v>1006.9999999999999</v>
      </c>
      <c r="M259" t="s">
        <v>38</v>
      </c>
    </row>
    <row r="260" spans="5:13" x14ac:dyDescent="0.25">
      <c r="E260">
        <v>2021</v>
      </c>
      <c r="F260" t="s">
        <v>44</v>
      </c>
      <c r="G260" t="s">
        <v>19</v>
      </c>
      <c r="H260" t="s">
        <v>37</v>
      </c>
      <c r="I260" s="13">
        <v>644000</v>
      </c>
      <c r="J260" s="13">
        <v>6318</v>
      </c>
      <c r="K260" s="13">
        <v>6433</v>
      </c>
      <c r="L260" s="13">
        <v>1264</v>
      </c>
      <c r="M260" t="s">
        <v>38</v>
      </c>
    </row>
    <row r="261" spans="5:13" x14ac:dyDescent="0.25">
      <c r="E261">
        <v>2021</v>
      </c>
      <c r="F261" t="s">
        <v>44</v>
      </c>
      <c r="G261" t="s">
        <v>20</v>
      </c>
      <c r="H261" t="s">
        <v>27</v>
      </c>
      <c r="I261" s="13">
        <v>643000</v>
      </c>
      <c r="J261" s="13">
        <v>7000</v>
      </c>
      <c r="K261" s="13">
        <v>7840</v>
      </c>
      <c r="L261" s="13">
        <v>1400</v>
      </c>
      <c r="M261" t="s">
        <v>38</v>
      </c>
    </row>
    <row r="262" spans="5:13" x14ac:dyDescent="0.25">
      <c r="E262">
        <v>2021</v>
      </c>
      <c r="F262" t="s">
        <v>44</v>
      </c>
      <c r="G262" t="s">
        <v>19</v>
      </c>
      <c r="H262" t="s">
        <v>28</v>
      </c>
      <c r="I262" s="13">
        <v>455000</v>
      </c>
      <c r="J262" s="13">
        <v>4579</v>
      </c>
      <c r="K262" s="13">
        <v>5128</v>
      </c>
      <c r="L262" s="13">
        <v>916000</v>
      </c>
      <c r="M262" t="s">
        <v>38</v>
      </c>
    </row>
    <row r="263" spans="5:13" x14ac:dyDescent="0.25">
      <c r="E263">
        <v>2021</v>
      </c>
      <c r="F263" t="s">
        <v>44</v>
      </c>
      <c r="G263" t="s">
        <v>20</v>
      </c>
      <c r="H263" t="s">
        <v>29</v>
      </c>
      <c r="I263" s="13">
        <v>345000</v>
      </c>
      <c r="J263" s="13">
        <v>7000</v>
      </c>
      <c r="K263" s="13">
        <v>7840</v>
      </c>
      <c r="L263" s="13">
        <v>1400</v>
      </c>
      <c r="M263" t="s">
        <v>38</v>
      </c>
    </row>
    <row r="264" spans="5:13" x14ac:dyDescent="0.25">
      <c r="E264">
        <v>2021</v>
      </c>
      <c r="F264" t="s">
        <v>44</v>
      </c>
      <c r="G264" t="s">
        <v>18</v>
      </c>
      <c r="H264" t="s">
        <v>30</v>
      </c>
      <c r="I264" s="13">
        <v>122000</v>
      </c>
      <c r="J264" s="13">
        <v>2053.3333333333321</v>
      </c>
      <c r="K264" s="13">
        <v>3733.3333333333335</v>
      </c>
      <c r="L264" s="13">
        <v>20000</v>
      </c>
      <c r="M264" t="s">
        <v>38</v>
      </c>
    </row>
    <row r="265" spans="5:13" x14ac:dyDescent="0.25">
      <c r="E265">
        <v>2021</v>
      </c>
      <c r="F265" t="s">
        <v>44</v>
      </c>
      <c r="G265" t="s">
        <v>21</v>
      </c>
      <c r="H265" t="s">
        <v>31</v>
      </c>
      <c r="I265" s="13">
        <v>78000</v>
      </c>
      <c r="J265" s="13">
        <v>457.7</v>
      </c>
      <c r="K265" s="13">
        <v>512.6</v>
      </c>
      <c r="L265" s="13">
        <v>915000</v>
      </c>
      <c r="M265" t="s">
        <v>38</v>
      </c>
    </row>
    <row r="266" spans="5:13" x14ac:dyDescent="0.25">
      <c r="E266">
        <v>2021</v>
      </c>
      <c r="F266" t="s">
        <v>44</v>
      </c>
      <c r="G266" t="s">
        <v>21</v>
      </c>
      <c r="H266" t="s">
        <v>32</v>
      </c>
      <c r="I266" s="13">
        <v>76000</v>
      </c>
      <c r="J266" s="13">
        <v>457.7</v>
      </c>
      <c r="K266" s="13">
        <v>512.6</v>
      </c>
      <c r="L266" s="13">
        <v>915000</v>
      </c>
      <c r="M266" t="s">
        <v>38</v>
      </c>
    </row>
    <row r="267" spans="5:13" x14ac:dyDescent="0.25">
      <c r="E267">
        <v>2021</v>
      </c>
      <c r="F267" t="s">
        <v>44</v>
      </c>
      <c r="G267" t="s">
        <v>21</v>
      </c>
      <c r="H267" t="s">
        <v>34</v>
      </c>
      <c r="I267" s="13">
        <v>34000</v>
      </c>
      <c r="J267" s="13">
        <v>457.7</v>
      </c>
      <c r="K267" s="13">
        <v>512.6</v>
      </c>
      <c r="L267" s="13">
        <v>915000</v>
      </c>
      <c r="M267" t="s">
        <v>38</v>
      </c>
    </row>
    <row r="268" spans="5:13" x14ac:dyDescent="0.25">
      <c r="E268">
        <v>2021</v>
      </c>
      <c r="F268" t="s">
        <v>44</v>
      </c>
      <c r="G268" t="s">
        <v>18</v>
      </c>
      <c r="H268" t="s">
        <v>35</v>
      </c>
      <c r="I268" s="13">
        <v>7000</v>
      </c>
      <c r="J268" s="13">
        <v>1464.5333333333319</v>
      </c>
      <c r="K268" s="13">
        <v>1493.3333333333333</v>
      </c>
      <c r="L268" s="13">
        <v>40000</v>
      </c>
      <c r="M268" t="s">
        <v>38</v>
      </c>
    </row>
    <row r="269" spans="5:13" x14ac:dyDescent="0.25">
      <c r="E269">
        <v>2021</v>
      </c>
      <c r="F269" t="s">
        <v>44</v>
      </c>
      <c r="G269" t="s">
        <v>21</v>
      </c>
      <c r="H269" t="s">
        <v>36</v>
      </c>
      <c r="I269" s="13">
        <v>3000</v>
      </c>
      <c r="J269" s="13">
        <v>457.7</v>
      </c>
      <c r="K269" s="13">
        <v>5127</v>
      </c>
      <c r="L269" s="13">
        <v>915000</v>
      </c>
      <c r="M269" t="s">
        <v>38</v>
      </c>
    </row>
    <row r="270" spans="5:13" x14ac:dyDescent="0.25">
      <c r="E270">
        <v>2021</v>
      </c>
      <c r="F270" t="s">
        <v>45</v>
      </c>
      <c r="G270" t="s">
        <v>17</v>
      </c>
      <c r="H270" t="s">
        <v>23</v>
      </c>
      <c r="I270" s="13">
        <v>3566</v>
      </c>
      <c r="J270" s="13">
        <v>5493</v>
      </c>
      <c r="K270" s="13">
        <v>5127</v>
      </c>
      <c r="L270" s="13">
        <v>1099</v>
      </c>
      <c r="M270" t="s">
        <v>38</v>
      </c>
    </row>
    <row r="271" spans="5:13" x14ac:dyDescent="0.25">
      <c r="E271">
        <v>2021</v>
      </c>
      <c r="F271" t="s">
        <v>45</v>
      </c>
      <c r="G271" t="s">
        <v>17</v>
      </c>
      <c r="H271" t="s">
        <v>24</v>
      </c>
      <c r="I271" s="13">
        <v>2498</v>
      </c>
      <c r="J271" s="13">
        <v>9600</v>
      </c>
      <c r="K271" s="13">
        <v>8960</v>
      </c>
      <c r="L271" s="13">
        <v>1920</v>
      </c>
      <c r="M271" t="s">
        <v>38</v>
      </c>
    </row>
    <row r="272" spans="5:13" x14ac:dyDescent="0.25">
      <c r="E272">
        <v>2021</v>
      </c>
      <c r="F272" t="s">
        <v>45</v>
      </c>
      <c r="G272" t="s">
        <v>18</v>
      </c>
      <c r="H272" t="s">
        <v>25</v>
      </c>
      <c r="I272" s="13">
        <v>1245</v>
      </c>
      <c r="J272" s="13">
        <v>1936</v>
      </c>
      <c r="K272" s="13">
        <v>5126</v>
      </c>
      <c r="L272" s="13">
        <v>1099</v>
      </c>
      <c r="M272" t="s">
        <v>38</v>
      </c>
    </row>
    <row r="273" spans="5:13" x14ac:dyDescent="0.25">
      <c r="E273">
        <v>2021</v>
      </c>
      <c r="F273" t="s">
        <v>45</v>
      </c>
      <c r="G273" t="s">
        <v>19</v>
      </c>
      <c r="H273" t="s">
        <v>26</v>
      </c>
      <c r="I273" s="13">
        <v>644000</v>
      </c>
      <c r="J273" s="13">
        <v>6892</v>
      </c>
      <c r="K273" s="13">
        <v>6433</v>
      </c>
      <c r="L273" s="13">
        <v>1378</v>
      </c>
      <c r="M273" t="s">
        <v>38</v>
      </c>
    </row>
    <row r="274" spans="5:13" x14ac:dyDescent="0.25">
      <c r="E274">
        <v>2021</v>
      </c>
      <c r="F274" t="s">
        <v>45</v>
      </c>
      <c r="G274" t="s">
        <v>20</v>
      </c>
      <c r="H274" t="s">
        <v>27</v>
      </c>
      <c r="I274" s="13">
        <v>643000</v>
      </c>
      <c r="J274" s="13">
        <v>7700</v>
      </c>
      <c r="K274" s="13">
        <v>7840</v>
      </c>
      <c r="L274" s="13">
        <v>1540</v>
      </c>
      <c r="M274" t="s">
        <v>38</v>
      </c>
    </row>
    <row r="275" spans="5:13" x14ac:dyDescent="0.25">
      <c r="E275">
        <v>2021</v>
      </c>
      <c r="F275" t="s">
        <v>45</v>
      </c>
      <c r="G275" t="s">
        <v>19</v>
      </c>
      <c r="H275" t="s">
        <v>28</v>
      </c>
      <c r="I275" s="13">
        <v>455000</v>
      </c>
      <c r="J275" s="13">
        <v>5265</v>
      </c>
      <c r="K275" s="13">
        <v>5128</v>
      </c>
      <c r="L275" s="13">
        <v>1053</v>
      </c>
      <c r="M275" t="s">
        <v>38</v>
      </c>
    </row>
    <row r="276" spans="5:13" x14ac:dyDescent="0.25">
      <c r="E276">
        <v>2021</v>
      </c>
      <c r="F276" t="s">
        <v>45</v>
      </c>
      <c r="G276" t="s">
        <v>20</v>
      </c>
      <c r="H276" t="s">
        <v>29</v>
      </c>
      <c r="I276" s="13">
        <v>345000</v>
      </c>
      <c r="J276" s="13">
        <v>9016</v>
      </c>
      <c r="K276" s="13">
        <v>7840</v>
      </c>
      <c r="L276" s="13">
        <v>1803</v>
      </c>
      <c r="M276" t="s">
        <v>38</v>
      </c>
    </row>
    <row r="277" spans="5:13" x14ac:dyDescent="0.25">
      <c r="E277">
        <v>2021</v>
      </c>
      <c r="F277" t="s">
        <v>45</v>
      </c>
      <c r="G277" t="s">
        <v>18</v>
      </c>
      <c r="H277" t="s">
        <v>30</v>
      </c>
      <c r="I277" s="13">
        <v>122000</v>
      </c>
      <c r="J277" s="13">
        <v>1684.8</v>
      </c>
      <c r="K277" s="13">
        <v>2340</v>
      </c>
      <c r="L277" s="13">
        <v>539000</v>
      </c>
      <c r="M277" t="s">
        <v>38</v>
      </c>
    </row>
    <row r="278" spans="5:13" x14ac:dyDescent="0.25">
      <c r="E278">
        <v>2021</v>
      </c>
      <c r="F278" t="s">
        <v>45</v>
      </c>
      <c r="G278" t="s">
        <v>21</v>
      </c>
      <c r="H278" t="s">
        <v>31</v>
      </c>
      <c r="I278" s="13">
        <v>78000</v>
      </c>
      <c r="J278" s="13">
        <v>549.29999999999995</v>
      </c>
      <c r="K278" s="13">
        <v>512.6</v>
      </c>
      <c r="L278" s="13">
        <v>1099</v>
      </c>
      <c r="M278" t="s">
        <v>38</v>
      </c>
    </row>
    <row r="279" spans="5:13" x14ac:dyDescent="0.25">
      <c r="E279">
        <v>2021</v>
      </c>
      <c r="F279" t="s">
        <v>45</v>
      </c>
      <c r="G279" t="s">
        <v>21</v>
      </c>
      <c r="H279" t="s">
        <v>32</v>
      </c>
      <c r="I279" s="13">
        <v>76000</v>
      </c>
      <c r="J279" s="13">
        <v>549.20000000000005</v>
      </c>
      <c r="K279" s="13">
        <v>512.6</v>
      </c>
      <c r="L279" s="13">
        <v>1098</v>
      </c>
      <c r="M279" t="s">
        <v>38</v>
      </c>
    </row>
    <row r="280" spans="5:13" x14ac:dyDescent="0.25">
      <c r="E280">
        <v>2021</v>
      </c>
      <c r="F280" t="s">
        <v>45</v>
      </c>
      <c r="G280" t="s">
        <v>21</v>
      </c>
      <c r="H280" t="s">
        <v>33</v>
      </c>
      <c r="I280" s="13">
        <v>46000</v>
      </c>
      <c r="J280" s="13">
        <v>24000</v>
      </c>
      <c r="K280" s="13">
        <v>22400</v>
      </c>
      <c r="L280" s="13">
        <v>48000</v>
      </c>
      <c r="M280" t="s">
        <v>77</v>
      </c>
    </row>
    <row r="281" spans="5:13" x14ac:dyDescent="0.25">
      <c r="E281">
        <v>2021</v>
      </c>
      <c r="F281" t="s">
        <v>45</v>
      </c>
      <c r="G281" t="s">
        <v>21</v>
      </c>
      <c r="H281" t="s">
        <v>34</v>
      </c>
      <c r="I281" s="13">
        <v>34000</v>
      </c>
      <c r="J281" s="13">
        <v>549.20000000000005</v>
      </c>
      <c r="K281" s="13">
        <v>512.6</v>
      </c>
      <c r="L281" s="13">
        <v>1098</v>
      </c>
      <c r="M281" t="s">
        <v>38</v>
      </c>
    </row>
    <row r="282" spans="5:13" x14ac:dyDescent="0.25">
      <c r="E282">
        <v>2021</v>
      </c>
      <c r="F282" t="s">
        <v>45</v>
      </c>
      <c r="G282" t="s">
        <v>18</v>
      </c>
      <c r="H282" t="s">
        <v>35</v>
      </c>
      <c r="I282" s="13">
        <v>7000</v>
      </c>
      <c r="J282" s="13">
        <v>1220.5333333333319</v>
      </c>
      <c r="K282" s="13">
        <v>1493.3333333333333</v>
      </c>
      <c r="L282" s="13">
        <v>733000</v>
      </c>
      <c r="M282" t="s">
        <v>38</v>
      </c>
    </row>
    <row r="283" spans="5:13" x14ac:dyDescent="0.25">
      <c r="E283">
        <v>2021</v>
      </c>
      <c r="F283" t="s">
        <v>45</v>
      </c>
      <c r="G283" t="s">
        <v>22</v>
      </c>
      <c r="H283" t="s">
        <v>22</v>
      </c>
      <c r="I283" s="13">
        <v>3000</v>
      </c>
      <c r="J283" s="13">
        <v>14520</v>
      </c>
      <c r="K283" s="13">
        <v>7392</v>
      </c>
      <c r="L283" s="13">
        <v>1452</v>
      </c>
      <c r="M283" t="s">
        <v>38</v>
      </c>
    </row>
    <row r="284" spans="5:13" x14ac:dyDescent="0.25">
      <c r="E284">
        <v>2021</v>
      </c>
      <c r="F284" t="s">
        <v>45</v>
      </c>
      <c r="G284" t="s">
        <v>21</v>
      </c>
      <c r="H284" t="s">
        <v>36</v>
      </c>
      <c r="I284" s="13">
        <v>3000</v>
      </c>
      <c r="J284" s="13">
        <v>503.5</v>
      </c>
      <c r="K284" s="13">
        <v>5127</v>
      </c>
      <c r="L284" s="13">
        <v>1006.9999999999999</v>
      </c>
      <c r="M284" t="s">
        <v>38</v>
      </c>
    </row>
    <row r="285" spans="5:13" x14ac:dyDescent="0.25">
      <c r="E285">
        <v>2021</v>
      </c>
      <c r="F285" t="s">
        <v>46</v>
      </c>
      <c r="G285" t="s">
        <v>17</v>
      </c>
      <c r="H285" t="s">
        <v>23</v>
      </c>
      <c r="I285" s="13">
        <v>3566</v>
      </c>
      <c r="J285" s="13">
        <v>5035</v>
      </c>
      <c r="K285" s="13">
        <v>5127</v>
      </c>
      <c r="L285" s="13">
        <v>1006.9999999999999</v>
      </c>
      <c r="M285" t="s">
        <v>38</v>
      </c>
    </row>
    <row r="286" spans="5:13" x14ac:dyDescent="0.25">
      <c r="E286">
        <v>2021</v>
      </c>
      <c r="F286" t="s">
        <v>46</v>
      </c>
      <c r="G286" t="s">
        <v>17</v>
      </c>
      <c r="H286" t="s">
        <v>24</v>
      </c>
      <c r="I286" s="13">
        <v>2498</v>
      </c>
      <c r="J286" s="13">
        <v>8800</v>
      </c>
      <c r="K286" s="13">
        <v>8960</v>
      </c>
      <c r="L286" s="13">
        <v>1760</v>
      </c>
      <c r="M286" t="s">
        <v>38</v>
      </c>
    </row>
    <row r="287" spans="5:13" x14ac:dyDescent="0.25">
      <c r="E287">
        <v>2021</v>
      </c>
      <c r="F287" t="s">
        <v>46</v>
      </c>
      <c r="G287" t="s">
        <v>18</v>
      </c>
      <c r="H287" t="s">
        <v>25</v>
      </c>
      <c r="I287" s="13">
        <v>1245</v>
      </c>
      <c r="J287" s="13">
        <v>1220.5333333333319</v>
      </c>
      <c r="K287" s="13">
        <v>5126</v>
      </c>
      <c r="L287" s="13">
        <v>1006.9999999999999</v>
      </c>
      <c r="M287" t="s">
        <v>38</v>
      </c>
    </row>
    <row r="288" spans="5:13" x14ac:dyDescent="0.25">
      <c r="E288">
        <v>2021</v>
      </c>
      <c r="F288" t="s">
        <v>46</v>
      </c>
      <c r="G288" t="s">
        <v>19</v>
      </c>
      <c r="H288" t="s">
        <v>37</v>
      </c>
      <c r="I288" s="13">
        <v>644000</v>
      </c>
      <c r="J288" s="13">
        <v>6318</v>
      </c>
      <c r="K288" s="13">
        <v>6433</v>
      </c>
      <c r="L288" s="13">
        <v>1264</v>
      </c>
      <c r="M288" t="s">
        <v>38</v>
      </c>
    </row>
    <row r="289" spans="5:13" x14ac:dyDescent="0.25">
      <c r="E289">
        <v>2021</v>
      </c>
      <c r="F289" t="s">
        <v>46</v>
      </c>
      <c r="G289" t="s">
        <v>20</v>
      </c>
      <c r="H289" t="s">
        <v>27</v>
      </c>
      <c r="I289" s="13">
        <v>643000</v>
      </c>
      <c r="J289" s="13">
        <v>7000</v>
      </c>
      <c r="K289" s="13">
        <v>7840</v>
      </c>
      <c r="L289" s="13">
        <v>1400</v>
      </c>
      <c r="M289" t="s">
        <v>38</v>
      </c>
    </row>
    <row r="290" spans="5:13" x14ac:dyDescent="0.25">
      <c r="E290">
        <v>2021</v>
      </c>
      <c r="F290" t="s">
        <v>46</v>
      </c>
      <c r="G290" t="s">
        <v>19</v>
      </c>
      <c r="H290" t="s">
        <v>28</v>
      </c>
      <c r="I290" s="13">
        <v>455000</v>
      </c>
      <c r="J290" s="13">
        <v>4579</v>
      </c>
      <c r="K290" s="13">
        <v>5128</v>
      </c>
      <c r="L290" s="13">
        <v>916000</v>
      </c>
      <c r="M290" t="s">
        <v>38</v>
      </c>
    </row>
    <row r="291" spans="5:13" x14ac:dyDescent="0.25">
      <c r="E291">
        <v>2021</v>
      </c>
      <c r="F291" t="s">
        <v>46</v>
      </c>
      <c r="G291" t="s">
        <v>20</v>
      </c>
      <c r="H291" t="s">
        <v>29</v>
      </c>
      <c r="I291" s="13">
        <v>345000</v>
      </c>
      <c r="J291" s="13">
        <v>7000</v>
      </c>
      <c r="K291" s="13">
        <v>7840</v>
      </c>
      <c r="L291" s="13">
        <v>1400</v>
      </c>
      <c r="M291" t="s">
        <v>38</v>
      </c>
    </row>
    <row r="292" spans="5:13" x14ac:dyDescent="0.25">
      <c r="E292">
        <v>2021</v>
      </c>
      <c r="F292" t="s">
        <v>46</v>
      </c>
      <c r="G292" t="s">
        <v>18</v>
      </c>
      <c r="H292" t="s">
        <v>30</v>
      </c>
      <c r="I292" s="13">
        <v>122000</v>
      </c>
      <c r="J292" s="13">
        <v>2053.3333333333321</v>
      </c>
      <c r="K292" s="13">
        <v>3733.3333333333335</v>
      </c>
      <c r="L292" s="13">
        <v>20000</v>
      </c>
      <c r="M292" t="s">
        <v>38</v>
      </c>
    </row>
    <row r="293" spans="5:13" x14ac:dyDescent="0.25">
      <c r="E293">
        <v>2021</v>
      </c>
      <c r="F293" t="s">
        <v>46</v>
      </c>
      <c r="G293" t="s">
        <v>21</v>
      </c>
      <c r="H293" t="s">
        <v>31</v>
      </c>
      <c r="I293" s="13">
        <v>78000</v>
      </c>
      <c r="J293" s="13">
        <v>457.7</v>
      </c>
      <c r="K293" s="13">
        <v>512.6</v>
      </c>
      <c r="L293" s="13">
        <v>915000</v>
      </c>
      <c r="M293" t="s">
        <v>38</v>
      </c>
    </row>
    <row r="294" spans="5:13" x14ac:dyDescent="0.25">
      <c r="E294">
        <v>2021</v>
      </c>
      <c r="F294" t="s">
        <v>46</v>
      </c>
      <c r="G294" t="s">
        <v>21</v>
      </c>
      <c r="H294" t="s">
        <v>32</v>
      </c>
      <c r="I294" s="13">
        <v>76000</v>
      </c>
      <c r="J294" s="13">
        <v>457.7</v>
      </c>
      <c r="K294" s="13">
        <v>512.6</v>
      </c>
      <c r="L294" s="13">
        <v>915000</v>
      </c>
      <c r="M294" t="s">
        <v>38</v>
      </c>
    </row>
    <row r="295" spans="5:13" x14ac:dyDescent="0.25">
      <c r="E295">
        <v>2021</v>
      </c>
      <c r="F295" t="s">
        <v>46</v>
      </c>
      <c r="G295" t="s">
        <v>21</v>
      </c>
      <c r="H295" t="s">
        <v>33</v>
      </c>
      <c r="I295" s="13">
        <v>46000</v>
      </c>
      <c r="J295" s="13">
        <v>20000</v>
      </c>
      <c r="K295" s="13">
        <v>22400</v>
      </c>
      <c r="L295" s="13">
        <v>40000</v>
      </c>
      <c r="M295" t="s">
        <v>77</v>
      </c>
    </row>
    <row r="296" spans="5:13" x14ac:dyDescent="0.25">
      <c r="E296">
        <v>2021</v>
      </c>
      <c r="F296" t="s">
        <v>46</v>
      </c>
      <c r="G296" t="s">
        <v>21</v>
      </c>
      <c r="H296" t="s">
        <v>34</v>
      </c>
      <c r="I296" s="13">
        <v>34000</v>
      </c>
      <c r="J296" s="13">
        <v>457.7</v>
      </c>
      <c r="K296" s="13">
        <v>512.6</v>
      </c>
      <c r="L296" s="13">
        <v>915000</v>
      </c>
      <c r="M296" t="s">
        <v>38</v>
      </c>
    </row>
    <row r="297" spans="5:13" x14ac:dyDescent="0.25">
      <c r="E297">
        <v>2021</v>
      </c>
      <c r="F297" t="s">
        <v>46</v>
      </c>
      <c r="G297" t="s">
        <v>18</v>
      </c>
      <c r="H297" t="s">
        <v>35</v>
      </c>
      <c r="I297" s="13">
        <v>7000</v>
      </c>
      <c r="J297" s="13">
        <v>1464.5333333333319</v>
      </c>
      <c r="K297" s="13">
        <v>1493.3333333333333</v>
      </c>
      <c r="L297" s="13">
        <v>40000</v>
      </c>
      <c r="M297" t="s">
        <v>38</v>
      </c>
    </row>
    <row r="298" spans="5:13" x14ac:dyDescent="0.25">
      <c r="E298">
        <v>2021</v>
      </c>
      <c r="F298" t="s">
        <v>46</v>
      </c>
      <c r="G298" t="s">
        <v>21</v>
      </c>
      <c r="H298" t="s">
        <v>36</v>
      </c>
      <c r="I298" s="13">
        <v>3000</v>
      </c>
      <c r="J298" s="13">
        <v>457.7</v>
      </c>
      <c r="K298" s="13">
        <v>5127</v>
      </c>
      <c r="L298" s="13">
        <v>915000</v>
      </c>
      <c r="M298" t="s">
        <v>38</v>
      </c>
    </row>
    <row r="299" spans="5:13" x14ac:dyDescent="0.25">
      <c r="E299">
        <v>2021</v>
      </c>
      <c r="F299" t="s">
        <v>47</v>
      </c>
      <c r="G299" t="s">
        <v>17</v>
      </c>
      <c r="H299" t="s">
        <v>23</v>
      </c>
      <c r="I299" s="13">
        <v>3566</v>
      </c>
      <c r="J299" s="13">
        <v>5493</v>
      </c>
      <c r="K299" s="13">
        <v>5127</v>
      </c>
      <c r="L299" s="13">
        <v>1099</v>
      </c>
      <c r="M299" t="s">
        <v>38</v>
      </c>
    </row>
    <row r="300" spans="5:13" x14ac:dyDescent="0.25">
      <c r="E300">
        <v>2021</v>
      </c>
      <c r="F300" t="s">
        <v>47</v>
      </c>
      <c r="G300" t="s">
        <v>17</v>
      </c>
      <c r="H300" t="s">
        <v>24</v>
      </c>
      <c r="I300" s="13">
        <v>2498</v>
      </c>
      <c r="J300" s="13">
        <v>9600</v>
      </c>
      <c r="K300" s="13">
        <v>8960</v>
      </c>
      <c r="L300" s="13">
        <v>1920</v>
      </c>
      <c r="M300" t="s">
        <v>38</v>
      </c>
    </row>
    <row r="301" spans="5:13" x14ac:dyDescent="0.25">
      <c r="E301">
        <v>2021</v>
      </c>
      <c r="F301" t="s">
        <v>47</v>
      </c>
      <c r="G301" t="s">
        <v>18</v>
      </c>
      <c r="H301" t="s">
        <v>25</v>
      </c>
      <c r="I301" s="13">
        <v>1245</v>
      </c>
      <c r="J301" s="13">
        <v>1936</v>
      </c>
      <c r="K301" s="13">
        <v>5126</v>
      </c>
      <c r="L301" s="13">
        <v>1099</v>
      </c>
      <c r="M301" t="s">
        <v>38</v>
      </c>
    </row>
    <row r="302" spans="5:13" x14ac:dyDescent="0.25">
      <c r="E302">
        <v>2021</v>
      </c>
      <c r="F302" t="s">
        <v>47</v>
      </c>
      <c r="G302" t="s">
        <v>19</v>
      </c>
      <c r="H302" t="s">
        <v>26</v>
      </c>
      <c r="I302" s="13">
        <v>644000</v>
      </c>
      <c r="J302" s="13">
        <v>6892</v>
      </c>
      <c r="K302" s="13">
        <v>6433</v>
      </c>
      <c r="L302" s="13">
        <v>1378</v>
      </c>
      <c r="M302" t="s">
        <v>38</v>
      </c>
    </row>
    <row r="303" spans="5:13" x14ac:dyDescent="0.25">
      <c r="E303">
        <v>2021</v>
      </c>
      <c r="F303" t="s">
        <v>47</v>
      </c>
      <c r="G303" t="s">
        <v>20</v>
      </c>
      <c r="H303" t="s">
        <v>27</v>
      </c>
      <c r="I303" s="13">
        <v>643000</v>
      </c>
      <c r="J303" s="13">
        <v>7700</v>
      </c>
      <c r="K303" s="13">
        <v>7840</v>
      </c>
      <c r="L303" s="13">
        <v>1540</v>
      </c>
      <c r="M303" t="s">
        <v>38</v>
      </c>
    </row>
    <row r="304" spans="5:13" x14ac:dyDescent="0.25">
      <c r="E304">
        <v>2021</v>
      </c>
      <c r="F304" t="s">
        <v>47</v>
      </c>
      <c r="G304" t="s">
        <v>19</v>
      </c>
      <c r="H304" t="s">
        <v>28</v>
      </c>
      <c r="I304" s="13">
        <v>455000</v>
      </c>
      <c r="J304" s="13">
        <v>5265</v>
      </c>
      <c r="K304" s="13">
        <v>5128</v>
      </c>
      <c r="L304" s="13">
        <v>1053</v>
      </c>
      <c r="M304" t="s">
        <v>38</v>
      </c>
    </row>
    <row r="305" spans="5:13" x14ac:dyDescent="0.25">
      <c r="E305">
        <v>2021</v>
      </c>
      <c r="F305" t="s">
        <v>47</v>
      </c>
      <c r="G305" t="s">
        <v>20</v>
      </c>
      <c r="H305" t="s">
        <v>29</v>
      </c>
      <c r="I305" s="13">
        <v>345000</v>
      </c>
      <c r="J305" s="13">
        <v>9016</v>
      </c>
      <c r="K305" s="13">
        <v>7840</v>
      </c>
      <c r="L305" s="13">
        <v>1803</v>
      </c>
      <c r="M305" t="s">
        <v>38</v>
      </c>
    </row>
    <row r="306" spans="5:13" x14ac:dyDescent="0.25">
      <c r="E306">
        <v>2021</v>
      </c>
      <c r="F306" t="s">
        <v>47</v>
      </c>
      <c r="G306" t="s">
        <v>18</v>
      </c>
      <c r="H306" t="s">
        <v>30</v>
      </c>
      <c r="I306" s="13">
        <v>122000</v>
      </c>
      <c r="J306" s="13">
        <v>1684.8</v>
      </c>
      <c r="K306" s="13">
        <v>2340</v>
      </c>
      <c r="L306" s="13">
        <v>539000</v>
      </c>
      <c r="M306" t="s">
        <v>38</v>
      </c>
    </row>
    <row r="307" spans="5:13" x14ac:dyDescent="0.25">
      <c r="E307">
        <v>2021</v>
      </c>
      <c r="F307" t="s">
        <v>47</v>
      </c>
      <c r="G307" t="s">
        <v>21</v>
      </c>
      <c r="H307" t="s">
        <v>31</v>
      </c>
      <c r="I307" s="13">
        <v>78000</v>
      </c>
      <c r="J307" s="13">
        <v>549.29999999999995</v>
      </c>
      <c r="K307" s="13">
        <v>512.6</v>
      </c>
      <c r="L307" s="13">
        <v>1099</v>
      </c>
      <c r="M307" t="s">
        <v>38</v>
      </c>
    </row>
    <row r="308" spans="5:13" x14ac:dyDescent="0.25">
      <c r="E308">
        <v>2021</v>
      </c>
      <c r="F308" t="s">
        <v>47</v>
      </c>
      <c r="G308" t="s">
        <v>21</v>
      </c>
      <c r="H308" t="s">
        <v>32</v>
      </c>
      <c r="I308" s="13">
        <v>76000</v>
      </c>
      <c r="J308" s="13">
        <v>549.20000000000005</v>
      </c>
      <c r="K308" s="13">
        <v>512.6</v>
      </c>
      <c r="L308" s="13">
        <v>1098</v>
      </c>
      <c r="M308" t="s">
        <v>38</v>
      </c>
    </row>
    <row r="309" spans="5:13" x14ac:dyDescent="0.25">
      <c r="E309">
        <v>2021</v>
      </c>
      <c r="F309" t="s">
        <v>47</v>
      </c>
      <c r="G309" t="s">
        <v>21</v>
      </c>
      <c r="H309" t="s">
        <v>33</v>
      </c>
      <c r="I309" s="13">
        <v>46000</v>
      </c>
      <c r="J309" s="13">
        <v>24000</v>
      </c>
      <c r="K309" s="13">
        <v>22400</v>
      </c>
      <c r="L309" s="13">
        <v>48000</v>
      </c>
      <c r="M309" t="s">
        <v>77</v>
      </c>
    </row>
    <row r="310" spans="5:13" x14ac:dyDescent="0.25">
      <c r="E310">
        <v>2021</v>
      </c>
      <c r="F310" t="s">
        <v>47</v>
      </c>
      <c r="G310" t="s">
        <v>21</v>
      </c>
      <c r="H310" t="s">
        <v>34</v>
      </c>
      <c r="I310" s="13">
        <v>34000</v>
      </c>
      <c r="J310" s="13">
        <v>549.20000000000005</v>
      </c>
      <c r="K310" s="13">
        <v>512.6</v>
      </c>
      <c r="L310" s="13">
        <v>1098</v>
      </c>
      <c r="M310" t="s">
        <v>38</v>
      </c>
    </row>
    <row r="311" spans="5:13" x14ac:dyDescent="0.25">
      <c r="E311">
        <v>2021</v>
      </c>
      <c r="F311" t="s">
        <v>47</v>
      </c>
      <c r="G311" t="s">
        <v>18</v>
      </c>
      <c r="H311" t="s">
        <v>35</v>
      </c>
      <c r="I311" s="13">
        <v>7000</v>
      </c>
      <c r="J311" s="13">
        <v>1220.5333333333319</v>
      </c>
      <c r="K311" s="13">
        <v>1493.3333333333333</v>
      </c>
      <c r="L311" s="13">
        <v>733000</v>
      </c>
      <c r="M311" t="s">
        <v>38</v>
      </c>
    </row>
    <row r="312" spans="5:13" x14ac:dyDescent="0.25">
      <c r="E312">
        <v>2021</v>
      </c>
      <c r="F312" t="s">
        <v>47</v>
      </c>
      <c r="G312" t="s">
        <v>22</v>
      </c>
      <c r="H312" t="s">
        <v>22</v>
      </c>
      <c r="I312" s="13">
        <v>3000</v>
      </c>
      <c r="J312" s="13">
        <v>14520</v>
      </c>
      <c r="K312" s="13">
        <v>7392</v>
      </c>
      <c r="L312" s="13">
        <v>1452</v>
      </c>
      <c r="M312" t="s">
        <v>38</v>
      </c>
    </row>
    <row r="313" spans="5:13" x14ac:dyDescent="0.25">
      <c r="E313">
        <v>2021</v>
      </c>
      <c r="F313" t="s">
        <v>47</v>
      </c>
      <c r="G313" t="s">
        <v>21</v>
      </c>
      <c r="H313" t="s">
        <v>36</v>
      </c>
      <c r="I313" s="13">
        <v>3000</v>
      </c>
      <c r="J313" s="13">
        <v>503.5</v>
      </c>
      <c r="K313" s="13">
        <v>5127</v>
      </c>
      <c r="L313" s="13">
        <v>1006.9999999999999</v>
      </c>
      <c r="M313" t="s">
        <v>38</v>
      </c>
    </row>
    <row r="314" spans="5:13" x14ac:dyDescent="0.25">
      <c r="E314">
        <v>2021</v>
      </c>
      <c r="F314" t="s">
        <v>48</v>
      </c>
      <c r="G314" t="s">
        <v>17</v>
      </c>
      <c r="H314" t="s">
        <v>23</v>
      </c>
      <c r="I314" s="13">
        <v>3566</v>
      </c>
      <c r="J314" s="13">
        <v>5035</v>
      </c>
      <c r="K314" s="13">
        <v>5127</v>
      </c>
      <c r="L314" s="13">
        <v>1006.9999999999999</v>
      </c>
      <c r="M314" t="s">
        <v>38</v>
      </c>
    </row>
    <row r="315" spans="5:13" x14ac:dyDescent="0.25">
      <c r="E315">
        <v>2021</v>
      </c>
      <c r="F315" t="s">
        <v>48</v>
      </c>
      <c r="G315" t="s">
        <v>17</v>
      </c>
      <c r="H315" t="s">
        <v>24</v>
      </c>
      <c r="I315" s="13">
        <v>2498</v>
      </c>
      <c r="J315" s="13">
        <v>8800</v>
      </c>
      <c r="K315" s="13">
        <v>8960</v>
      </c>
      <c r="L315" s="13">
        <v>1760</v>
      </c>
      <c r="M315" t="s">
        <v>38</v>
      </c>
    </row>
    <row r="316" spans="5:13" x14ac:dyDescent="0.25">
      <c r="E316">
        <v>2021</v>
      </c>
      <c r="F316" t="s">
        <v>48</v>
      </c>
      <c r="G316" t="s">
        <v>18</v>
      </c>
      <c r="H316" t="s">
        <v>25</v>
      </c>
      <c r="I316" s="13">
        <v>1245</v>
      </c>
      <c r="J316" s="13">
        <v>1342.6666666666681</v>
      </c>
      <c r="K316" s="13">
        <v>5126</v>
      </c>
      <c r="L316" s="13">
        <v>1006.9999999999999</v>
      </c>
      <c r="M316" t="s">
        <v>38</v>
      </c>
    </row>
    <row r="317" spans="5:13" x14ac:dyDescent="0.25">
      <c r="E317">
        <v>2021</v>
      </c>
      <c r="F317" t="s">
        <v>48</v>
      </c>
      <c r="G317" t="s">
        <v>19</v>
      </c>
      <c r="H317" t="s">
        <v>37</v>
      </c>
      <c r="I317" s="13">
        <v>644000</v>
      </c>
      <c r="J317" s="13">
        <v>6318</v>
      </c>
      <c r="K317" s="13">
        <v>6433</v>
      </c>
      <c r="L317" s="13">
        <v>1264</v>
      </c>
      <c r="M317" t="s">
        <v>38</v>
      </c>
    </row>
    <row r="318" spans="5:13" x14ac:dyDescent="0.25">
      <c r="E318">
        <v>2021</v>
      </c>
      <c r="F318" t="s">
        <v>48</v>
      </c>
      <c r="G318" t="s">
        <v>20</v>
      </c>
      <c r="H318" t="s">
        <v>27</v>
      </c>
      <c r="I318" s="13">
        <v>643000</v>
      </c>
      <c r="J318" s="13">
        <v>7000</v>
      </c>
      <c r="K318" s="13">
        <v>7840</v>
      </c>
      <c r="L318" s="13">
        <v>1400</v>
      </c>
      <c r="M318" t="s">
        <v>38</v>
      </c>
    </row>
    <row r="319" spans="5:13" x14ac:dyDescent="0.25">
      <c r="E319">
        <v>2021</v>
      </c>
      <c r="F319" t="s">
        <v>48</v>
      </c>
      <c r="G319" t="s">
        <v>19</v>
      </c>
      <c r="H319" t="s">
        <v>28</v>
      </c>
      <c r="I319" s="13">
        <v>455000</v>
      </c>
      <c r="J319" s="13">
        <v>4579</v>
      </c>
      <c r="K319" s="13">
        <v>5128</v>
      </c>
      <c r="L319" s="13">
        <v>916000</v>
      </c>
      <c r="M319" t="s">
        <v>38</v>
      </c>
    </row>
    <row r="320" spans="5:13" x14ac:dyDescent="0.25">
      <c r="E320">
        <v>2021</v>
      </c>
      <c r="F320" t="s">
        <v>48</v>
      </c>
      <c r="G320" t="s">
        <v>20</v>
      </c>
      <c r="H320" t="s">
        <v>29</v>
      </c>
      <c r="I320" s="13">
        <v>345000</v>
      </c>
      <c r="J320" s="13">
        <v>7000</v>
      </c>
      <c r="K320" s="13">
        <v>7840</v>
      </c>
      <c r="L320" s="13">
        <v>1400</v>
      </c>
      <c r="M320" t="s">
        <v>38</v>
      </c>
    </row>
    <row r="321" spans="5:13" x14ac:dyDescent="0.25">
      <c r="E321">
        <v>2021</v>
      </c>
      <c r="F321" t="s">
        <v>48</v>
      </c>
      <c r="G321" t="s">
        <v>18</v>
      </c>
      <c r="H321" t="s">
        <v>30</v>
      </c>
      <c r="I321" s="13">
        <v>122000</v>
      </c>
      <c r="J321" s="13">
        <v>1221.066666666668</v>
      </c>
      <c r="K321" s="13">
        <v>3733.3333333333335</v>
      </c>
      <c r="L321" s="13">
        <v>20000</v>
      </c>
      <c r="M321" t="s">
        <v>38</v>
      </c>
    </row>
    <row r="322" spans="5:13" x14ac:dyDescent="0.25">
      <c r="E322">
        <v>2021</v>
      </c>
      <c r="F322" t="s">
        <v>48</v>
      </c>
      <c r="G322" t="s">
        <v>21</v>
      </c>
      <c r="H322" t="s">
        <v>31</v>
      </c>
      <c r="I322" s="13">
        <v>78000</v>
      </c>
      <c r="J322" s="13">
        <v>457.7</v>
      </c>
      <c r="K322" s="13">
        <v>512.6</v>
      </c>
      <c r="L322" s="13">
        <v>915000</v>
      </c>
      <c r="M322" t="s">
        <v>38</v>
      </c>
    </row>
    <row r="323" spans="5:13" x14ac:dyDescent="0.25">
      <c r="E323">
        <v>2021</v>
      </c>
      <c r="F323" t="s">
        <v>48</v>
      </c>
      <c r="G323" t="s">
        <v>21</v>
      </c>
      <c r="H323" t="s">
        <v>32</v>
      </c>
      <c r="I323" s="13">
        <v>76000</v>
      </c>
      <c r="J323" s="13">
        <v>457.7</v>
      </c>
      <c r="K323" s="13">
        <v>512.6</v>
      </c>
      <c r="L323" s="13">
        <v>915000</v>
      </c>
      <c r="M323" t="s">
        <v>38</v>
      </c>
    </row>
    <row r="324" spans="5:13" x14ac:dyDescent="0.25">
      <c r="E324">
        <v>2021</v>
      </c>
      <c r="F324" t="s">
        <v>48</v>
      </c>
      <c r="G324" t="s">
        <v>21</v>
      </c>
      <c r="H324" t="s">
        <v>33</v>
      </c>
      <c r="I324" s="13">
        <v>46000</v>
      </c>
      <c r="J324" s="13">
        <v>20000</v>
      </c>
      <c r="K324" s="13">
        <v>22400</v>
      </c>
      <c r="L324" s="13">
        <v>40000</v>
      </c>
      <c r="M324" t="s">
        <v>77</v>
      </c>
    </row>
    <row r="325" spans="5:13" x14ac:dyDescent="0.25">
      <c r="E325">
        <v>2021</v>
      </c>
      <c r="F325" t="s">
        <v>48</v>
      </c>
      <c r="G325" t="s">
        <v>21</v>
      </c>
      <c r="H325" t="s">
        <v>34</v>
      </c>
      <c r="I325" s="13">
        <v>34000</v>
      </c>
      <c r="J325" s="13">
        <v>457.7</v>
      </c>
      <c r="K325" s="13">
        <v>512.6</v>
      </c>
      <c r="L325" s="13">
        <v>915000</v>
      </c>
      <c r="M325" t="s">
        <v>38</v>
      </c>
    </row>
    <row r="326" spans="5:13" x14ac:dyDescent="0.25">
      <c r="E326">
        <v>2021</v>
      </c>
      <c r="F326" t="s">
        <v>48</v>
      </c>
      <c r="G326" t="s">
        <v>18</v>
      </c>
      <c r="H326" t="s">
        <v>35</v>
      </c>
      <c r="I326" s="13">
        <v>7000</v>
      </c>
      <c r="J326" s="13">
        <v>1221.066666666668</v>
      </c>
      <c r="K326" s="13">
        <v>1493.3333333333333</v>
      </c>
      <c r="L326" s="13">
        <v>40000</v>
      </c>
      <c r="M326" t="s">
        <v>38</v>
      </c>
    </row>
    <row r="327" spans="5:13" x14ac:dyDescent="0.25">
      <c r="E327">
        <v>2021</v>
      </c>
      <c r="F327" t="s">
        <v>48</v>
      </c>
      <c r="G327" t="s">
        <v>21</v>
      </c>
      <c r="H327" t="s">
        <v>36</v>
      </c>
      <c r="I327" s="13">
        <v>3000</v>
      </c>
      <c r="J327" s="13">
        <v>457.7</v>
      </c>
      <c r="K327" s="13">
        <v>5127</v>
      </c>
      <c r="L327" s="13">
        <v>915000</v>
      </c>
      <c r="M327" t="s">
        <v>38</v>
      </c>
    </row>
    <row r="328" spans="5:13" x14ac:dyDescent="0.25">
      <c r="E328">
        <v>2022</v>
      </c>
      <c r="F328" t="s">
        <v>15</v>
      </c>
      <c r="G328" t="s">
        <v>17</v>
      </c>
      <c r="H328" t="s">
        <v>23</v>
      </c>
      <c r="I328" s="13">
        <v>3566</v>
      </c>
      <c r="J328" s="13">
        <v>5493</v>
      </c>
      <c r="K328" s="13">
        <v>5127</v>
      </c>
      <c r="L328" s="13">
        <v>1099</v>
      </c>
      <c r="M328" t="s">
        <v>38</v>
      </c>
    </row>
    <row r="329" spans="5:13" x14ac:dyDescent="0.25">
      <c r="E329">
        <v>2022</v>
      </c>
      <c r="F329" t="s">
        <v>15</v>
      </c>
      <c r="G329" t="s">
        <v>18</v>
      </c>
      <c r="H329" t="s">
        <v>25</v>
      </c>
      <c r="I329" s="13">
        <v>1245</v>
      </c>
      <c r="J329" s="13">
        <v>1464.8033333333194</v>
      </c>
      <c r="K329" s="13">
        <v>5126</v>
      </c>
      <c r="L329" s="13">
        <v>1099</v>
      </c>
      <c r="M329" t="s">
        <v>38</v>
      </c>
    </row>
    <row r="330" spans="5:13" x14ac:dyDescent="0.25">
      <c r="E330">
        <v>2022</v>
      </c>
      <c r="F330" t="s">
        <v>15</v>
      </c>
      <c r="G330" t="s">
        <v>20</v>
      </c>
      <c r="H330" t="s">
        <v>27</v>
      </c>
      <c r="I330" s="13">
        <v>643000</v>
      </c>
      <c r="J330" s="13">
        <v>7700</v>
      </c>
      <c r="K330" s="13">
        <v>7840</v>
      </c>
      <c r="L330" s="13">
        <v>1540</v>
      </c>
      <c r="M330" t="s">
        <v>38</v>
      </c>
    </row>
    <row r="331" spans="5:13" x14ac:dyDescent="0.25">
      <c r="E331">
        <v>2022</v>
      </c>
      <c r="F331" t="s">
        <v>15</v>
      </c>
      <c r="G331" t="s">
        <v>19</v>
      </c>
      <c r="H331" t="s">
        <v>28</v>
      </c>
      <c r="I331" s="13">
        <v>455000</v>
      </c>
      <c r="J331" s="13">
        <v>5265.1450000000004</v>
      </c>
      <c r="K331" s="13">
        <v>5128</v>
      </c>
      <c r="L331" s="13">
        <v>1053</v>
      </c>
      <c r="M331" t="s">
        <v>38</v>
      </c>
    </row>
    <row r="332" spans="5:13" x14ac:dyDescent="0.25">
      <c r="E332">
        <v>2022</v>
      </c>
      <c r="F332" t="s">
        <v>15</v>
      </c>
      <c r="G332" t="s">
        <v>20</v>
      </c>
      <c r="H332" t="s">
        <v>29</v>
      </c>
      <c r="I332" s="13">
        <v>345000</v>
      </c>
      <c r="J332" s="13">
        <v>9520</v>
      </c>
      <c r="K332" s="13">
        <v>7840</v>
      </c>
      <c r="L332" s="13">
        <v>1803</v>
      </c>
      <c r="M332" t="s">
        <v>38</v>
      </c>
    </row>
    <row r="333" spans="5:13" x14ac:dyDescent="0.25">
      <c r="E333">
        <v>2022</v>
      </c>
      <c r="F333" t="s">
        <v>15</v>
      </c>
      <c r="G333" t="s">
        <v>18</v>
      </c>
      <c r="H333" t="s">
        <v>30</v>
      </c>
      <c r="I333" s="13">
        <v>122000</v>
      </c>
      <c r="J333" s="13">
        <v>2404.2666666666678</v>
      </c>
      <c r="K333" s="13">
        <v>2340</v>
      </c>
      <c r="L333" s="13">
        <v>539000</v>
      </c>
      <c r="M333" t="s">
        <v>38</v>
      </c>
    </row>
    <row r="334" spans="5:13" x14ac:dyDescent="0.25">
      <c r="E334">
        <v>2022</v>
      </c>
      <c r="F334" t="s">
        <v>15</v>
      </c>
      <c r="G334" t="s">
        <v>21</v>
      </c>
      <c r="H334" t="s">
        <v>31</v>
      </c>
      <c r="I334" s="13">
        <v>78000</v>
      </c>
      <c r="J334" s="13">
        <v>274.64999999999998</v>
      </c>
      <c r="K334" s="13">
        <v>512.6</v>
      </c>
      <c r="L334" s="13">
        <v>1099</v>
      </c>
      <c r="M334" t="s">
        <v>38</v>
      </c>
    </row>
    <row r="335" spans="5:13" x14ac:dyDescent="0.25">
      <c r="E335">
        <v>2022</v>
      </c>
      <c r="F335" t="s">
        <v>15</v>
      </c>
      <c r="G335" t="s">
        <v>21</v>
      </c>
      <c r="H335" t="s">
        <v>32</v>
      </c>
      <c r="I335" s="13">
        <v>76000</v>
      </c>
      <c r="J335" s="13">
        <v>274.60000000000002</v>
      </c>
      <c r="K335" s="13">
        <v>512.6</v>
      </c>
      <c r="L335" s="13">
        <v>1098</v>
      </c>
      <c r="M335" t="s">
        <v>38</v>
      </c>
    </row>
    <row r="336" spans="5:13" x14ac:dyDescent="0.25">
      <c r="E336">
        <v>2022</v>
      </c>
      <c r="F336" t="s">
        <v>15</v>
      </c>
      <c r="G336" t="s">
        <v>21</v>
      </c>
      <c r="H336" t="s">
        <v>34</v>
      </c>
      <c r="I336" s="13">
        <v>34000</v>
      </c>
      <c r="J336" s="13">
        <v>144.30249999995578</v>
      </c>
      <c r="K336" s="13">
        <v>512.6</v>
      </c>
      <c r="L336" s="13">
        <v>1098</v>
      </c>
      <c r="M336" t="s">
        <v>38</v>
      </c>
    </row>
    <row r="337" spans="5:13" x14ac:dyDescent="0.25">
      <c r="E337">
        <v>2022</v>
      </c>
      <c r="F337" t="s">
        <v>15</v>
      </c>
      <c r="G337" t="s">
        <v>18</v>
      </c>
      <c r="H337" t="s">
        <v>35</v>
      </c>
      <c r="I337" s="13">
        <v>7000</v>
      </c>
      <c r="J337" s="13">
        <v>1464.5333333333319</v>
      </c>
      <c r="K337" s="13">
        <v>1493.3333333333333</v>
      </c>
      <c r="L337" s="13">
        <v>733000</v>
      </c>
      <c r="M337" t="s">
        <v>38</v>
      </c>
    </row>
    <row r="338" spans="5:13" x14ac:dyDescent="0.25">
      <c r="E338">
        <v>2022</v>
      </c>
      <c r="F338" t="s">
        <v>15</v>
      </c>
      <c r="G338" t="s">
        <v>18</v>
      </c>
      <c r="H338" t="s">
        <v>35</v>
      </c>
      <c r="I338" s="13">
        <v>7000</v>
      </c>
      <c r="J338" s="13">
        <v>1464.5333333333319</v>
      </c>
      <c r="K338" s="13">
        <v>1493.3333333333333</v>
      </c>
      <c r="L338" s="13">
        <v>733000</v>
      </c>
      <c r="M338" t="s">
        <v>38</v>
      </c>
    </row>
    <row r="339" spans="5:13" x14ac:dyDescent="0.25">
      <c r="E339">
        <v>2022</v>
      </c>
      <c r="F339" t="s">
        <v>15</v>
      </c>
      <c r="G339" t="s">
        <v>22</v>
      </c>
      <c r="H339" t="s">
        <v>22</v>
      </c>
      <c r="I339" s="13">
        <v>3000</v>
      </c>
      <c r="J339" s="13">
        <v>14520</v>
      </c>
      <c r="K339" s="13">
        <v>7392</v>
      </c>
      <c r="L339" s="13">
        <v>1452</v>
      </c>
      <c r="M339" t="s">
        <v>38</v>
      </c>
    </row>
    <row r="340" spans="5:13" x14ac:dyDescent="0.25">
      <c r="E340">
        <v>2022</v>
      </c>
      <c r="F340" t="s">
        <v>15</v>
      </c>
      <c r="G340" t="s">
        <v>21</v>
      </c>
      <c r="H340" t="s">
        <v>36</v>
      </c>
      <c r="I340" s="13">
        <v>3000</v>
      </c>
      <c r="J340" s="13">
        <v>251.75</v>
      </c>
      <c r="K340" s="13">
        <v>5127</v>
      </c>
      <c r="L340" s="13">
        <v>1006.9999999999999</v>
      </c>
      <c r="M340" t="s">
        <v>38</v>
      </c>
    </row>
    <row r="341" spans="5:13" x14ac:dyDescent="0.25">
      <c r="E341">
        <v>2022</v>
      </c>
      <c r="F341" t="s">
        <v>16</v>
      </c>
      <c r="G341" t="s">
        <v>17</v>
      </c>
      <c r="H341" t="s">
        <v>23</v>
      </c>
      <c r="I341" s="13">
        <v>3566</v>
      </c>
      <c r="J341" s="13">
        <v>5035</v>
      </c>
      <c r="K341" s="13">
        <v>5127</v>
      </c>
      <c r="L341" s="13">
        <v>1006.9999999999999</v>
      </c>
      <c r="M341" t="s">
        <v>38</v>
      </c>
    </row>
    <row r="342" spans="5:13" x14ac:dyDescent="0.25">
      <c r="E342">
        <v>2022</v>
      </c>
      <c r="F342" t="s">
        <v>16</v>
      </c>
      <c r="G342" t="s">
        <v>17</v>
      </c>
      <c r="H342" t="s">
        <v>24</v>
      </c>
      <c r="I342" s="13">
        <v>2498</v>
      </c>
      <c r="J342" s="13">
        <v>8800</v>
      </c>
      <c r="K342" s="13">
        <v>8960</v>
      </c>
      <c r="L342" s="13">
        <v>1760</v>
      </c>
      <c r="M342" t="s">
        <v>38</v>
      </c>
    </row>
    <row r="343" spans="5:13" x14ac:dyDescent="0.25">
      <c r="E343">
        <v>2022</v>
      </c>
      <c r="F343" t="s">
        <v>16</v>
      </c>
      <c r="G343" t="s">
        <v>18</v>
      </c>
      <c r="H343" t="s">
        <v>25</v>
      </c>
      <c r="I343" s="13">
        <v>1245</v>
      </c>
      <c r="J343" s="13">
        <v>1342.6666666666681</v>
      </c>
      <c r="K343" s="13">
        <v>5126</v>
      </c>
      <c r="L343" s="13">
        <v>1006.9999999999999</v>
      </c>
      <c r="M343" t="s">
        <v>38</v>
      </c>
    </row>
    <row r="344" spans="5:13" x14ac:dyDescent="0.25">
      <c r="E344">
        <v>2022</v>
      </c>
      <c r="F344" t="s">
        <v>15</v>
      </c>
      <c r="G344" t="s">
        <v>19</v>
      </c>
      <c r="H344" t="s">
        <v>28</v>
      </c>
      <c r="I344" s="13">
        <v>455000</v>
      </c>
      <c r="J344" s="13">
        <v>5115</v>
      </c>
      <c r="K344" s="13">
        <v>5128</v>
      </c>
      <c r="L344" s="13">
        <v>1053</v>
      </c>
      <c r="M344" t="s">
        <v>38</v>
      </c>
    </row>
    <row r="345" spans="5:13" x14ac:dyDescent="0.25">
      <c r="E345">
        <v>2022</v>
      </c>
      <c r="F345" t="s">
        <v>16</v>
      </c>
      <c r="G345" t="s">
        <v>20</v>
      </c>
      <c r="H345" t="s">
        <v>27</v>
      </c>
      <c r="I345" s="13">
        <v>643000</v>
      </c>
      <c r="J345" s="13">
        <v>7000</v>
      </c>
      <c r="K345" s="13">
        <v>7840</v>
      </c>
      <c r="L345" s="13">
        <v>1400</v>
      </c>
      <c r="M345" t="s">
        <v>38</v>
      </c>
    </row>
    <row r="346" spans="5:13" x14ac:dyDescent="0.25">
      <c r="E346">
        <v>2022</v>
      </c>
      <c r="F346" t="s">
        <v>16</v>
      </c>
      <c r="G346" t="s">
        <v>19</v>
      </c>
      <c r="H346" t="s">
        <v>28</v>
      </c>
      <c r="I346" s="13">
        <v>455000</v>
      </c>
      <c r="J346" s="13">
        <v>4579</v>
      </c>
      <c r="K346" s="13">
        <v>5128</v>
      </c>
      <c r="L346" s="13">
        <v>916000</v>
      </c>
      <c r="M346" t="s">
        <v>38</v>
      </c>
    </row>
    <row r="347" spans="5:13" x14ac:dyDescent="0.25">
      <c r="E347">
        <v>2022</v>
      </c>
      <c r="F347" t="s">
        <v>16</v>
      </c>
      <c r="G347" t="s">
        <v>20</v>
      </c>
      <c r="H347" t="s">
        <v>29</v>
      </c>
      <c r="I347" s="13">
        <v>345000</v>
      </c>
      <c r="J347" s="13">
        <v>7000</v>
      </c>
      <c r="K347" s="13">
        <v>7840</v>
      </c>
      <c r="L347" s="13">
        <v>1400</v>
      </c>
      <c r="M347" t="s">
        <v>38</v>
      </c>
    </row>
    <row r="348" spans="5:13" x14ac:dyDescent="0.25">
      <c r="E348">
        <v>2022</v>
      </c>
      <c r="F348" t="s">
        <v>16</v>
      </c>
      <c r="G348" t="s">
        <v>18</v>
      </c>
      <c r="H348" t="s">
        <v>30</v>
      </c>
      <c r="I348" s="13">
        <v>122000</v>
      </c>
      <c r="J348" s="13">
        <v>2404.2666666666678</v>
      </c>
      <c r="K348" s="13">
        <v>3733.3333333333335</v>
      </c>
      <c r="L348" s="13">
        <v>20000</v>
      </c>
      <c r="M348" t="s">
        <v>38</v>
      </c>
    </row>
    <row r="349" spans="5:13" x14ac:dyDescent="0.25">
      <c r="E349">
        <v>2022</v>
      </c>
      <c r="F349" t="s">
        <v>16</v>
      </c>
      <c r="G349" t="s">
        <v>21</v>
      </c>
      <c r="H349" t="s">
        <v>31</v>
      </c>
      <c r="I349" s="13">
        <v>78000</v>
      </c>
      <c r="J349" s="13">
        <v>228.85</v>
      </c>
      <c r="K349" s="13">
        <v>512.6</v>
      </c>
      <c r="L349" s="13">
        <v>915000</v>
      </c>
      <c r="M349" t="s">
        <v>38</v>
      </c>
    </row>
    <row r="350" spans="5:13" x14ac:dyDescent="0.25">
      <c r="E350">
        <v>2022</v>
      </c>
      <c r="F350" t="s">
        <v>16</v>
      </c>
      <c r="G350" t="s">
        <v>21</v>
      </c>
      <c r="H350" t="s">
        <v>32</v>
      </c>
      <c r="I350" s="13">
        <v>76000</v>
      </c>
      <c r="J350" s="13">
        <v>228.85</v>
      </c>
      <c r="K350" s="13">
        <v>512.6</v>
      </c>
      <c r="L350" s="13">
        <v>915000</v>
      </c>
      <c r="M350" t="s">
        <v>38</v>
      </c>
    </row>
    <row r="351" spans="5:13" x14ac:dyDescent="0.25">
      <c r="E351">
        <v>2022</v>
      </c>
      <c r="F351" t="s">
        <v>16</v>
      </c>
      <c r="G351" t="s">
        <v>21</v>
      </c>
      <c r="H351" t="s">
        <v>33</v>
      </c>
      <c r="I351" s="13">
        <v>46000</v>
      </c>
      <c r="J351" s="13">
        <v>10000</v>
      </c>
      <c r="K351" s="13">
        <v>22400</v>
      </c>
      <c r="L351" s="13">
        <v>40000</v>
      </c>
      <c r="M351" t="s">
        <v>77</v>
      </c>
    </row>
    <row r="352" spans="5:13" x14ac:dyDescent="0.25">
      <c r="E352">
        <v>2022</v>
      </c>
      <c r="F352" t="s">
        <v>16</v>
      </c>
      <c r="G352" t="s">
        <v>21</v>
      </c>
      <c r="H352" t="s">
        <v>34</v>
      </c>
      <c r="I352" s="13">
        <v>34000</v>
      </c>
      <c r="J352" s="13">
        <v>228.85</v>
      </c>
      <c r="K352" s="13">
        <v>512.6</v>
      </c>
      <c r="L352" s="13">
        <v>915000</v>
      </c>
      <c r="M352" t="s">
        <v>38</v>
      </c>
    </row>
    <row r="353" spans="5:13" x14ac:dyDescent="0.25">
      <c r="E353">
        <v>2022</v>
      </c>
      <c r="F353" t="s">
        <v>16</v>
      </c>
      <c r="G353" t="s">
        <v>18</v>
      </c>
      <c r="H353" t="s">
        <v>35</v>
      </c>
      <c r="I353" s="13">
        <v>7000</v>
      </c>
      <c r="J353" s="13">
        <v>1220.5333333333319</v>
      </c>
      <c r="K353" s="13">
        <v>1493.3333333333333</v>
      </c>
      <c r="L353" s="13">
        <v>40000</v>
      </c>
      <c r="M353" t="s">
        <v>38</v>
      </c>
    </row>
    <row r="354" spans="5:13" x14ac:dyDescent="0.25">
      <c r="E354">
        <v>2022</v>
      </c>
      <c r="F354" t="s">
        <v>16</v>
      </c>
      <c r="G354" t="s">
        <v>21</v>
      </c>
      <c r="H354" t="s">
        <v>36</v>
      </c>
      <c r="I354" s="13">
        <v>3000</v>
      </c>
      <c r="J354" s="13">
        <v>228.85</v>
      </c>
      <c r="K354" s="13">
        <v>5127</v>
      </c>
      <c r="L354" s="13">
        <v>915000</v>
      </c>
      <c r="M354" t="s">
        <v>38</v>
      </c>
    </row>
    <row r="355" spans="5:13" x14ac:dyDescent="0.25">
      <c r="E355">
        <v>2022</v>
      </c>
      <c r="F355" t="s">
        <v>39</v>
      </c>
      <c r="G355" t="s">
        <v>17</v>
      </c>
      <c r="H355" t="s">
        <v>23</v>
      </c>
      <c r="I355" s="13">
        <v>3566</v>
      </c>
      <c r="J355" s="13">
        <v>5493</v>
      </c>
      <c r="K355" s="13">
        <v>5127</v>
      </c>
      <c r="L355" s="13">
        <v>1099</v>
      </c>
      <c r="M355" t="s">
        <v>38</v>
      </c>
    </row>
    <row r="356" spans="5:13" x14ac:dyDescent="0.25">
      <c r="E356">
        <v>2022</v>
      </c>
      <c r="F356" t="s">
        <v>39</v>
      </c>
      <c r="G356" t="s">
        <v>17</v>
      </c>
      <c r="H356" t="s">
        <v>24</v>
      </c>
      <c r="I356" s="13">
        <v>2498</v>
      </c>
      <c r="J356" s="13">
        <v>8512.3850000000093</v>
      </c>
      <c r="K356" s="13">
        <v>8960</v>
      </c>
      <c r="L356" s="13">
        <v>1920</v>
      </c>
      <c r="M356" t="s">
        <v>38</v>
      </c>
    </row>
    <row r="357" spans="5:13" x14ac:dyDescent="0.25">
      <c r="E357">
        <v>2022</v>
      </c>
      <c r="F357" t="s">
        <v>39</v>
      </c>
      <c r="G357" t="s">
        <v>18</v>
      </c>
      <c r="H357" t="s">
        <v>25</v>
      </c>
      <c r="I357" s="13">
        <v>1245</v>
      </c>
      <c r="J357" s="13">
        <v>1220.5333333333319</v>
      </c>
      <c r="K357" s="13">
        <v>5126</v>
      </c>
      <c r="L357" s="13">
        <v>1099</v>
      </c>
      <c r="M357" t="s">
        <v>38</v>
      </c>
    </row>
    <row r="358" spans="5:13" x14ac:dyDescent="0.25">
      <c r="E358">
        <v>2022</v>
      </c>
      <c r="F358" t="s">
        <v>39</v>
      </c>
      <c r="G358" t="s">
        <v>19</v>
      </c>
      <c r="H358" t="s">
        <v>26</v>
      </c>
      <c r="I358" s="13">
        <v>644000</v>
      </c>
      <c r="J358" s="13">
        <v>6892</v>
      </c>
      <c r="K358" s="13">
        <v>6433</v>
      </c>
      <c r="L358" s="13">
        <v>1378</v>
      </c>
      <c r="M358" t="s">
        <v>38</v>
      </c>
    </row>
    <row r="359" spans="5:13" x14ac:dyDescent="0.25">
      <c r="E359">
        <v>2022</v>
      </c>
      <c r="F359" t="s">
        <v>39</v>
      </c>
      <c r="G359" t="s">
        <v>20</v>
      </c>
      <c r="H359" t="s">
        <v>27</v>
      </c>
      <c r="I359" s="13">
        <v>643000</v>
      </c>
      <c r="J359" s="13">
        <v>7700</v>
      </c>
      <c r="K359" s="13">
        <v>7840</v>
      </c>
      <c r="L359" s="13">
        <v>1540</v>
      </c>
      <c r="M359" t="s">
        <v>38</v>
      </c>
    </row>
    <row r="360" spans="5:13" x14ac:dyDescent="0.25">
      <c r="E360">
        <v>2022</v>
      </c>
      <c r="F360" t="s">
        <v>39</v>
      </c>
      <c r="G360" t="s">
        <v>19</v>
      </c>
      <c r="H360" t="s">
        <v>28</v>
      </c>
      <c r="I360" s="13">
        <v>455000</v>
      </c>
      <c r="J360" s="13">
        <v>5265</v>
      </c>
      <c r="K360" s="13">
        <v>5128</v>
      </c>
      <c r="L360" s="13">
        <v>1053</v>
      </c>
      <c r="M360" t="s">
        <v>38</v>
      </c>
    </row>
    <row r="361" spans="5:13" x14ac:dyDescent="0.25">
      <c r="E361">
        <v>2022</v>
      </c>
      <c r="F361" t="s">
        <v>39</v>
      </c>
      <c r="G361" t="s">
        <v>20</v>
      </c>
      <c r="H361" t="s">
        <v>29</v>
      </c>
      <c r="I361" s="13">
        <v>345000</v>
      </c>
      <c r="J361" s="13">
        <v>9016</v>
      </c>
      <c r="K361" s="13">
        <v>7840</v>
      </c>
      <c r="L361" s="13">
        <v>1803</v>
      </c>
      <c r="M361" t="s">
        <v>38</v>
      </c>
    </row>
    <row r="362" spans="5:13" x14ac:dyDescent="0.25">
      <c r="E362">
        <v>2022</v>
      </c>
      <c r="F362" t="s">
        <v>39</v>
      </c>
      <c r="G362" t="s">
        <v>18</v>
      </c>
      <c r="H362" t="s">
        <v>30</v>
      </c>
      <c r="I362" s="13">
        <v>122000</v>
      </c>
      <c r="J362" s="13">
        <v>1404</v>
      </c>
      <c r="K362" s="13">
        <v>2340</v>
      </c>
      <c r="L362" s="13">
        <v>539000</v>
      </c>
      <c r="M362" t="s">
        <v>38</v>
      </c>
    </row>
    <row r="363" spans="5:13" x14ac:dyDescent="0.25">
      <c r="E363">
        <v>2022</v>
      </c>
      <c r="F363" t="s">
        <v>39</v>
      </c>
      <c r="G363" t="s">
        <v>21</v>
      </c>
      <c r="H363" t="s">
        <v>32</v>
      </c>
      <c r="I363" s="13">
        <v>76000</v>
      </c>
      <c r="J363" s="13">
        <v>274.60000000000002</v>
      </c>
      <c r="K363" s="13">
        <v>512.6</v>
      </c>
      <c r="L363" s="13">
        <v>1098</v>
      </c>
      <c r="M363" t="s">
        <v>38</v>
      </c>
    </row>
    <row r="364" spans="5:13" x14ac:dyDescent="0.25">
      <c r="E364">
        <v>2022</v>
      </c>
      <c r="F364" t="s">
        <v>39</v>
      </c>
      <c r="G364" t="s">
        <v>21</v>
      </c>
      <c r="H364" t="s">
        <v>33</v>
      </c>
      <c r="I364" s="13">
        <v>46000</v>
      </c>
      <c r="J364" s="13">
        <v>10000</v>
      </c>
      <c r="K364" s="13">
        <v>22400</v>
      </c>
      <c r="L364" s="13">
        <v>48000</v>
      </c>
      <c r="M364" t="s">
        <v>77</v>
      </c>
    </row>
    <row r="365" spans="5:13" x14ac:dyDescent="0.25">
      <c r="E365">
        <v>2022</v>
      </c>
      <c r="F365" t="s">
        <v>39</v>
      </c>
      <c r="G365" t="s">
        <v>21</v>
      </c>
      <c r="H365" t="s">
        <v>34</v>
      </c>
      <c r="I365" s="13">
        <v>34000</v>
      </c>
      <c r="J365" s="13">
        <v>274.60000000000002</v>
      </c>
      <c r="K365" s="13">
        <v>512.6</v>
      </c>
      <c r="L365" s="13">
        <v>1098</v>
      </c>
      <c r="M365" t="s">
        <v>38</v>
      </c>
    </row>
    <row r="366" spans="5:13" x14ac:dyDescent="0.25">
      <c r="E366">
        <v>2022</v>
      </c>
      <c r="F366" t="s">
        <v>39</v>
      </c>
      <c r="G366" t="s">
        <v>18</v>
      </c>
      <c r="H366" t="s">
        <v>35</v>
      </c>
      <c r="I366" s="13">
        <v>7000</v>
      </c>
      <c r="J366" s="13">
        <v>1464.5333333333319</v>
      </c>
      <c r="K366" s="13">
        <v>1493.3333333333333</v>
      </c>
      <c r="L366" s="13">
        <v>733000</v>
      </c>
      <c r="M366" t="s">
        <v>38</v>
      </c>
    </row>
    <row r="367" spans="5:13" x14ac:dyDescent="0.25">
      <c r="E367">
        <v>2022</v>
      </c>
      <c r="F367" t="s">
        <v>39</v>
      </c>
      <c r="G367" t="s">
        <v>22</v>
      </c>
      <c r="H367" t="s">
        <v>22</v>
      </c>
      <c r="I367" s="13">
        <v>3000</v>
      </c>
      <c r="J367" s="13">
        <v>14520</v>
      </c>
      <c r="K367" s="13">
        <v>7392</v>
      </c>
      <c r="L367" s="13">
        <v>1452</v>
      </c>
      <c r="M367" t="s">
        <v>38</v>
      </c>
    </row>
    <row r="368" spans="5:13" x14ac:dyDescent="0.25">
      <c r="E368">
        <v>2022</v>
      </c>
      <c r="F368" t="s">
        <v>39</v>
      </c>
      <c r="G368" t="s">
        <v>21</v>
      </c>
      <c r="H368" t="s">
        <v>36</v>
      </c>
      <c r="I368" s="13">
        <v>3000</v>
      </c>
      <c r="J368" s="13">
        <v>251.75</v>
      </c>
      <c r="K368" s="13">
        <v>5127</v>
      </c>
      <c r="L368" s="13">
        <v>1006.9999999999999</v>
      </c>
      <c r="M368" t="s">
        <v>38</v>
      </c>
    </row>
    <row r="369" spans="5:13" x14ac:dyDescent="0.25">
      <c r="E369">
        <v>2022</v>
      </c>
      <c r="F369" t="s">
        <v>40</v>
      </c>
      <c r="G369" t="s">
        <v>17</v>
      </c>
      <c r="H369" t="s">
        <v>23</v>
      </c>
      <c r="I369" s="13">
        <v>3566</v>
      </c>
      <c r="J369" s="13">
        <v>5035</v>
      </c>
      <c r="K369" s="13">
        <v>5127</v>
      </c>
      <c r="L369" s="13">
        <v>1006.9999999999999</v>
      </c>
      <c r="M369" t="s">
        <v>38</v>
      </c>
    </row>
    <row r="370" spans="5:13" x14ac:dyDescent="0.25">
      <c r="E370">
        <v>2022</v>
      </c>
      <c r="F370" t="s">
        <v>40</v>
      </c>
      <c r="G370" t="s">
        <v>17</v>
      </c>
      <c r="H370" t="s">
        <v>24</v>
      </c>
      <c r="I370" s="13">
        <v>2498</v>
      </c>
      <c r="J370" s="13">
        <v>8800</v>
      </c>
      <c r="K370" s="13">
        <v>8960</v>
      </c>
      <c r="L370" s="13">
        <v>1760</v>
      </c>
      <c r="M370" t="s">
        <v>38</v>
      </c>
    </row>
    <row r="371" spans="5:13" x14ac:dyDescent="0.25">
      <c r="E371">
        <v>2022</v>
      </c>
      <c r="F371" t="s">
        <v>40</v>
      </c>
      <c r="G371" t="s">
        <v>18</v>
      </c>
      <c r="H371" t="s">
        <v>25</v>
      </c>
      <c r="I371" s="13">
        <v>1245</v>
      </c>
      <c r="J371" s="13">
        <v>1342.6666666666681</v>
      </c>
      <c r="K371" s="13">
        <v>5126</v>
      </c>
      <c r="L371" s="13">
        <v>1006.9999999999999</v>
      </c>
      <c r="M371" t="s">
        <v>38</v>
      </c>
    </row>
    <row r="372" spans="5:13" x14ac:dyDescent="0.25">
      <c r="E372">
        <v>2022</v>
      </c>
      <c r="F372" t="s">
        <v>40</v>
      </c>
      <c r="G372" t="s">
        <v>19</v>
      </c>
      <c r="H372" t="s">
        <v>37</v>
      </c>
      <c r="I372" s="13">
        <v>644000</v>
      </c>
      <c r="J372" s="13">
        <v>6318</v>
      </c>
      <c r="K372" s="13">
        <v>6433</v>
      </c>
      <c r="L372" s="13">
        <v>1264</v>
      </c>
      <c r="M372" t="s">
        <v>38</v>
      </c>
    </row>
    <row r="373" spans="5:13" x14ac:dyDescent="0.25">
      <c r="E373">
        <v>2022</v>
      </c>
      <c r="F373" t="s">
        <v>40</v>
      </c>
      <c r="G373" t="s">
        <v>20</v>
      </c>
      <c r="H373" t="s">
        <v>27</v>
      </c>
      <c r="I373" s="13">
        <v>643000</v>
      </c>
      <c r="J373" s="13">
        <v>7000</v>
      </c>
      <c r="K373" s="13">
        <v>7840</v>
      </c>
      <c r="L373" s="13">
        <v>1400</v>
      </c>
      <c r="M373" t="s">
        <v>38</v>
      </c>
    </row>
    <row r="374" spans="5:13" x14ac:dyDescent="0.25">
      <c r="E374">
        <v>2022</v>
      </c>
      <c r="F374" t="s">
        <v>40</v>
      </c>
      <c r="G374" t="s">
        <v>19</v>
      </c>
      <c r="H374" t="s">
        <v>28</v>
      </c>
      <c r="I374" s="13">
        <v>455000</v>
      </c>
      <c r="J374" s="13">
        <v>4579</v>
      </c>
      <c r="K374" s="13">
        <v>5128</v>
      </c>
      <c r="L374" s="13">
        <v>916000</v>
      </c>
      <c r="M374" t="s">
        <v>38</v>
      </c>
    </row>
    <row r="375" spans="5:13" x14ac:dyDescent="0.25">
      <c r="E375">
        <v>2022</v>
      </c>
      <c r="F375" t="s">
        <v>40</v>
      </c>
      <c r="G375" t="s">
        <v>20</v>
      </c>
      <c r="H375" t="s">
        <v>29</v>
      </c>
      <c r="I375" s="13">
        <v>345000</v>
      </c>
      <c r="J375" s="13">
        <v>7000</v>
      </c>
      <c r="K375" s="13">
        <v>7840</v>
      </c>
      <c r="L375" s="13">
        <v>1400</v>
      </c>
      <c r="M375" t="s">
        <v>38</v>
      </c>
    </row>
    <row r="376" spans="5:13" x14ac:dyDescent="0.25">
      <c r="E376">
        <v>2022</v>
      </c>
      <c r="F376" t="s">
        <v>40</v>
      </c>
      <c r="G376" t="s">
        <v>18</v>
      </c>
      <c r="H376" t="s">
        <v>30</v>
      </c>
      <c r="I376" s="13">
        <v>122000</v>
      </c>
      <c r="J376" s="13">
        <v>1221.066666666668</v>
      </c>
      <c r="K376" s="13">
        <v>3733.3333333333335</v>
      </c>
      <c r="L376" s="13">
        <v>20000</v>
      </c>
      <c r="M376" t="s">
        <v>38</v>
      </c>
    </row>
    <row r="377" spans="5:13" x14ac:dyDescent="0.25">
      <c r="E377">
        <v>2022</v>
      </c>
      <c r="F377" t="s">
        <v>40</v>
      </c>
      <c r="G377" t="s">
        <v>21</v>
      </c>
      <c r="H377" t="s">
        <v>31</v>
      </c>
      <c r="I377" s="13">
        <v>78000</v>
      </c>
      <c r="J377" s="13">
        <v>228.85</v>
      </c>
      <c r="K377" s="13">
        <v>512.6</v>
      </c>
      <c r="L377" s="13">
        <v>915000</v>
      </c>
      <c r="M377" t="s">
        <v>38</v>
      </c>
    </row>
    <row r="378" spans="5:13" x14ac:dyDescent="0.25">
      <c r="E378">
        <v>2022</v>
      </c>
      <c r="F378" t="s">
        <v>40</v>
      </c>
      <c r="G378" t="s">
        <v>21</v>
      </c>
      <c r="H378" t="s">
        <v>32</v>
      </c>
      <c r="I378" s="13">
        <v>76000</v>
      </c>
      <c r="J378" s="13">
        <v>228.85</v>
      </c>
      <c r="K378" s="13">
        <v>512.6</v>
      </c>
      <c r="L378" s="13">
        <v>915000</v>
      </c>
      <c r="M378" t="s">
        <v>38</v>
      </c>
    </row>
    <row r="379" spans="5:13" x14ac:dyDescent="0.25">
      <c r="E379">
        <v>2022</v>
      </c>
      <c r="F379" t="s">
        <v>40</v>
      </c>
      <c r="G379" t="s">
        <v>21</v>
      </c>
      <c r="H379" t="s">
        <v>34</v>
      </c>
      <c r="I379" s="13">
        <v>34000</v>
      </c>
      <c r="J379" s="13">
        <v>228.85</v>
      </c>
      <c r="K379" s="13">
        <v>512.6</v>
      </c>
      <c r="L379" s="13">
        <v>915000</v>
      </c>
      <c r="M379" t="s">
        <v>38</v>
      </c>
    </row>
    <row r="380" spans="5:13" x14ac:dyDescent="0.25">
      <c r="E380">
        <v>2022</v>
      </c>
      <c r="F380" t="s">
        <v>40</v>
      </c>
      <c r="G380" t="s">
        <v>18</v>
      </c>
      <c r="H380" t="s">
        <v>35</v>
      </c>
      <c r="I380" s="13">
        <v>7000</v>
      </c>
      <c r="J380" s="13">
        <v>1464.5333333333319</v>
      </c>
      <c r="K380" s="13">
        <v>1493.3333333333333</v>
      </c>
      <c r="L380" s="13">
        <v>40000</v>
      </c>
      <c r="M380" t="s">
        <v>38</v>
      </c>
    </row>
    <row r="381" spans="5:13" x14ac:dyDescent="0.25">
      <c r="E381">
        <v>2022</v>
      </c>
      <c r="F381" t="s">
        <v>40</v>
      </c>
      <c r="G381" t="s">
        <v>21</v>
      </c>
      <c r="H381" t="s">
        <v>36</v>
      </c>
      <c r="I381" s="13">
        <v>3000</v>
      </c>
      <c r="J381" s="13">
        <v>228.85</v>
      </c>
      <c r="K381" s="13">
        <v>5127</v>
      </c>
      <c r="L381" s="13">
        <v>915000</v>
      </c>
      <c r="M381" t="s">
        <v>38</v>
      </c>
    </row>
    <row r="382" spans="5:13" x14ac:dyDescent="0.25">
      <c r="E382">
        <v>2022</v>
      </c>
      <c r="F382" t="s">
        <v>41</v>
      </c>
      <c r="G382" t="s">
        <v>17</v>
      </c>
      <c r="H382" t="s">
        <v>23</v>
      </c>
      <c r="I382" s="13">
        <v>3566</v>
      </c>
      <c r="J382" s="13">
        <v>5493</v>
      </c>
      <c r="K382" s="13">
        <v>5127</v>
      </c>
      <c r="L382" s="13">
        <v>1099</v>
      </c>
      <c r="M382" t="s">
        <v>38</v>
      </c>
    </row>
    <row r="383" spans="5:13" x14ac:dyDescent="0.25">
      <c r="E383">
        <v>2022</v>
      </c>
      <c r="F383" t="s">
        <v>41</v>
      </c>
      <c r="G383" t="s">
        <v>17</v>
      </c>
      <c r="H383" t="s">
        <v>24</v>
      </c>
      <c r="I383" s="13">
        <v>2498</v>
      </c>
      <c r="J383" s="13">
        <v>9600</v>
      </c>
      <c r="K383" s="13">
        <v>8960</v>
      </c>
      <c r="L383" s="13">
        <v>1920</v>
      </c>
      <c r="M383" t="s">
        <v>38</v>
      </c>
    </row>
    <row r="384" spans="5:13" x14ac:dyDescent="0.25">
      <c r="E384">
        <v>2022</v>
      </c>
      <c r="F384" t="s">
        <v>41</v>
      </c>
      <c r="G384" t="s">
        <v>18</v>
      </c>
      <c r="H384" t="s">
        <v>25</v>
      </c>
      <c r="I384" s="13">
        <v>1245</v>
      </c>
      <c r="J384" s="13">
        <v>1464.8</v>
      </c>
      <c r="K384" s="13">
        <v>5126</v>
      </c>
      <c r="L384" s="13">
        <v>1099</v>
      </c>
      <c r="M384" t="s">
        <v>38</v>
      </c>
    </row>
    <row r="385" spans="5:13" x14ac:dyDescent="0.25">
      <c r="E385">
        <v>2022</v>
      </c>
      <c r="F385" t="s">
        <v>41</v>
      </c>
      <c r="G385" t="s">
        <v>19</v>
      </c>
      <c r="H385" t="s">
        <v>26</v>
      </c>
      <c r="I385" s="13">
        <v>644000</v>
      </c>
      <c r="J385" s="13">
        <v>6892</v>
      </c>
      <c r="K385" s="13">
        <v>6433</v>
      </c>
      <c r="L385" s="13">
        <v>1378</v>
      </c>
      <c r="M385" t="s">
        <v>38</v>
      </c>
    </row>
    <row r="386" spans="5:13" x14ac:dyDescent="0.25">
      <c r="E386">
        <v>2022</v>
      </c>
      <c r="F386" t="s">
        <v>41</v>
      </c>
      <c r="G386" t="s">
        <v>19</v>
      </c>
      <c r="H386" t="s">
        <v>28</v>
      </c>
      <c r="I386" s="13">
        <v>455000</v>
      </c>
      <c r="J386" s="13">
        <v>5265</v>
      </c>
      <c r="K386" s="13">
        <v>5128</v>
      </c>
      <c r="L386" s="13">
        <v>1053</v>
      </c>
      <c r="M386" t="s">
        <v>38</v>
      </c>
    </row>
    <row r="387" spans="5:13" x14ac:dyDescent="0.25">
      <c r="E387">
        <v>2022</v>
      </c>
      <c r="F387" t="s">
        <v>41</v>
      </c>
      <c r="G387" t="s">
        <v>20</v>
      </c>
      <c r="H387" t="s">
        <v>29</v>
      </c>
      <c r="I387" s="13">
        <v>345000</v>
      </c>
      <c r="J387" s="13">
        <v>9016</v>
      </c>
      <c r="K387" s="13">
        <v>7840</v>
      </c>
      <c r="L387" s="13">
        <v>1803</v>
      </c>
      <c r="M387" t="s">
        <v>38</v>
      </c>
    </row>
    <row r="388" spans="5:13" x14ac:dyDescent="0.25">
      <c r="E388">
        <v>2022</v>
      </c>
      <c r="F388" t="s">
        <v>41</v>
      </c>
      <c r="G388" t="s">
        <v>18</v>
      </c>
      <c r="H388" t="s">
        <v>30</v>
      </c>
      <c r="I388" s="13">
        <v>122000</v>
      </c>
      <c r="J388" s="13">
        <v>2053.3333333333321</v>
      </c>
      <c r="K388" s="13">
        <v>2340</v>
      </c>
      <c r="L388" s="13">
        <v>539000</v>
      </c>
      <c r="M388" t="s">
        <v>38</v>
      </c>
    </row>
    <row r="389" spans="5:13" x14ac:dyDescent="0.25">
      <c r="E389">
        <v>2022</v>
      </c>
      <c r="F389" t="s">
        <v>41</v>
      </c>
      <c r="G389" t="s">
        <v>18</v>
      </c>
      <c r="H389" t="s">
        <v>30</v>
      </c>
      <c r="I389" s="13">
        <v>122000</v>
      </c>
      <c r="J389" s="13">
        <v>1893.723333333332</v>
      </c>
      <c r="K389" s="13">
        <v>1170</v>
      </c>
      <c r="L389" s="13">
        <v>539000</v>
      </c>
      <c r="M389" t="s">
        <v>38</v>
      </c>
    </row>
    <row r="390" spans="5:13" x14ac:dyDescent="0.25">
      <c r="E390">
        <v>2022</v>
      </c>
      <c r="F390" t="s">
        <v>41</v>
      </c>
      <c r="G390" t="s">
        <v>21</v>
      </c>
      <c r="H390" t="s">
        <v>31</v>
      </c>
      <c r="I390" s="13">
        <v>78000</v>
      </c>
      <c r="J390" s="13">
        <v>274.64999999999998</v>
      </c>
      <c r="K390" s="13">
        <v>512.6</v>
      </c>
      <c r="L390" s="13">
        <v>1099</v>
      </c>
      <c r="M390" t="s">
        <v>38</v>
      </c>
    </row>
    <row r="391" spans="5:13" x14ac:dyDescent="0.25">
      <c r="E391">
        <v>2022</v>
      </c>
      <c r="F391" t="s">
        <v>41</v>
      </c>
      <c r="G391" t="s">
        <v>21</v>
      </c>
      <c r="H391" t="s">
        <v>32</v>
      </c>
      <c r="I391" s="13">
        <v>76000</v>
      </c>
      <c r="J391" s="13">
        <v>274.60000000000002</v>
      </c>
      <c r="K391" s="13">
        <v>512.6</v>
      </c>
      <c r="L391" s="13">
        <v>1098</v>
      </c>
      <c r="M391" t="s">
        <v>38</v>
      </c>
    </row>
    <row r="392" spans="5:13" x14ac:dyDescent="0.25">
      <c r="E392">
        <v>2022</v>
      </c>
      <c r="F392" t="s">
        <v>41</v>
      </c>
      <c r="G392" t="s">
        <v>21</v>
      </c>
      <c r="H392" t="s">
        <v>33</v>
      </c>
      <c r="I392" s="13">
        <v>46000</v>
      </c>
      <c r="J392" s="13">
        <v>10000</v>
      </c>
      <c r="K392" s="13">
        <v>22400</v>
      </c>
      <c r="L392" s="13">
        <v>48000</v>
      </c>
      <c r="M392" t="s">
        <v>77</v>
      </c>
    </row>
    <row r="393" spans="5:13" x14ac:dyDescent="0.25">
      <c r="E393">
        <v>2022</v>
      </c>
      <c r="F393" t="s">
        <v>41</v>
      </c>
      <c r="G393" t="s">
        <v>21</v>
      </c>
      <c r="H393" t="s">
        <v>34</v>
      </c>
      <c r="I393" s="13">
        <v>34000</v>
      </c>
      <c r="J393" s="13">
        <v>274.60000000000002</v>
      </c>
      <c r="K393" s="13">
        <v>512.6</v>
      </c>
      <c r="L393" s="13">
        <v>1098</v>
      </c>
      <c r="M393" t="s">
        <v>38</v>
      </c>
    </row>
    <row r="394" spans="5:13" x14ac:dyDescent="0.25">
      <c r="E394">
        <v>2022</v>
      </c>
      <c r="F394" t="s">
        <v>41</v>
      </c>
      <c r="G394" t="s">
        <v>18</v>
      </c>
      <c r="H394" t="s">
        <v>35</v>
      </c>
      <c r="I394" s="13">
        <v>7000</v>
      </c>
      <c r="J394" s="13">
        <v>1464.5333333333319</v>
      </c>
      <c r="K394" s="13">
        <v>1493.3333333333333</v>
      </c>
      <c r="L394" s="13">
        <v>733000</v>
      </c>
      <c r="M394" t="s">
        <v>38</v>
      </c>
    </row>
    <row r="395" spans="5:13" x14ac:dyDescent="0.25">
      <c r="E395">
        <v>2022</v>
      </c>
      <c r="F395" t="s">
        <v>41</v>
      </c>
      <c r="G395" t="s">
        <v>22</v>
      </c>
      <c r="H395" t="s">
        <v>22</v>
      </c>
      <c r="I395" s="13">
        <v>3000</v>
      </c>
      <c r="J395" s="13">
        <v>4821.8999999999942</v>
      </c>
      <c r="K395" s="13">
        <v>7392</v>
      </c>
      <c r="L395" s="13">
        <v>1452</v>
      </c>
      <c r="M395" t="s">
        <v>38</v>
      </c>
    </row>
    <row r="396" spans="5:13" x14ac:dyDescent="0.25">
      <c r="E396">
        <v>2022</v>
      </c>
      <c r="F396" t="s">
        <v>41</v>
      </c>
      <c r="G396" t="s">
        <v>21</v>
      </c>
      <c r="H396" t="s">
        <v>36</v>
      </c>
      <c r="I396" s="13">
        <v>3000</v>
      </c>
      <c r="J396" s="13">
        <v>251.75</v>
      </c>
      <c r="K396" s="13">
        <v>5127</v>
      </c>
      <c r="L396" s="13">
        <v>1006.9999999999999</v>
      </c>
      <c r="M396" t="s">
        <v>38</v>
      </c>
    </row>
    <row r="397" spans="5:13" x14ac:dyDescent="0.25">
      <c r="E397">
        <v>2022</v>
      </c>
      <c r="F397" t="s">
        <v>42</v>
      </c>
      <c r="G397" t="s">
        <v>17</v>
      </c>
      <c r="H397" t="s">
        <v>23</v>
      </c>
      <c r="I397" s="13">
        <v>3566</v>
      </c>
      <c r="J397" s="13">
        <v>5035</v>
      </c>
      <c r="K397" s="13">
        <v>5127</v>
      </c>
      <c r="L397" s="13">
        <v>1006.9999999999999</v>
      </c>
      <c r="M397" t="s">
        <v>38</v>
      </c>
    </row>
    <row r="398" spans="5:13" x14ac:dyDescent="0.25">
      <c r="E398">
        <v>2022</v>
      </c>
      <c r="F398" t="s">
        <v>42</v>
      </c>
      <c r="G398" t="s">
        <v>17</v>
      </c>
      <c r="H398" t="s">
        <v>24</v>
      </c>
      <c r="I398" s="13">
        <v>2498</v>
      </c>
      <c r="J398" s="13">
        <v>8800</v>
      </c>
      <c r="K398" s="13">
        <v>8960</v>
      </c>
      <c r="L398" s="13">
        <v>1760</v>
      </c>
      <c r="M398" t="s">
        <v>38</v>
      </c>
    </row>
    <row r="399" spans="5:13" x14ac:dyDescent="0.25">
      <c r="E399">
        <v>2022</v>
      </c>
      <c r="F399" t="s">
        <v>42</v>
      </c>
      <c r="G399" t="s">
        <v>18</v>
      </c>
      <c r="H399" t="s">
        <v>25</v>
      </c>
      <c r="I399" s="13">
        <v>1245</v>
      </c>
      <c r="J399" s="13">
        <v>1342.6666666666681</v>
      </c>
      <c r="K399" s="13">
        <v>5126</v>
      </c>
      <c r="L399" s="13">
        <v>1006.9999999999999</v>
      </c>
      <c r="M399" t="s">
        <v>38</v>
      </c>
    </row>
    <row r="400" spans="5:13" x14ac:dyDescent="0.25">
      <c r="E400">
        <v>2022</v>
      </c>
      <c r="F400" t="s">
        <v>42</v>
      </c>
      <c r="G400" t="s">
        <v>19</v>
      </c>
      <c r="H400" t="s">
        <v>37</v>
      </c>
      <c r="I400" s="13">
        <v>644000</v>
      </c>
      <c r="J400" s="13">
        <v>6318</v>
      </c>
      <c r="K400" s="13">
        <v>6433</v>
      </c>
      <c r="L400" s="13">
        <v>1264</v>
      </c>
      <c r="M400" t="s">
        <v>38</v>
      </c>
    </row>
    <row r="401" spans="5:13" x14ac:dyDescent="0.25">
      <c r="E401">
        <v>2022</v>
      </c>
      <c r="F401" t="s">
        <v>42</v>
      </c>
      <c r="G401" t="s">
        <v>20</v>
      </c>
      <c r="H401" t="s">
        <v>27</v>
      </c>
      <c r="I401" s="13">
        <v>643000</v>
      </c>
      <c r="J401" s="13">
        <v>7000</v>
      </c>
      <c r="K401" s="13">
        <v>7840</v>
      </c>
      <c r="L401" s="13">
        <v>1400</v>
      </c>
      <c r="M401" t="s">
        <v>38</v>
      </c>
    </row>
    <row r="402" spans="5:13" x14ac:dyDescent="0.25">
      <c r="E402">
        <v>2022</v>
      </c>
      <c r="F402" t="s">
        <v>42</v>
      </c>
      <c r="G402" t="s">
        <v>19</v>
      </c>
      <c r="H402" t="s">
        <v>28</v>
      </c>
      <c r="I402" s="13">
        <v>455000</v>
      </c>
      <c r="J402" s="13">
        <v>4579</v>
      </c>
      <c r="K402" s="13">
        <v>5128</v>
      </c>
      <c r="L402" s="13">
        <v>916000</v>
      </c>
      <c r="M402" t="s">
        <v>38</v>
      </c>
    </row>
    <row r="403" spans="5:13" x14ac:dyDescent="0.25">
      <c r="E403">
        <v>2022</v>
      </c>
      <c r="F403" t="s">
        <v>42</v>
      </c>
      <c r="G403" t="s">
        <v>20</v>
      </c>
      <c r="H403" t="s">
        <v>29</v>
      </c>
      <c r="I403" s="13">
        <v>345000</v>
      </c>
      <c r="J403" s="13">
        <v>7000</v>
      </c>
      <c r="K403" s="13">
        <v>7840</v>
      </c>
      <c r="L403" s="13">
        <v>1400</v>
      </c>
      <c r="M403" t="s">
        <v>38</v>
      </c>
    </row>
    <row r="404" spans="5:13" x14ac:dyDescent="0.25">
      <c r="E404">
        <v>2022</v>
      </c>
      <c r="F404" t="s">
        <v>42</v>
      </c>
      <c r="G404" t="s">
        <v>18</v>
      </c>
      <c r="H404" t="s">
        <v>30</v>
      </c>
      <c r="I404" s="13">
        <v>122000</v>
      </c>
      <c r="J404" s="13">
        <v>1866.6666666666681</v>
      </c>
      <c r="K404" s="13">
        <v>3733.3333333333335</v>
      </c>
      <c r="L404" s="13">
        <v>20000</v>
      </c>
      <c r="M404" t="s">
        <v>38</v>
      </c>
    </row>
    <row r="405" spans="5:13" x14ac:dyDescent="0.25">
      <c r="E405">
        <v>2022</v>
      </c>
      <c r="F405" t="s">
        <v>42</v>
      </c>
      <c r="G405" t="s">
        <v>21</v>
      </c>
      <c r="H405" t="s">
        <v>31</v>
      </c>
      <c r="I405" s="13">
        <v>78000</v>
      </c>
      <c r="J405" s="13">
        <v>228.85</v>
      </c>
      <c r="K405" s="13">
        <v>512.6</v>
      </c>
      <c r="L405" s="13">
        <v>915000</v>
      </c>
      <c r="M405" t="s">
        <v>38</v>
      </c>
    </row>
    <row r="406" spans="5:13" x14ac:dyDescent="0.25">
      <c r="E406">
        <v>2022</v>
      </c>
      <c r="F406" t="s">
        <v>42</v>
      </c>
      <c r="G406" t="s">
        <v>21</v>
      </c>
      <c r="H406" t="s">
        <v>32</v>
      </c>
      <c r="I406" s="13">
        <v>76000</v>
      </c>
      <c r="J406" s="13">
        <v>228.85</v>
      </c>
      <c r="K406" s="13">
        <v>512.6</v>
      </c>
      <c r="L406" s="13">
        <v>915000</v>
      </c>
      <c r="M406" t="s">
        <v>38</v>
      </c>
    </row>
    <row r="407" spans="5:13" x14ac:dyDescent="0.25">
      <c r="E407">
        <v>2022</v>
      </c>
      <c r="F407" t="s">
        <v>42</v>
      </c>
      <c r="G407" t="s">
        <v>21</v>
      </c>
      <c r="H407" t="s">
        <v>33</v>
      </c>
      <c r="I407" s="13">
        <v>46000</v>
      </c>
      <c r="J407" s="13">
        <v>10000</v>
      </c>
      <c r="K407" s="13">
        <v>22400</v>
      </c>
      <c r="L407" s="13">
        <v>40000</v>
      </c>
      <c r="M407" t="s">
        <v>77</v>
      </c>
    </row>
    <row r="408" spans="5:13" x14ac:dyDescent="0.25">
      <c r="E408">
        <v>2022</v>
      </c>
      <c r="F408" t="s">
        <v>42</v>
      </c>
      <c r="G408" t="s">
        <v>21</v>
      </c>
      <c r="H408" t="s">
        <v>34</v>
      </c>
      <c r="I408" s="13">
        <v>34000</v>
      </c>
      <c r="J408" s="13">
        <v>228.85</v>
      </c>
      <c r="K408" s="13">
        <v>512.6</v>
      </c>
      <c r="L408" s="13">
        <v>915000</v>
      </c>
      <c r="M408" t="s">
        <v>38</v>
      </c>
    </row>
    <row r="409" spans="5:13" x14ac:dyDescent="0.25">
      <c r="E409">
        <v>2022</v>
      </c>
      <c r="F409" t="s">
        <v>42</v>
      </c>
      <c r="G409" t="s">
        <v>18</v>
      </c>
      <c r="H409" t="s">
        <v>35</v>
      </c>
      <c r="I409" s="13">
        <v>7000</v>
      </c>
      <c r="J409" s="13">
        <v>1220.5333333333319</v>
      </c>
      <c r="K409" s="13">
        <v>1493.3333333333333</v>
      </c>
      <c r="L409" s="13">
        <v>40000</v>
      </c>
      <c r="M409" t="s">
        <v>38</v>
      </c>
    </row>
    <row r="410" spans="5:13" x14ac:dyDescent="0.25">
      <c r="E410">
        <v>2022</v>
      </c>
      <c r="F410" t="s">
        <v>42</v>
      </c>
      <c r="G410" t="s">
        <v>21</v>
      </c>
      <c r="H410" t="s">
        <v>36</v>
      </c>
      <c r="I410" s="13">
        <v>3000</v>
      </c>
      <c r="J410" s="13">
        <v>228.85</v>
      </c>
      <c r="K410" s="13">
        <v>5127</v>
      </c>
      <c r="L410" s="13">
        <v>915000</v>
      </c>
      <c r="M410" t="s">
        <v>38</v>
      </c>
    </row>
    <row r="411" spans="5:13" x14ac:dyDescent="0.25">
      <c r="E411">
        <v>2022</v>
      </c>
      <c r="F411" t="s">
        <v>43</v>
      </c>
      <c r="G411" t="s">
        <v>17</v>
      </c>
      <c r="H411" t="s">
        <v>24</v>
      </c>
      <c r="I411" s="13">
        <v>2498</v>
      </c>
      <c r="J411" s="13">
        <v>9600</v>
      </c>
      <c r="K411" s="13">
        <v>8960</v>
      </c>
      <c r="L411" s="13">
        <v>1920</v>
      </c>
      <c r="M411" t="s">
        <v>38</v>
      </c>
    </row>
    <row r="412" spans="5:13" x14ac:dyDescent="0.25">
      <c r="E412">
        <v>2022</v>
      </c>
      <c r="F412" t="s">
        <v>43</v>
      </c>
      <c r="G412" t="s">
        <v>18</v>
      </c>
      <c r="H412" t="s">
        <v>25</v>
      </c>
      <c r="I412" s="13">
        <v>1245</v>
      </c>
      <c r="J412" s="13">
        <v>1220.5333333333319</v>
      </c>
      <c r="K412" s="13">
        <v>5126</v>
      </c>
      <c r="L412" s="13">
        <v>1099</v>
      </c>
      <c r="M412" t="s">
        <v>38</v>
      </c>
    </row>
    <row r="413" spans="5:13" x14ac:dyDescent="0.25">
      <c r="E413">
        <v>2022</v>
      </c>
      <c r="F413" t="s">
        <v>43</v>
      </c>
      <c r="G413" t="s">
        <v>19</v>
      </c>
      <c r="H413" t="s">
        <v>26</v>
      </c>
      <c r="I413" s="13">
        <v>644000</v>
      </c>
      <c r="J413" s="13">
        <v>6892</v>
      </c>
      <c r="K413" s="13">
        <v>6433</v>
      </c>
      <c r="L413" s="13">
        <v>1378</v>
      </c>
      <c r="M413" t="s">
        <v>38</v>
      </c>
    </row>
    <row r="414" spans="5:13" x14ac:dyDescent="0.25">
      <c r="E414">
        <v>2022</v>
      </c>
      <c r="F414" t="s">
        <v>43</v>
      </c>
      <c r="G414" t="s">
        <v>20</v>
      </c>
      <c r="H414" t="s">
        <v>27</v>
      </c>
      <c r="I414" s="13">
        <v>643000</v>
      </c>
      <c r="J414" s="13">
        <v>7700</v>
      </c>
      <c r="K414" s="13">
        <v>7840</v>
      </c>
      <c r="L414" s="13">
        <v>1540</v>
      </c>
      <c r="M414" t="s">
        <v>38</v>
      </c>
    </row>
    <row r="415" spans="5:13" x14ac:dyDescent="0.25">
      <c r="E415">
        <v>2022</v>
      </c>
      <c r="F415" t="s">
        <v>43</v>
      </c>
      <c r="G415" t="s">
        <v>19</v>
      </c>
      <c r="H415" t="s">
        <v>28</v>
      </c>
      <c r="I415" s="13">
        <v>455000</v>
      </c>
      <c r="J415" s="13">
        <v>5265</v>
      </c>
      <c r="K415" s="13">
        <v>5128</v>
      </c>
      <c r="L415" s="13">
        <v>1053</v>
      </c>
      <c r="M415" t="s">
        <v>38</v>
      </c>
    </row>
    <row r="416" spans="5:13" x14ac:dyDescent="0.25">
      <c r="E416">
        <v>2022</v>
      </c>
      <c r="F416" t="s">
        <v>43</v>
      </c>
      <c r="G416" t="s">
        <v>20</v>
      </c>
      <c r="H416" t="s">
        <v>29</v>
      </c>
      <c r="I416" s="13">
        <v>345000</v>
      </c>
      <c r="J416" s="13">
        <v>9016</v>
      </c>
      <c r="K416" s="13">
        <v>7840</v>
      </c>
      <c r="L416" s="13">
        <v>1803</v>
      </c>
      <c r="M416" t="s">
        <v>38</v>
      </c>
    </row>
    <row r="417" spans="5:13" x14ac:dyDescent="0.25">
      <c r="E417">
        <v>2022</v>
      </c>
      <c r="F417" t="s">
        <v>43</v>
      </c>
      <c r="G417" t="s">
        <v>18</v>
      </c>
      <c r="H417" t="s">
        <v>30</v>
      </c>
      <c r="I417" s="13">
        <v>122000</v>
      </c>
      <c r="J417" s="13">
        <v>2053.3333333333321</v>
      </c>
      <c r="K417" s="13">
        <v>2340</v>
      </c>
      <c r="L417" s="13">
        <v>539000</v>
      </c>
      <c r="M417" t="s">
        <v>38</v>
      </c>
    </row>
    <row r="418" spans="5:13" x14ac:dyDescent="0.25">
      <c r="E418">
        <v>2022</v>
      </c>
      <c r="F418" t="s">
        <v>43</v>
      </c>
      <c r="G418" t="s">
        <v>21</v>
      </c>
      <c r="H418" t="s">
        <v>31</v>
      </c>
      <c r="I418" s="13">
        <v>78000</v>
      </c>
      <c r="J418" s="13">
        <v>274.64999999999998</v>
      </c>
      <c r="K418" s="13">
        <v>512.6</v>
      </c>
      <c r="L418" s="13">
        <v>1099</v>
      </c>
      <c r="M418" t="s">
        <v>38</v>
      </c>
    </row>
    <row r="419" spans="5:13" x14ac:dyDescent="0.25">
      <c r="E419">
        <v>2022</v>
      </c>
      <c r="F419" t="s">
        <v>43</v>
      </c>
      <c r="G419" t="s">
        <v>21</v>
      </c>
      <c r="H419" t="s">
        <v>32</v>
      </c>
      <c r="I419" s="13">
        <v>76000</v>
      </c>
      <c r="J419" s="13">
        <v>274.60000000000002</v>
      </c>
      <c r="K419" s="13">
        <v>512.6</v>
      </c>
      <c r="L419" s="13">
        <v>1098</v>
      </c>
      <c r="M419" t="s">
        <v>38</v>
      </c>
    </row>
    <row r="420" spans="5:13" x14ac:dyDescent="0.25">
      <c r="E420">
        <v>2022</v>
      </c>
      <c r="F420" t="s">
        <v>43</v>
      </c>
      <c r="G420" t="s">
        <v>21</v>
      </c>
      <c r="H420" t="s">
        <v>33</v>
      </c>
      <c r="I420" s="13">
        <v>46000</v>
      </c>
      <c r="J420" s="13">
        <v>12000</v>
      </c>
      <c r="K420" s="13">
        <v>22400</v>
      </c>
      <c r="L420" s="13">
        <v>48000</v>
      </c>
      <c r="M420" t="s">
        <v>77</v>
      </c>
    </row>
    <row r="421" spans="5:13" x14ac:dyDescent="0.25">
      <c r="E421">
        <v>2022</v>
      </c>
      <c r="F421" t="s">
        <v>43</v>
      </c>
      <c r="G421" t="s">
        <v>21</v>
      </c>
      <c r="H421" t="s">
        <v>34</v>
      </c>
      <c r="I421" s="13">
        <v>34000</v>
      </c>
      <c r="J421" s="13">
        <v>274.60000000000002</v>
      </c>
      <c r="K421" s="13">
        <v>512.6</v>
      </c>
      <c r="L421" s="13">
        <v>1098</v>
      </c>
      <c r="M421" t="s">
        <v>38</v>
      </c>
    </row>
    <row r="422" spans="5:13" x14ac:dyDescent="0.25">
      <c r="E422">
        <v>2022</v>
      </c>
      <c r="F422" t="s">
        <v>43</v>
      </c>
      <c r="G422" t="s">
        <v>18</v>
      </c>
      <c r="H422" t="s">
        <v>35</v>
      </c>
      <c r="I422" s="13">
        <v>7000</v>
      </c>
      <c r="J422" s="13">
        <v>1464.5333333333319</v>
      </c>
      <c r="K422" s="13">
        <v>1493.3333333333333</v>
      </c>
      <c r="L422" s="13">
        <v>733000</v>
      </c>
      <c r="M422" t="s">
        <v>38</v>
      </c>
    </row>
    <row r="423" spans="5:13" x14ac:dyDescent="0.25">
      <c r="E423">
        <v>2022</v>
      </c>
      <c r="F423" t="s">
        <v>43</v>
      </c>
      <c r="G423" t="s">
        <v>22</v>
      </c>
      <c r="H423" t="s">
        <v>22</v>
      </c>
      <c r="I423" s="13">
        <v>3000</v>
      </c>
      <c r="J423" s="13">
        <v>14520</v>
      </c>
      <c r="K423" s="13">
        <v>7392</v>
      </c>
      <c r="L423" s="13">
        <v>1452</v>
      </c>
      <c r="M423" t="s">
        <v>38</v>
      </c>
    </row>
    <row r="424" spans="5:13" x14ac:dyDescent="0.25">
      <c r="E424">
        <v>2022</v>
      </c>
      <c r="F424" t="s">
        <v>43</v>
      </c>
      <c r="G424" t="s">
        <v>21</v>
      </c>
      <c r="H424" t="s">
        <v>36</v>
      </c>
      <c r="I424" s="13">
        <v>3000</v>
      </c>
      <c r="J424" s="13">
        <v>251.75</v>
      </c>
      <c r="K424" s="13">
        <v>5127</v>
      </c>
      <c r="L424" s="13">
        <v>1006.9999999999999</v>
      </c>
      <c r="M424" t="s">
        <v>38</v>
      </c>
    </row>
    <row r="425" spans="5:13" x14ac:dyDescent="0.25">
      <c r="E425">
        <v>2022</v>
      </c>
      <c r="F425" t="s">
        <v>44</v>
      </c>
      <c r="G425" t="s">
        <v>17</v>
      </c>
      <c r="H425" t="s">
        <v>23</v>
      </c>
      <c r="I425" s="13">
        <v>3566</v>
      </c>
      <c r="J425" s="13">
        <v>5035</v>
      </c>
      <c r="K425" s="13">
        <v>5127</v>
      </c>
      <c r="L425" s="13">
        <v>1006.9999999999999</v>
      </c>
      <c r="M425" t="s">
        <v>38</v>
      </c>
    </row>
    <row r="426" spans="5:13" x14ac:dyDescent="0.25">
      <c r="E426">
        <v>2022</v>
      </c>
      <c r="F426" t="s">
        <v>44</v>
      </c>
      <c r="G426" t="s">
        <v>17</v>
      </c>
      <c r="H426" t="s">
        <v>24</v>
      </c>
      <c r="I426" s="13">
        <v>2498</v>
      </c>
      <c r="J426" s="13">
        <v>8800</v>
      </c>
      <c r="K426" s="13">
        <v>8960</v>
      </c>
      <c r="L426" s="13">
        <v>1760</v>
      </c>
      <c r="M426" t="s">
        <v>38</v>
      </c>
    </row>
    <row r="427" spans="5:13" x14ac:dyDescent="0.25">
      <c r="E427">
        <v>2022</v>
      </c>
      <c r="F427" t="s">
        <v>44</v>
      </c>
      <c r="G427" t="s">
        <v>18</v>
      </c>
      <c r="H427" t="s">
        <v>25</v>
      </c>
      <c r="I427" s="13">
        <v>1245</v>
      </c>
      <c r="J427" s="13">
        <v>1342.6666666666681</v>
      </c>
      <c r="K427" s="13">
        <v>5126</v>
      </c>
      <c r="L427" s="13">
        <v>1006.9999999999999</v>
      </c>
      <c r="M427" t="s">
        <v>38</v>
      </c>
    </row>
    <row r="428" spans="5:13" x14ac:dyDescent="0.25">
      <c r="E428">
        <v>2022</v>
      </c>
      <c r="F428" t="s">
        <v>44</v>
      </c>
      <c r="G428" t="s">
        <v>19</v>
      </c>
      <c r="H428" t="s">
        <v>37</v>
      </c>
      <c r="I428" s="13">
        <v>644000</v>
      </c>
      <c r="J428" s="13">
        <v>6318</v>
      </c>
      <c r="K428" s="13">
        <v>6433</v>
      </c>
      <c r="L428" s="13">
        <v>1264</v>
      </c>
      <c r="M428" t="s">
        <v>38</v>
      </c>
    </row>
    <row r="429" spans="5:13" x14ac:dyDescent="0.25">
      <c r="E429">
        <v>2022</v>
      </c>
      <c r="F429" t="s">
        <v>44</v>
      </c>
      <c r="G429" t="s">
        <v>20</v>
      </c>
      <c r="H429" t="s">
        <v>27</v>
      </c>
      <c r="I429" s="13">
        <v>643000</v>
      </c>
      <c r="J429" s="13">
        <v>7000</v>
      </c>
      <c r="K429" s="13">
        <v>7840</v>
      </c>
      <c r="L429" s="13">
        <v>1400</v>
      </c>
      <c r="M429" t="s">
        <v>38</v>
      </c>
    </row>
    <row r="430" spans="5:13" x14ac:dyDescent="0.25">
      <c r="E430">
        <v>2022</v>
      </c>
      <c r="F430" t="s">
        <v>44</v>
      </c>
      <c r="G430" t="s">
        <v>19</v>
      </c>
      <c r="H430" t="s">
        <v>28</v>
      </c>
      <c r="I430" s="13">
        <v>455000</v>
      </c>
      <c r="J430" s="13">
        <v>4579</v>
      </c>
      <c r="K430" s="13">
        <v>5128</v>
      </c>
      <c r="L430" s="13">
        <v>916000</v>
      </c>
      <c r="M430" t="s">
        <v>38</v>
      </c>
    </row>
    <row r="431" spans="5:13" x14ac:dyDescent="0.25">
      <c r="E431">
        <v>2022</v>
      </c>
      <c r="F431" t="s">
        <v>44</v>
      </c>
      <c r="G431" t="s">
        <v>20</v>
      </c>
      <c r="H431" t="s">
        <v>29</v>
      </c>
      <c r="I431" s="13">
        <v>345000</v>
      </c>
      <c r="J431" s="13">
        <v>7000</v>
      </c>
      <c r="K431" s="13">
        <v>7840</v>
      </c>
      <c r="L431" s="13">
        <v>1400</v>
      </c>
      <c r="M431" t="s">
        <v>38</v>
      </c>
    </row>
    <row r="432" spans="5:13" x14ac:dyDescent="0.25">
      <c r="E432">
        <v>2022</v>
      </c>
      <c r="F432" t="s">
        <v>44</v>
      </c>
      <c r="G432" t="s">
        <v>18</v>
      </c>
      <c r="H432" t="s">
        <v>30</v>
      </c>
      <c r="I432" s="13">
        <v>122000</v>
      </c>
      <c r="J432" s="13">
        <v>1866.6666666666681</v>
      </c>
      <c r="K432" s="13">
        <v>3733.3333333333335</v>
      </c>
      <c r="L432" s="13">
        <v>20000</v>
      </c>
      <c r="M432" t="s">
        <v>38</v>
      </c>
    </row>
    <row r="433" spans="5:13" x14ac:dyDescent="0.25">
      <c r="E433">
        <v>2022</v>
      </c>
      <c r="F433" t="s">
        <v>44</v>
      </c>
      <c r="G433" t="s">
        <v>21</v>
      </c>
      <c r="H433" t="s">
        <v>31</v>
      </c>
      <c r="I433" s="13">
        <v>78000</v>
      </c>
      <c r="J433" s="13">
        <v>228.85</v>
      </c>
      <c r="K433" s="13">
        <v>512.6</v>
      </c>
      <c r="L433" s="13">
        <v>915000</v>
      </c>
      <c r="M433" t="s">
        <v>38</v>
      </c>
    </row>
    <row r="434" spans="5:13" x14ac:dyDescent="0.25">
      <c r="E434">
        <v>2022</v>
      </c>
      <c r="F434" t="s">
        <v>44</v>
      </c>
      <c r="G434" t="s">
        <v>21</v>
      </c>
      <c r="H434" t="s">
        <v>32</v>
      </c>
      <c r="I434" s="13">
        <v>76000</v>
      </c>
      <c r="J434" s="13">
        <v>228.85</v>
      </c>
      <c r="K434" s="13">
        <v>512.6</v>
      </c>
      <c r="L434" s="13">
        <v>915000</v>
      </c>
      <c r="M434" t="s">
        <v>38</v>
      </c>
    </row>
    <row r="435" spans="5:13" x14ac:dyDescent="0.25">
      <c r="E435">
        <v>2022</v>
      </c>
      <c r="F435" t="s">
        <v>44</v>
      </c>
      <c r="G435" t="s">
        <v>21</v>
      </c>
      <c r="H435" t="s">
        <v>33</v>
      </c>
      <c r="I435" s="13">
        <v>46000</v>
      </c>
      <c r="J435" s="13">
        <v>10000</v>
      </c>
      <c r="K435" s="13">
        <v>22400</v>
      </c>
      <c r="L435" s="13">
        <v>40000</v>
      </c>
      <c r="M435" t="s">
        <v>77</v>
      </c>
    </row>
    <row r="436" spans="5:13" x14ac:dyDescent="0.25">
      <c r="E436">
        <v>2022</v>
      </c>
      <c r="F436" t="s">
        <v>44</v>
      </c>
      <c r="G436" t="s">
        <v>21</v>
      </c>
      <c r="H436" t="s">
        <v>34</v>
      </c>
      <c r="I436" s="13">
        <v>34000</v>
      </c>
      <c r="J436" s="13">
        <v>228.85</v>
      </c>
      <c r="K436" s="13">
        <v>512.6</v>
      </c>
      <c r="L436" s="13">
        <v>915000</v>
      </c>
      <c r="M436" t="s">
        <v>38</v>
      </c>
    </row>
    <row r="437" spans="5:13" x14ac:dyDescent="0.25">
      <c r="E437">
        <v>2022</v>
      </c>
      <c r="F437" t="s">
        <v>44</v>
      </c>
      <c r="G437" t="s">
        <v>18</v>
      </c>
      <c r="H437" t="s">
        <v>35</v>
      </c>
      <c r="I437" s="13">
        <v>7000</v>
      </c>
      <c r="J437" s="13">
        <v>1220.5333333333319</v>
      </c>
      <c r="K437" s="13">
        <v>1493.3333333333333</v>
      </c>
      <c r="L437" s="13">
        <v>40000</v>
      </c>
      <c r="M437" t="s">
        <v>38</v>
      </c>
    </row>
    <row r="438" spans="5:13" x14ac:dyDescent="0.25">
      <c r="E438">
        <v>2022</v>
      </c>
      <c r="F438" t="s">
        <v>44</v>
      </c>
      <c r="G438" t="s">
        <v>21</v>
      </c>
      <c r="H438" t="s">
        <v>36</v>
      </c>
      <c r="I438" s="13">
        <v>3000</v>
      </c>
      <c r="J438" s="13">
        <v>228.85</v>
      </c>
      <c r="K438" s="13">
        <v>5127</v>
      </c>
      <c r="L438" s="13">
        <v>915000</v>
      </c>
      <c r="M438" t="s">
        <v>38</v>
      </c>
    </row>
    <row r="439" spans="5:13" x14ac:dyDescent="0.25">
      <c r="E439">
        <v>2022</v>
      </c>
      <c r="F439" t="s">
        <v>45</v>
      </c>
      <c r="G439" t="s">
        <v>17</v>
      </c>
      <c r="H439" t="s">
        <v>23</v>
      </c>
      <c r="I439" s="13">
        <v>3566</v>
      </c>
      <c r="J439" s="13">
        <v>5493</v>
      </c>
      <c r="K439" s="13">
        <v>5127</v>
      </c>
      <c r="L439" s="13">
        <v>1099</v>
      </c>
      <c r="M439" t="s">
        <v>38</v>
      </c>
    </row>
    <row r="440" spans="5:13" x14ac:dyDescent="0.25">
      <c r="E440">
        <v>2022</v>
      </c>
      <c r="F440" t="s">
        <v>45</v>
      </c>
      <c r="G440" t="s">
        <v>17</v>
      </c>
      <c r="H440" t="s">
        <v>24</v>
      </c>
      <c r="I440" s="13">
        <v>2498</v>
      </c>
      <c r="J440" s="13">
        <v>9600</v>
      </c>
      <c r="K440" s="13">
        <v>8960</v>
      </c>
      <c r="L440" s="13">
        <v>1920</v>
      </c>
      <c r="M440" t="s">
        <v>38</v>
      </c>
    </row>
    <row r="441" spans="5:13" x14ac:dyDescent="0.25">
      <c r="E441">
        <v>2022</v>
      </c>
      <c r="F441" t="s">
        <v>45</v>
      </c>
      <c r="G441" t="s">
        <v>18</v>
      </c>
      <c r="H441" t="s">
        <v>25</v>
      </c>
      <c r="I441" s="13">
        <v>1245</v>
      </c>
      <c r="J441" s="13">
        <v>1220.5333333333319</v>
      </c>
      <c r="K441" s="13">
        <v>5126</v>
      </c>
      <c r="L441" s="13">
        <v>1099</v>
      </c>
      <c r="M441" t="s">
        <v>38</v>
      </c>
    </row>
    <row r="442" spans="5:13" x14ac:dyDescent="0.25">
      <c r="E442">
        <v>2022</v>
      </c>
      <c r="F442" t="s">
        <v>45</v>
      </c>
      <c r="G442" t="s">
        <v>19</v>
      </c>
      <c r="H442" t="s">
        <v>26</v>
      </c>
      <c r="I442" s="13">
        <v>644000</v>
      </c>
      <c r="J442" s="13">
        <v>6892</v>
      </c>
      <c r="K442" s="13">
        <v>6433</v>
      </c>
      <c r="L442" s="13">
        <v>1378</v>
      </c>
      <c r="M442" t="s">
        <v>38</v>
      </c>
    </row>
    <row r="443" spans="5:13" x14ac:dyDescent="0.25">
      <c r="E443">
        <v>2022</v>
      </c>
      <c r="F443" t="s">
        <v>45</v>
      </c>
      <c r="G443" t="s">
        <v>20</v>
      </c>
      <c r="H443" t="s">
        <v>27</v>
      </c>
      <c r="I443" s="13">
        <v>643000</v>
      </c>
      <c r="J443" s="13">
        <v>7700</v>
      </c>
      <c r="K443" s="13">
        <v>7840</v>
      </c>
      <c r="L443" s="13">
        <v>1540</v>
      </c>
      <c r="M443" t="s">
        <v>38</v>
      </c>
    </row>
    <row r="444" spans="5:13" x14ac:dyDescent="0.25">
      <c r="E444">
        <v>2022</v>
      </c>
      <c r="F444" t="s">
        <v>45</v>
      </c>
      <c r="G444" t="s">
        <v>19</v>
      </c>
      <c r="H444" t="s">
        <v>28</v>
      </c>
      <c r="I444" s="13">
        <v>455000</v>
      </c>
      <c r="J444" s="13">
        <v>5265</v>
      </c>
      <c r="K444" s="13">
        <v>5128</v>
      </c>
      <c r="L444" s="13">
        <v>1053</v>
      </c>
      <c r="M444" t="s">
        <v>38</v>
      </c>
    </row>
    <row r="445" spans="5:13" x14ac:dyDescent="0.25">
      <c r="E445">
        <v>2022</v>
      </c>
      <c r="F445" t="s">
        <v>45</v>
      </c>
      <c r="G445" t="s">
        <v>20</v>
      </c>
      <c r="H445" t="s">
        <v>29</v>
      </c>
      <c r="I445" s="13">
        <v>345000</v>
      </c>
      <c r="J445" s="13">
        <v>9016</v>
      </c>
      <c r="K445" s="13">
        <v>7840</v>
      </c>
      <c r="L445" s="13">
        <v>1803</v>
      </c>
      <c r="M445" t="s">
        <v>38</v>
      </c>
    </row>
    <row r="446" spans="5:13" x14ac:dyDescent="0.25">
      <c r="E446">
        <v>2022</v>
      </c>
      <c r="F446" t="s">
        <v>45</v>
      </c>
      <c r="G446" t="s">
        <v>18</v>
      </c>
      <c r="H446" t="s">
        <v>30</v>
      </c>
      <c r="I446" s="13">
        <v>122000</v>
      </c>
      <c r="J446" s="13">
        <v>2053.3333333333321</v>
      </c>
      <c r="K446" s="13">
        <v>2340</v>
      </c>
      <c r="L446" s="13">
        <v>539000</v>
      </c>
      <c r="M446" t="s">
        <v>38</v>
      </c>
    </row>
    <row r="447" spans="5:13" x14ac:dyDescent="0.25">
      <c r="E447">
        <v>2022</v>
      </c>
      <c r="F447" t="s">
        <v>45</v>
      </c>
      <c r="G447" t="s">
        <v>21</v>
      </c>
      <c r="H447" t="s">
        <v>31</v>
      </c>
      <c r="I447" s="13">
        <v>78000</v>
      </c>
      <c r="J447" s="13">
        <v>274.64999999999998</v>
      </c>
      <c r="K447" s="13">
        <v>512.6</v>
      </c>
      <c r="L447" s="13">
        <v>1099</v>
      </c>
      <c r="M447" t="s">
        <v>38</v>
      </c>
    </row>
    <row r="448" spans="5:13" x14ac:dyDescent="0.25">
      <c r="E448">
        <v>2022</v>
      </c>
      <c r="F448" t="s">
        <v>45</v>
      </c>
      <c r="G448" t="s">
        <v>21</v>
      </c>
      <c r="H448" t="s">
        <v>32</v>
      </c>
      <c r="I448" s="13">
        <v>76000</v>
      </c>
      <c r="J448" s="13">
        <v>274.60000000000002</v>
      </c>
      <c r="K448" s="13">
        <v>512.6</v>
      </c>
      <c r="L448" s="13">
        <v>1098</v>
      </c>
      <c r="M448" t="s">
        <v>38</v>
      </c>
    </row>
    <row r="449" spans="5:13" x14ac:dyDescent="0.25">
      <c r="E449">
        <v>2022</v>
      </c>
      <c r="F449" t="s">
        <v>45</v>
      </c>
      <c r="G449" t="s">
        <v>21</v>
      </c>
      <c r="H449" t="s">
        <v>33</v>
      </c>
      <c r="I449" s="13">
        <v>46000</v>
      </c>
      <c r="J449" s="13">
        <v>12000</v>
      </c>
      <c r="K449" s="13">
        <v>22400</v>
      </c>
      <c r="L449" s="13">
        <v>48000</v>
      </c>
      <c r="M449" t="s">
        <v>77</v>
      </c>
    </row>
    <row r="450" spans="5:13" x14ac:dyDescent="0.25">
      <c r="E450">
        <v>2022</v>
      </c>
      <c r="F450" t="s">
        <v>45</v>
      </c>
      <c r="G450" t="s">
        <v>21</v>
      </c>
      <c r="H450" t="s">
        <v>34</v>
      </c>
      <c r="I450" s="13">
        <v>34000</v>
      </c>
      <c r="J450" s="13">
        <v>274.60000000000002</v>
      </c>
      <c r="K450" s="13">
        <v>512.6</v>
      </c>
      <c r="L450" s="13">
        <v>1098</v>
      </c>
      <c r="M450" t="s">
        <v>38</v>
      </c>
    </row>
    <row r="451" spans="5:13" x14ac:dyDescent="0.25">
      <c r="E451">
        <v>2022</v>
      </c>
      <c r="F451" t="s">
        <v>45</v>
      </c>
      <c r="G451" t="s">
        <v>18</v>
      </c>
      <c r="H451" t="s">
        <v>35</v>
      </c>
      <c r="I451" s="13">
        <v>7000</v>
      </c>
      <c r="J451" s="13">
        <v>1464.5333333333319</v>
      </c>
      <c r="K451" s="13">
        <v>1493.3333333333333</v>
      </c>
      <c r="L451" s="13">
        <v>733000</v>
      </c>
      <c r="M451" t="s">
        <v>38</v>
      </c>
    </row>
    <row r="452" spans="5:13" x14ac:dyDescent="0.25">
      <c r="E452">
        <v>2022</v>
      </c>
      <c r="F452" t="s">
        <v>45</v>
      </c>
      <c r="G452" t="s">
        <v>22</v>
      </c>
      <c r="H452" t="s">
        <v>22</v>
      </c>
      <c r="I452" s="13">
        <v>3000</v>
      </c>
      <c r="J452" s="13">
        <v>14520</v>
      </c>
      <c r="K452" s="13">
        <v>7392</v>
      </c>
      <c r="L452" s="13">
        <v>1452</v>
      </c>
      <c r="M452" t="s">
        <v>38</v>
      </c>
    </row>
    <row r="453" spans="5:13" x14ac:dyDescent="0.25">
      <c r="E453">
        <v>2022</v>
      </c>
      <c r="F453" t="s">
        <v>45</v>
      </c>
      <c r="G453" t="s">
        <v>21</v>
      </c>
      <c r="H453" t="s">
        <v>36</v>
      </c>
      <c r="I453" s="13">
        <v>3000</v>
      </c>
      <c r="J453" s="13">
        <v>251.75</v>
      </c>
      <c r="K453" s="13">
        <v>5127</v>
      </c>
      <c r="L453" s="13">
        <v>1006.9999999999999</v>
      </c>
      <c r="M453" t="s">
        <v>38</v>
      </c>
    </row>
    <row r="454" spans="5:13" x14ac:dyDescent="0.25">
      <c r="E454">
        <v>2022</v>
      </c>
      <c r="F454" t="s">
        <v>46</v>
      </c>
      <c r="G454" t="s">
        <v>17</v>
      </c>
      <c r="H454" t="s">
        <v>23</v>
      </c>
      <c r="I454" s="13">
        <v>3566</v>
      </c>
      <c r="J454" s="13">
        <v>5035</v>
      </c>
      <c r="K454" s="13">
        <v>5127</v>
      </c>
      <c r="L454" s="13">
        <v>1006.9999999999999</v>
      </c>
      <c r="M454" t="s">
        <v>38</v>
      </c>
    </row>
    <row r="455" spans="5:13" x14ac:dyDescent="0.25">
      <c r="E455">
        <v>2022</v>
      </c>
      <c r="F455" t="s">
        <v>46</v>
      </c>
      <c r="G455" t="s">
        <v>17</v>
      </c>
      <c r="H455" t="s">
        <v>24</v>
      </c>
      <c r="I455" s="13">
        <v>2498</v>
      </c>
      <c r="J455" s="13">
        <v>8800</v>
      </c>
      <c r="K455" s="13">
        <v>8960</v>
      </c>
      <c r="L455" s="13">
        <v>1760</v>
      </c>
      <c r="M455" t="s">
        <v>38</v>
      </c>
    </row>
    <row r="456" spans="5:13" x14ac:dyDescent="0.25">
      <c r="E456">
        <v>2022</v>
      </c>
      <c r="F456" t="s">
        <v>46</v>
      </c>
      <c r="G456" t="s">
        <v>18</v>
      </c>
      <c r="H456" t="s">
        <v>25</v>
      </c>
      <c r="I456" s="13">
        <v>1245</v>
      </c>
      <c r="J456" s="13">
        <v>1342.6666666666681</v>
      </c>
      <c r="K456" s="13">
        <v>5126</v>
      </c>
      <c r="L456" s="13">
        <v>1006.9999999999999</v>
      </c>
      <c r="M456" t="s">
        <v>38</v>
      </c>
    </row>
    <row r="457" spans="5:13" x14ac:dyDescent="0.25">
      <c r="E457">
        <v>2022</v>
      </c>
      <c r="F457" t="s">
        <v>46</v>
      </c>
      <c r="G457" t="s">
        <v>19</v>
      </c>
      <c r="H457" t="s">
        <v>37</v>
      </c>
      <c r="I457" s="13">
        <v>644000</v>
      </c>
      <c r="J457" s="13">
        <v>6318</v>
      </c>
      <c r="K457" s="13">
        <v>6433</v>
      </c>
      <c r="L457" s="13">
        <v>1264</v>
      </c>
      <c r="M457" t="s">
        <v>38</v>
      </c>
    </row>
    <row r="458" spans="5:13" x14ac:dyDescent="0.25">
      <c r="E458">
        <v>2022</v>
      </c>
      <c r="F458" t="s">
        <v>46</v>
      </c>
      <c r="G458" t="s">
        <v>20</v>
      </c>
      <c r="H458" t="s">
        <v>27</v>
      </c>
      <c r="I458" s="13">
        <v>643000</v>
      </c>
      <c r="J458" s="13">
        <v>7000</v>
      </c>
      <c r="K458" s="13">
        <v>7840</v>
      </c>
      <c r="L458" s="13">
        <v>1400</v>
      </c>
      <c r="M458" t="s">
        <v>38</v>
      </c>
    </row>
    <row r="459" spans="5:13" x14ac:dyDescent="0.25">
      <c r="E459">
        <v>2022</v>
      </c>
      <c r="F459" t="s">
        <v>46</v>
      </c>
      <c r="G459" t="s">
        <v>19</v>
      </c>
      <c r="H459" t="s">
        <v>28</v>
      </c>
      <c r="I459" s="13">
        <v>455000</v>
      </c>
      <c r="J459" s="13">
        <v>4579</v>
      </c>
      <c r="K459" s="13">
        <v>5128</v>
      </c>
      <c r="L459" s="13">
        <v>916000</v>
      </c>
      <c r="M459" t="s">
        <v>38</v>
      </c>
    </row>
    <row r="460" spans="5:13" x14ac:dyDescent="0.25">
      <c r="E460">
        <v>2022</v>
      </c>
      <c r="F460" t="s">
        <v>46</v>
      </c>
      <c r="G460" t="s">
        <v>20</v>
      </c>
      <c r="H460" t="s">
        <v>29</v>
      </c>
      <c r="I460" s="13">
        <v>345000</v>
      </c>
      <c r="J460" s="13">
        <v>7000</v>
      </c>
      <c r="K460" s="13">
        <v>7840</v>
      </c>
      <c r="L460" s="13">
        <v>1400</v>
      </c>
      <c r="M460" t="s">
        <v>38</v>
      </c>
    </row>
    <row r="461" spans="5:13" x14ac:dyDescent="0.25">
      <c r="E461">
        <v>2022</v>
      </c>
      <c r="F461" t="s">
        <v>46</v>
      </c>
      <c r="G461" t="s">
        <v>18</v>
      </c>
      <c r="H461" t="s">
        <v>30</v>
      </c>
      <c r="I461" s="13">
        <v>122000</v>
      </c>
      <c r="J461" s="13">
        <v>1866.6666666666681</v>
      </c>
      <c r="K461" s="13">
        <v>3733.3333333333335</v>
      </c>
      <c r="L461" s="13">
        <v>20000</v>
      </c>
      <c r="M461" t="s">
        <v>38</v>
      </c>
    </row>
    <row r="462" spans="5:13" x14ac:dyDescent="0.25">
      <c r="E462">
        <v>2022</v>
      </c>
      <c r="F462" t="s">
        <v>46</v>
      </c>
      <c r="G462" t="s">
        <v>21</v>
      </c>
      <c r="H462" t="s">
        <v>31</v>
      </c>
      <c r="I462" s="13">
        <v>78000</v>
      </c>
      <c r="J462" s="13">
        <v>228.85</v>
      </c>
      <c r="K462" s="13">
        <v>512.6</v>
      </c>
      <c r="L462" s="13">
        <v>915000</v>
      </c>
      <c r="M462" t="s">
        <v>38</v>
      </c>
    </row>
    <row r="463" spans="5:13" x14ac:dyDescent="0.25">
      <c r="E463">
        <v>2022</v>
      </c>
      <c r="F463" t="s">
        <v>46</v>
      </c>
      <c r="G463" t="s">
        <v>21</v>
      </c>
      <c r="H463" t="s">
        <v>32</v>
      </c>
      <c r="I463" s="13">
        <v>76000</v>
      </c>
      <c r="J463" s="13">
        <v>228.85</v>
      </c>
      <c r="K463" s="13">
        <v>512.6</v>
      </c>
      <c r="L463" s="13">
        <v>915000</v>
      </c>
      <c r="M463" t="s">
        <v>38</v>
      </c>
    </row>
    <row r="464" spans="5:13" x14ac:dyDescent="0.25">
      <c r="E464">
        <v>2022</v>
      </c>
      <c r="F464" t="s">
        <v>46</v>
      </c>
      <c r="G464" t="s">
        <v>21</v>
      </c>
      <c r="H464" t="s">
        <v>33</v>
      </c>
      <c r="I464" s="13">
        <v>46000</v>
      </c>
      <c r="J464" s="13">
        <v>10000</v>
      </c>
      <c r="K464" s="13">
        <v>22400</v>
      </c>
      <c r="L464" s="13">
        <v>40000</v>
      </c>
      <c r="M464" t="s">
        <v>77</v>
      </c>
    </row>
    <row r="465" spans="5:13" x14ac:dyDescent="0.25">
      <c r="E465">
        <v>2022</v>
      </c>
      <c r="F465" t="s">
        <v>46</v>
      </c>
      <c r="G465" t="s">
        <v>21</v>
      </c>
      <c r="H465" t="s">
        <v>34</v>
      </c>
      <c r="I465" s="13">
        <v>34000</v>
      </c>
      <c r="J465" s="13">
        <v>228.85</v>
      </c>
      <c r="K465" s="13">
        <v>512.6</v>
      </c>
      <c r="L465" s="13">
        <v>915000</v>
      </c>
      <c r="M465" t="s">
        <v>38</v>
      </c>
    </row>
    <row r="466" spans="5:13" x14ac:dyDescent="0.25">
      <c r="E466">
        <v>2022</v>
      </c>
      <c r="F466" t="s">
        <v>46</v>
      </c>
      <c r="G466" t="s">
        <v>18</v>
      </c>
      <c r="H466" t="s">
        <v>35</v>
      </c>
      <c r="I466" s="13">
        <v>7000</v>
      </c>
      <c r="J466" s="13">
        <v>1220.5333333333319</v>
      </c>
      <c r="K466" s="13">
        <v>1493.3333333333333</v>
      </c>
      <c r="L466" s="13">
        <v>40000</v>
      </c>
      <c r="M466" t="s">
        <v>38</v>
      </c>
    </row>
    <row r="467" spans="5:13" x14ac:dyDescent="0.25">
      <c r="E467">
        <v>2022</v>
      </c>
      <c r="F467" t="s">
        <v>46</v>
      </c>
      <c r="G467" t="s">
        <v>21</v>
      </c>
      <c r="H467" t="s">
        <v>36</v>
      </c>
      <c r="I467" s="13">
        <v>3000</v>
      </c>
      <c r="J467" s="13">
        <v>228.85</v>
      </c>
      <c r="K467" s="13">
        <v>5127</v>
      </c>
      <c r="L467" s="13">
        <v>915000</v>
      </c>
      <c r="M467" t="s">
        <v>38</v>
      </c>
    </row>
    <row r="468" spans="5:13" x14ac:dyDescent="0.25">
      <c r="E468">
        <v>2022</v>
      </c>
      <c r="F468" t="s">
        <v>47</v>
      </c>
      <c r="G468" t="s">
        <v>17</v>
      </c>
      <c r="H468" t="s">
        <v>23</v>
      </c>
      <c r="I468" s="13">
        <v>3566</v>
      </c>
      <c r="J468" s="13">
        <v>5493</v>
      </c>
      <c r="K468" s="13">
        <v>5127</v>
      </c>
      <c r="L468" s="13">
        <v>1099</v>
      </c>
      <c r="M468" t="s">
        <v>38</v>
      </c>
    </row>
    <row r="469" spans="5:13" x14ac:dyDescent="0.25">
      <c r="E469">
        <v>2022</v>
      </c>
      <c r="F469" t="s">
        <v>47</v>
      </c>
      <c r="G469" t="s">
        <v>17</v>
      </c>
      <c r="H469" t="s">
        <v>24</v>
      </c>
      <c r="I469" s="13">
        <v>2498</v>
      </c>
      <c r="J469" s="13">
        <v>9600</v>
      </c>
      <c r="K469" s="13">
        <v>8960</v>
      </c>
      <c r="L469" s="13">
        <v>1920</v>
      </c>
      <c r="M469" t="s">
        <v>38</v>
      </c>
    </row>
    <row r="470" spans="5:13" x14ac:dyDescent="0.25">
      <c r="E470">
        <v>2022</v>
      </c>
      <c r="F470" t="s">
        <v>47</v>
      </c>
      <c r="G470" t="s">
        <v>18</v>
      </c>
      <c r="H470" t="s">
        <v>25</v>
      </c>
      <c r="I470" s="13">
        <v>1245</v>
      </c>
      <c r="J470" s="13">
        <v>1342.6666666666681</v>
      </c>
      <c r="K470" s="13">
        <v>5126</v>
      </c>
      <c r="L470" s="13">
        <v>1099</v>
      </c>
      <c r="M470" t="s">
        <v>38</v>
      </c>
    </row>
    <row r="471" spans="5:13" x14ac:dyDescent="0.25">
      <c r="E471">
        <v>2022</v>
      </c>
      <c r="F471" t="s">
        <v>47</v>
      </c>
      <c r="G471" t="s">
        <v>19</v>
      </c>
      <c r="H471" t="s">
        <v>26</v>
      </c>
      <c r="I471" s="13">
        <v>644000</v>
      </c>
      <c r="J471" s="13">
        <v>6892</v>
      </c>
      <c r="K471" s="13">
        <v>6433</v>
      </c>
      <c r="L471" s="13">
        <v>1378</v>
      </c>
      <c r="M471" t="s">
        <v>38</v>
      </c>
    </row>
    <row r="472" spans="5:13" x14ac:dyDescent="0.25">
      <c r="E472">
        <v>2022</v>
      </c>
      <c r="F472" t="s">
        <v>47</v>
      </c>
      <c r="G472" t="s">
        <v>20</v>
      </c>
      <c r="H472" t="s">
        <v>27</v>
      </c>
      <c r="I472" s="13">
        <v>643000</v>
      </c>
      <c r="J472" s="13">
        <v>7700</v>
      </c>
      <c r="K472" s="13">
        <v>7840</v>
      </c>
      <c r="L472" s="13">
        <v>1540</v>
      </c>
      <c r="M472" t="s">
        <v>38</v>
      </c>
    </row>
    <row r="473" spans="5:13" x14ac:dyDescent="0.25">
      <c r="E473">
        <v>2022</v>
      </c>
      <c r="F473" t="s">
        <v>47</v>
      </c>
      <c r="G473" t="s">
        <v>19</v>
      </c>
      <c r="H473" t="s">
        <v>28</v>
      </c>
      <c r="I473" s="13">
        <v>455000</v>
      </c>
      <c r="J473" s="13">
        <v>5265</v>
      </c>
      <c r="K473" s="13">
        <v>5128</v>
      </c>
      <c r="L473" s="13">
        <v>1053</v>
      </c>
      <c r="M473" t="s">
        <v>38</v>
      </c>
    </row>
    <row r="474" spans="5:13" x14ac:dyDescent="0.25">
      <c r="E474">
        <v>2022</v>
      </c>
      <c r="F474" t="s">
        <v>47</v>
      </c>
      <c r="G474" t="s">
        <v>20</v>
      </c>
      <c r="H474" t="s">
        <v>29</v>
      </c>
      <c r="I474" s="13">
        <v>345000</v>
      </c>
      <c r="J474" s="13">
        <v>9016</v>
      </c>
      <c r="K474" s="13">
        <v>7840</v>
      </c>
      <c r="L474" s="13">
        <v>1803</v>
      </c>
      <c r="M474" t="s">
        <v>38</v>
      </c>
    </row>
    <row r="475" spans="5:13" x14ac:dyDescent="0.25">
      <c r="E475">
        <v>2022</v>
      </c>
      <c r="F475" t="s">
        <v>47</v>
      </c>
      <c r="G475" t="s">
        <v>18</v>
      </c>
      <c r="H475" t="s">
        <v>30</v>
      </c>
      <c r="I475" s="13">
        <v>122000</v>
      </c>
      <c r="J475" s="13">
        <v>1221.066666666668</v>
      </c>
      <c r="K475" s="13">
        <v>2340</v>
      </c>
      <c r="L475" s="13">
        <v>539000</v>
      </c>
      <c r="M475" t="s">
        <v>38</v>
      </c>
    </row>
    <row r="476" spans="5:13" x14ac:dyDescent="0.25">
      <c r="E476">
        <v>2022</v>
      </c>
      <c r="F476" t="s">
        <v>47</v>
      </c>
      <c r="G476" t="s">
        <v>18</v>
      </c>
      <c r="H476" t="s">
        <v>30</v>
      </c>
      <c r="I476" s="13">
        <v>122000</v>
      </c>
      <c r="J476" s="13">
        <v>1221.066666666668</v>
      </c>
      <c r="K476" s="13">
        <v>2340</v>
      </c>
      <c r="L476" s="13">
        <v>539000</v>
      </c>
      <c r="M476" t="s">
        <v>38</v>
      </c>
    </row>
    <row r="477" spans="5:13" x14ac:dyDescent="0.25">
      <c r="E477">
        <v>2022</v>
      </c>
      <c r="F477" t="s">
        <v>47</v>
      </c>
      <c r="G477" t="s">
        <v>21</v>
      </c>
      <c r="H477" t="s">
        <v>31</v>
      </c>
      <c r="I477" s="13">
        <v>78000</v>
      </c>
      <c r="J477" s="13">
        <v>274.64999999999998</v>
      </c>
      <c r="K477" s="13">
        <v>512.6</v>
      </c>
      <c r="L477" s="13">
        <v>1099</v>
      </c>
      <c r="M477" t="s">
        <v>38</v>
      </c>
    </row>
    <row r="478" spans="5:13" x14ac:dyDescent="0.25">
      <c r="E478">
        <v>2022</v>
      </c>
      <c r="F478" t="s">
        <v>47</v>
      </c>
      <c r="G478" t="s">
        <v>21</v>
      </c>
      <c r="H478" t="s">
        <v>32</v>
      </c>
      <c r="I478" s="13">
        <v>76000</v>
      </c>
      <c r="J478" s="13">
        <v>274.60000000000002</v>
      </c>
      <c r="K478" s="13">
        <v>512.6</v>
      </c>
      <c r="L478" s="13">
        <v>1098</v>
      </c>
      <c r="M478" t="s">
        <v>38</v>
      </c>
    </row>
    <row r="479" spans="5:13" x14ac:dyDescent="0.25">
      <c r="E479">
        <v>2022</v>
      </c>
      <c r="F479" t="s">
        <v>47</v>
      </c>
      <c r="G479" t="s">
        <v>21</v>
      </c>
      <c r="H479" t="s">
        <v>33</v>
      </c>
      <c r="I479" s="13">
        <v>46000</v>
      </c>
      <c r="J479" s="13">
        <v>12000</v>
      </c>
      <c r="K479" s="13">
        <v>22400</v>
      </c>
      <c r="L479" s="13">
        <v>48000</v>
      </c>
      <c r="M479" t="s">
        <v>77</v>
      </c>
    </row>
    <row r="480" spans="5:13" x14ac:dyDescent="0.25">
      <c r="E480">
        <v>2022</v>
      </c>
      <c r="F480" t="s">
        <v>47</v>
      </c>
      <c r="G480" t="s">
        <v>21</v>
      </c>
      <c r="H480" t="s">
        <v>34</v>
      </c>
      <c r="I480" s="13">
        <v>34000</v>
      </c>
      <c r="J480" s="13">
        <v>274.60000000000002</v>
      </c>
      <c r="K480" s="13">
        <v>512.6</v>
      </c>
      <c r="L480" s="13">
        <v>1098</v>
      </c>
      <c r="M480" t="s">
        <v>38</v>
      </c>
    </row>
    <row r="481" spans="5:13" x14ac:dyDescent="0.25">
      <c r="E481">
        <v>2022</v>
      </c>
      <c r="F481" t="s">
        <v>47</v>
      </c>
      <c r="G481" t="s">
        <v>18</v>
      </c>
      <c r="H481" t="s">
        <v>35</v>
      </c>
      <c r="I481" s="13">
        <v>7000</v>
      </c>
      <c r="J481" s="13">
        <v>1464.5333333333319</v>
      </c>
      <c r="K481" s="13">
        <v>1493.3333333333333</v>
      </c>
      <c r="L481" s="13">
        <v>733000</v>
      </c>
      <c r="M481" t="s">
        <v>38</v>
      </c>
    </row>
    <row r="482" spans="5:13" x14ac:dyDescent="0.25">
      <c r="E482">
        <v>2022</v>
      </c>
      <c r="F482" t="s">
        <v>47</v>
      </c>
      <c r="G482" t="s">
        <v>22</v>
      </c>
      <c r="H482" t="s">
        <v>22</v>
      </c>
      <c r="I482" s="13">
        <v>3000</v>
      </c>
      <c r="J482" s="13">
        <v>14520</v>
      </c>
      <c r="K482" s="13">
        <v>7392</v>
      </c>
      <c r="L482" s="13">
        <v>1452</v>
      </c>
      <c r="M482" t="s">
        <v>38</v>
      </c>
    </row>
    <row r="483" spans="5:13" x14ac:dyDescent="0.25">
      <c r="E483">
        <v>2022</v>
      </c>
      <c r="F483" t="s">
        <v>47</v>
      </c>
      <c r="G483" t="s">
        <v>21</v>
      </c>
      <c r="H483" t="s">
        <v>36</v>
      </c>
      <c r="I483" s="13">
        <v>3000</v>
      </c>
      <c r="J483" s="13">
        <v>251.75</v>
      </c>
      <c r="K483" s="13">
        <v>5127</v>
      </c>
      <c r="L483" s="13">
        <v>1006.9999999999999</v>
      </c>
      <c r="M483" t="s">
        <v>38</v>
      </c>
    </row>
    <row r="484" spans="5:13" x14ac:dyDescent="0.25">
      <c r="E484">
        <v>2022</v>
      </c>
      <c r="F484" t="s">
        <v>48</v>
      </c>
      <c r="G484" t="s">
        <v>17</v>
      </c>
      <c r="H484" t="s">
        <v>23</v>
      </c>
      <c r="I484" s="13">
        <v>3566</v>
      </c>
      <c r="J484" s="13">
        <v>5035</v>
      </c>
      <c r="K484" s="13">
        <v>5127</v>
      </c>
      <c r="L484" s="13">
        <v>1006.9999999999999</v>
      </c>
      <c r="M484" t="s">
        <v>38</v>
      </c>
    </row>
    <row r="485" spans="5:13" x14ac:dyDescent="0.25">
      <c r="E485">
        <v>2022</v>
      </c>
      <c r="F485" t="s">
        <v>48</v>
      </c>
      <c r="G485" t="s">
        <v>17</v>
      </c>
      <c r="H485" t="s">
        <v>24</v>
      </c>
      <c r="I485" s="13">
        <v>2498</v>
      </c>
      <c r="J485" s="13">
        <v>8800</v>
      </c>
      <c r="K485" s="13">
        <v>8960</v>
      </c>
      <c r="L485" s="13">
        <v>1760</v>
      </c>
      <c r="M485" t="s">
        <v>38</v>
      </c>
    </row>
    <row r="486" spans="5:13" x14ac:dyDescent="0.25">
      <c r="E486">
        <v>2022</v>
      </c>
      <c r="F486" t="s">
        <v>48</v>
      </c>
      <c r="G486" t="s">
        <v>18</v>
      </c>
      <c r="H486" t="s">
        <v>25</v>
      </c>
      <c r="I486" s="13">
        <v>1245</v>
      </c>
      <c r="J486" s="13">
        <v>2560</v>
      </c>
      <c r="K486" s="13">
        <v>5126</v>
      </c>
      <c r="L486" s="13">
        <v>1006.9999999999999</v>
      </c>
      <c r="M486" t="s">
        <v>38</v>
      </c>
    </row>
    <row r="487" spans="5:13" x14ac:dyDescent="0.25">
      <c r="E487">
        <v>2022</v>
      </c>
      <c r="F487" t="s">
        <v>48</v>
      </c>
      <c r="G487" t="s">
        <v>19</v>
      </c>
      <c r="H487" t="s">
        <v>37</v>
      </c>
      <c r="I487" s="13">
        <v>644000</v>
      </c>
      <c r="J487" s="13">
        <v>6318</v>
      </c>
      <c r="K487" s="13">
        <v>6433</v>
      </c>
      <c r="L487" s="13">
        <v>1264</v>
      </c>
      <c r="M487" t="s">
        <v>38</v>
      </c>
    </row>
    <row r="488" spans="5:13" x14ac:dyDescent="0.25">
      <c r="E488">
        <v>2022</v>
      </c>
      <c r="F488" t="s">
        <v>48</v>
      </c>
      <c r="G488" t="s">
        <v>20</v>
      </c>
      <c r="H488" t="s">
        <v>27</v>
      </c>
      <c r="I488" s="13">
        <v>643000</v>
      </c>
      <c r="J488" s="13">
        <v>7000</v>
      </c>
      <c r="K488" s="13">
        <v>7840</v>
      </c>
      <c r="L488" s="13">
        <v>1400</v>
      </c>
      <c r="M488" t="s">
        <v>38</v>
      </c>
    </row>
    <row r="489" spans="5:13" x14ac:dyDescent="0.25">
      <c r="E489">
        <v>2022</v>
      </c>
      <c r="F489" t="s">
        <v>48</v>
      </c>
      <c r="G489" t="s">
        <v>19</v>
      </c>
      <c r="H489" t="s">
        <v>28</v>
      </c>
      <c r="I489" s="13">
        <v>455000</v>
      </c>
      <c r="J489" s="13">
        <v>4579</v>
      </c>
      <c r="K489" s="13">
        <v>5128</v>
      </c>
      <c r="L489" s="13">
        <v>916000</v>
      </c>
      <c r="M489" t="s">
        <v>38</v>
      </c>
    </row>
    <row r="490" spans="5:13" x14ac:dyDescent="0.25">
      <c r="E490">
        <v>2022</v>
      </c>
      <c r="F490" t="s">
        <v>48</v>
      </c>
      <c r="G490" t="s">
        <v>20</v>
      </c>
      <c r="H490" t="s">
        <v>29</v>
      </c>
      <c r="I490" s="13">
        <v>345000</v>
      </c>
      <c r="J490" s="13">
        <v>7000</v>
      </c>
      <c r="K490" s="13">
        <v>7840</v>
      </c>
      <c r="L490" s="13">
        <v>1400</v>
      </c>
      <c r="M490" t="s">
        <v>38</v>
      </c>
    </row>
    <row r="491" spans="5:13" x14ac:dyDescent="0.25">
      <c r="E491">
        <v>2022</v>
      </c>
      <c r="F491" t="s">
        <v>48</v>
      </c>
      <c r="G491" t="s">
        <v>18</v>
      </c>
      <c r="H491" t="s">
        <v>30</v>
      </c>
      <c r="I491" s="13">
        <v>122000</v>
      </c>
      <c r="J491" s="13">
        <v>2404.2666666666678</v>
      </c>
      <c r="K491" s="13">
        <v>3733.3333333333335</v>
      </c>
      <c r="L491" s="13">
        <v>20000</v>
      </c>
      <c r="M491" t="s">
        <v>38</v>
      </c>
    </row>
    <row r="492" spans="5:13" x14ac:dyDescent="0.25">
      <c r="E492">
        <v>2022</v>
      </c>
      <c r="F492" t="s">
        <v>48</v>
      </c>
      <c r="G492" t="s">
        <v>21</v>
      </c>
      <c r="H492" t="s">
        <v>31</v>
      </c>
      <c r="I492" s="13">
        <v>78000</v>
      </c>
      <c r="J492" s="13">
        <v>228.85</v>
      </c>
      <c r="K492" s="13">
        <v>512.6</v>
      </c>
      <c r="L492" s="13">
        <v>915000</v>
      </c>
      <c r="M492" t="s">
        <v>38</v>
      </c>
    </row>
    <row r="493" spans="5:13" x14ac:dyDescent="0.25">
      <c r="E493">
        <v>2022</v>
      </c>
      <c r="F493" t="s">
        <v>48</v>
      </c>
      <c r="G493" t="s">
        <v>21</v>
      </c>
      <c r="H493" t="s">
        <v>32</v>
      </c>
      <c r="I493" s="13">
        <v>76000</v>
      </c>
      <c r="J493" s="13">
        <v>228.85</v>
      </c>
      <c r="K493" s="13">
        <v>512.6</v>
      </c>
      <c r="L493" s="13">
        <v>915000</v>
      </c>
      <c r="M493" t="s">
        <v>38</v>
      </c>
    </row>
    <row r="494" spans="5:13" x14ac:dyDescent="0.25">
      <c r="E494">
        <v>2022</v>
      </c>
      <c r="F494" t="s">
        <v>48</v>
      </c>
      <c r="G494" t="s">
        <v>21</v>
      </c>
      <c r="H494" t="s">
        <v>33</v>
      </c>
      <c r="I494" s="13">
        <v>46000</v>
      </c>
      <c r="J494" s="13">
        <v>10000</v>
      </c>
      <c r="K494" s="13">
        <v>22400</v>
      </c>
      <c r="L494" s="13">
        <v>40000</v>
      </c>
      <c r="M494" t="s">
        <v>77</v>
      </c>
    </row>
    <row r="495" spans="5:13" x14ac:dyDescent="0.25">
      <c r="E495">
        <v>2022</v>
      </c>
      <c r="F495" t="s">
        <v>48</v>
      </c>
      <c r="G495" t="s">
        <v>21</v>
      </c>
      <c r="H495" t="s">
        <v>34</v>
      </c>
      <c r="I495" s="13">
        <v>34000</v>
      </c>
      <c r="J495" s="13">
        <v>228.85</v>
      </c>
      <c r="K495" s="13">
        <v>512.6</v>
      </c>
      <c r="L495" s="13">
        <v>915000</v>
      </c>
      <c r="M495" t="s">
        <v>38</v>
      </c>
    </row>
    <row r="496" spans="5:13" x14ac:dyDescent="0.25">
      <c r="E496">
        <v>2022</v>
      </c>
      <c r="F496" t="s">
        <v>48</v>
      </c>
      <c r="G496" t="s">
        <v>18</v>
      </c>
      <c r="H496" t="s">
        <v>35</v>
      </c>
      <c r="I496" s="13">
        <v>7000</v>
      </c>
      <c r="J496" s="13">
        <v>1464.5333333333319</v>
      </c>
      <c r="K496" s="13">
        <v>1493.3333333333333</v>
      </c>
      <c r="L496" s="13">
        <v>40000</v>
      </c>
      <c r="M496" t="s">
        <v>38</v>
      </c>
    </row>
    <row r="497" spans="5:13" x14ac:dyDescent="0.25">
      <c r="E497">
        <v>2022</v>
      </c>
      <c r="F497" t="s">
        <v>48</v>
      </c>
      <c r="G497" t="s">
        <v>21</v>
      </c>
      <c r="H497" t="s">
        <v>36</v>
      </c>
      <c r="I497" s="13">
        <v>3000</v>
      </c>
      <c r="J497" s="13">
        <v>228.85</v>
      </c>
      <c r="K497" s="13">
        <v>5127</v>
      </c>
      <c r="L497" s="13">
        <v>915000</v>
      </c>
      <c r="M497" t="s">
        <v>38</v>
      </c>
    </row>
    <row r="498" spans="5:13" x14ac:dyDescent="0.25">
      <c r="E498">
        <v>2023</v>
      </c>
      <c r="F498" t="s">
        <v>15</v>
      </c>
      <c r="G498" t="s">
        <v>17</v>
      </c>
      <c r="H498" t="s">
        <v>23</v>
      </c>
      <c r="I498" s="13">
        <v>3566</v>
      </c>
      <c r="J498" s="13">
        <v>5493</v>
      </c>
      <c r="K498" s="13">
        <v>5127</v>
      </c>
      <c r="L498" s="13">
        <v>1099</v>
      </c>
      <c r="M498" t="s">
        <v>38</v>
      </c>
    </row>
    <row r="499" spans="5:13" x14ac:dyDescent="0.25">
      <c r="E499">
        <v>2023</v>
      </c>
      <c r="F499" t="s">
        <v>15</v>
      </c>
      <c r="G499" t="s">
        <v>17</v>
      </c>
      <c r="H499" t="s">
        <v>24</v>
      </c>
      <c r="I499" s="13">
        <v>2498</v>
      </c>
      <c r="J499" s="13">
        <v>9600</v>
      </c>
      <c r="K499" s="13">
        <v>8960</v>
      </c>
      <c r="L499" s="13">
        <v>1920</v>
      </c>
      <c r="M499" t="s">
        <v>38</v>
      </c>
    </row>
    <row r="500" spans="5:13" x14ac:dyDescent="0.25">
      <c r="E500">
        <v>2023</v>
      </c>
      <c r="F500" t="s">
        <v>15</v>
      </c>
      <c r="G500" t="s">
        <v>18</v>
      </c>
      <c r="H500" t="s">
        <v>25</v>
      </c>
      <c r="I500" s="13">
        <v>1245</v>
      </c>
      <c r="J500" s="13">
        <v>1342.6699999999821</v>
      </c>
      <c r="K500" s="13">
        <v>5126</v>
      </c>
      <c r="L500" s="13">
        <v>1099</v>
      </c>
      <c r="M500" t="s">
        <v>38</v>
      </c>
    </row>
    <row r="501" spans="5:13" x14ac:dyDescent="0.25">
      <c r="E501">
        <v>2023</v>
      </c>
      <c r="F501" t="s">
        <v>15</v>
      </c>
      <c r="G501" t="s">
        <v>19</v>
      </c>
      <c r="H501" t="s">
        <v>26</v>
      </c>
      <c r="I501" s="13">
        <v>644000</v>
      </c>
      <c r="J501" s="13">
        <v>6892.1350000000002</v>
      </c>
      <c r="K501" s="13">
        <v>6433</v>
      </c>
      <c r="L501" s="13">
        <v>1378</v>
      </c>
      <c r="M501" t="s">
        <v>38</v>
      </c>
    </row>
    <row r="502" spans="5:13" x14ac:dyDescent="0.25">
      <c r="E502">
        <v>2023</v>
      </c>
      <c r="F502" t="s">
        <v>15</v>
      </c>
      <c r="G502" t="s">
        <v>19</v>
      </c>
      <c r="H502" t="s">
        <v>28</v>
      </c>
      <c r="I502" s="13">
        <v>455000</v>
      </c>
      <c r="J502" s="13">
        <v>5265</v>
      </c>
      <c r="K502" s="13">
        <v>5128</v>
      </c>
      <c r="L502" s="13">
        <v>1053</v>
      </c>
      <c r="M502" t="s">
        <v>38</v>
      </c>
    </row>
    <row r="503" spans="5:13" x14ac:dyDescent="0.25">
      <c r="E503">
        <v>2023</v>
      </c>
      <c r="F503" t="s">
        <v>16</v>
      </c>
      <c r="G503" t="s">
        <v>19</v>
      </c>
      <c r="H503" t="s">
        <v>37</v>
      </c>
      <c r="I503" s="13">
        <v>644000</v>
      </c>
      <c r="J503" s="13">
        <v>6318</v>
      </c>
      <c r="K503" s="13">
        <v>6433</v>
      </c>
      <c r="L503" s="13">
        <v>1264</v>
      </c>
      <c r="M503" t="s">
        <v>38</v>
      </c>
    </row>
    <row r="504" spans="5:13" x14ac:dyDescent="0.25">
      <c r="E504">
        <v>2023</v>
      </c>
      <c r="F504" t="s">
        <v>40</v>
      </c>
      <c r="G504" t="s">
        <v>19</v>
      </c>
      <c r="H504" t="s">
        <v>28</v>
      </c>
      <c r="I504" s="13">
        <v>455000</v>
      </c>
      <c r="J504" s="13">
        <v>4579</v>
      </c>
      <c r="K504" s="13">
        <v>5128</v>
      </c>
      <c r="L504" s="13">
        <v>916000</v>
      </c>
      <c r="M504" t="s">
        <v>38</v>
      </c>
    </row>
    <row r="505" spans="5:13" x14ac:dyDescent="0.25">
      <c r="E505">
        <v>2023</v>
      </c>
      <c r="F505" t="s">
        <v>16</v>
      </c>
      <c r="G505" t="s">
        <v>19</v>
      </c>
      <c r="H505" t="s">
        <v>37</v>
      </c>
      <c r="I505" s="13">
        <v>644000</v>
      </c>
      <c r="J505" s="13">
        <v>6318</v>
      </c>
      <c r="K505" s="13">
        <v>6433</v>
      </c>
      <c r="L505" s="13">
        <v>1264</v>
      </c>
      <c r="M505" t="s">
        <v>38</v>
      </c>
    </row>
    <row r="506" spans="5:13" x14ac:dyDescent="0.25">
      <c r="E506">
        <v>2023</v>
      </c>
      <c r="F506" t="s">
        <v>15</v>
      </c>
      <c r="G506" t="s">
        <v>19</v>
      </c>
      <c r="H506" t="s">
        <v>28</v>
      </c>
      <c r="I506" s="13">
        <v>455000</v>
      </c>
      <c r="J506" s="13">
        <v>5265</v>
      </c>
      <c r="K506" s="13">
        <v>5128</v>
      </c>
      <c r="L506" s="13">
        <v>1053</v>
      </c>
      <c r="M506" t="s">
        <v>38</v>
      </c>
    </row>
    <row r="507" spans="5:13" x14ac:dyDescent="0.25">
      <c r="E507">
        <v>2023</v>
      </c>
      <c r="F507" t="s">
        <v>15</v>
      </c>
      <c r="G507" t="s">
        <v>19</v>
      </c>
      <c r="H507" t="s">
        <v>28</v>
      </c>
      <c r="I507" s="13">
        <v>455000</v>
      </c>
      <c r="J507" s="13">
        <v>5265</v>
      </c>
      <c r="K507" s="13">
        <v>5128</v>
      </c>
      <c r="L507" s="13">
        <v>1053</v>
      </c>
      <c r="M507" t="s">
        <v>38</v>
      </c>
    </row>
    <row r="508" spans="5:13" x14ac:dyDescent="0.25">
      <c r="E508">
        <v>2023</v>
      </c>
      <c r="F508" t="s">
        <v>16</v>
      </c>
      <c r="G508" t="s">
        <v>19</v>
      </c>
      <c r="H508" t="s">
        <v>37</v>
      </c>
      <c r="I508" s="13">
        <v>644000</v>
      </c>
      <c r="J508" s="13">
        <v>6318</v>
      </c>
      <c r="K508" s="13">
        <v>6433</v>
      </c>
      <c r="L508" s="13">
        <v>1264</v>
      </c>
      <c r="M508" t="s">
        <v>38</v>
      </c>
    </row>
    <row r="509" spans="5:13" x14ac:dyDescent="0.25">
      <c r="E509">
        <v>2023</v>
      </c>
      <c r="F509" t="s">
        <v>16</v>
      </c>
      <c r="G509" t="s">
        <v>19</v>
      </c>
      <c r="H509" t="s">
        <v>28</v>
      </c>
      <c r="I509" s="13">
        <v>455000</v>
      </c>
      <c r="J509" s="13">
        <v>4946</v>
      </c>
      <c r="K509" s="13">
        <v>5128</v>
      </c>
      <c r="L509" s="13">
        <v>916000</v>
      </c>
      <c r="M509" t="s">
        <v>38</v>
      </c>
    </row>
    <row r="510" spans="5:13" x14ac:dyDescent="0.25">
      <c r="E510">
        <v>2023</v>
      </c>
      <c r="F510" t="s">
        <v>15</v>
      </c>
      <c r="G510" t="s">
        <v>19</v>
      </c>
      <c r="H510" t="s">
        <v>28</v>
      </c>
      <c r="I510" s="13">
        <v>455000</v>
      </c>
      <c r="J510" s="13">
        <v>5265</v>
      </c>
      <c r="K510" s="13">
        <v>5128</v>
      </c>
      <c r="L510" s="13">
        <v>1053</v>
      </c>
      <c r="M510" t="s">
        <v>38</v>
      </c>
    </row>
    <row r="511" spans="5:13" x14ac:dyDescent="0.25">
      <c r="E511">
        <v>2023</v>
      </c>
      <c r="F511" t="s">
        <v>15</v>
      </c>
      <c r="G511" t="s">
        <v>20</v>
      </c>
      <c r="H511" t="s">
        <v>29</v>
      </c>
      <c r="I511" s="13">
        <v>345000</v>
      </c>
      <c r="J511" s="13">
        <v>9520</v>
      </c>
      <c r="K511" s="13">
        <v>7840</v>
      </c>
      <c r="L511" s="13">
        <v>1803</v>
      </c>
      <c r="M511" t="s">
        <v>38</v>
      </c>
    </row>
    <row r="512" spans="5:13" x14ac:dyDescent="0.25">
      <c r="E512">
        <v>2023</v>
      </c>
      <c r="F512" t="s">
        <v>15</v>
      </c>
      <c r="G512" t="s">
        <v>18</v>
      </c>
      <c r="H512" t="s">
        <v>30</v>
      </c>
      <c r="I512" s="13">
        <v>122000</v>
      </c>
      <c r="J512" s="13">
        <v>1220.5333333333319</v>
      </c>
      <c r="K512" s="13">
        <v>2340</v>
      </c>
      <c r="L512" s="13">
        <v>539000</v>
      </c>
      <c r="M512" t="s">
        <v>38</v>
      </c>
    </row>
    <row r="513" spans="5:13" x14ac:dyDescent="0.25">
      <c r="E513">
        <v>2023</v>
      </c>
      <c r="F513" t="s">
        <v>15</v>
      </c>
      <c r="G513" t="s">
        <v>18</v>
      </c>
      <c r="H513" t="s">
        <v>30</v>
      </c>
      <c r="I513" s="13">
        <v>122000</v>
      </c>
      <c r="J513" s="13">
        <v>1220.5333333333319</v>
      </c>
      <c r="K513" s="13">
        <v>2340</v>
      </c>
      <c r="L513" s="13">
        <v>539000</v>
      </c>
      <c r="M513" t="s">
        <v>38</v>
      </c>
    </row>
    <row r="514" spans="5:13" x14ac:dyDescent="0.25">
      <c r="E514">
        <v>2023</v>
      </c>
      <c r="F514" t="s">
        <v>15</v>
      </c>
      <c r="G514" t="s">
        <v>21</v>
      </c>
      <c r="H514" t="s">
        <v>31</v>
      </c>
      <c r="I514" s="13">
        <v>78000</v>
      </c>
      <c r="J514" s="13">
        <v>274.64999999999998</v>
      </c>
      <c r="K514" s="13">
        <v>512.6</v>
      </c>
      <c r="L514" s="13">
        <v>1099</v>
      </c>
      <c r="M514" t="s">
        <v>38</v>
      </c>
    </row>
    <row r="515" spans="5:13" x14ac:dyDescent="0.25">
      <c r="E515">
        <v>2023</v>
      </c>
      <c r="F515" t="s">
        <v>15</v>
      </c>
      <c r="G515" t="s">
        <v>21</v>
      </c>
      <c r="H515" t="s">
        <v>32</v>
      </c>
      <c r="I515" s="13">
        <v>76000</v>
      </c>
      <c r="J515" s="13">
        <v>274.60000000000002</v>
      </c>
      <c r="K515" s="13">
        <v>512.6</v>
      </c>
      <c r="L515" s="13">
        <v>1098</v>
      </c>
      <c r="M515" t="s">
        <v>38</v>
      </c>
    </row>
    <row r="516" spans="5:13" x14ac:dyDescent="0.25">
      <c r="E516">
        <v>2023</v>
      </c>
      <c r="F516" t="s">
        <v>15</v>
      </c>
      <c r="G516" t="s">
        <v>21</v>
      </c>
      <c r="H516" t="s">
        <v>33</v>
      </c>
      <c r="I516" s="13">
        <v>46000</v>
      </c>
      <c r="J516" s="13">
        <v>12000</v>
      </c>
      <c r="K516" s="13">
        <v>22400</v>
      </c>
      <c r="L516" s="13">
        <v>48000</v>
      </c>
      <c r="M516" t="s">
        <v>77</v>
      </c>
    </row>
    <row r="517" spans="5:13" x14ac:dyDescent="0.25">
      <c r="E517">
        <v>2023</v>
      </c>
      <c r="F517" t="s">
        <v>15</v>
      </c>
      <c r="G517" t="s">
        <v>21</v>
      </c>
      <c r="H517" t="s">
        <v>34</v>
      </c>
      <c r="I517" s="13">
        <v>34000</v>
      </c>
      <c r="J517" s="13">
        <v>98.502499999923771</v>
      </c>
      <c r="K517" s="13">
        <v>512.6</v>
      </c>
      <c r="L517" s="13">
        <v>1098</v>
      </c>
      <c r="M517" t="s">
        <v>38</v>
      </c>
    </row>
    <row r="518" spans="5:13" x14ac:dyDescent="0.25">
      <c r="E518">
        <v>2023</v>
      </c>
      <c r="F518" t="s">
        <v>15</v>
      </c>
      <c r="G518" t="s">
        <v>18</v>
      </c>
      <c r="H518" t="s">
        <v>35</v>
      </c>
      <c r="I518" s="13">
        <v>7000</v>
      </c>
      <c r="J518" s="13">
        <v>1837.8666666666679</v>
      </c>
      <c r="K518" s="13">
        <v>1493.3333333333333</v>
      </c>
      <c r="L518" s="13">
        <v>733000</v>
      </c>
      <c r="M518" t="s">
        <v>38</v>
      </c>
    </row>
    <row r="519" spans="5:13" x14ac:dyDescent="0.25">
      <c r="E519">
        <v>2023</v>
      </c>
      <c r="F519" t="s">
        <v>15</v>
      </c>
      <c r="G519" t="s">
        <v>22</v>
      </c>
      <c r="H519" t="s">
        <v>22</v>
      </c>
      <c r="I519" s="13">
        <v>3000</v>
      </c>
      <c r="J519" s="13">
        <v>14520</v>
      </c>
      <c r="K519" s="13">
        <v>7392</v>
      </c>
      <c r="L519" s="13">
        <v>1452</v>
      </c>
      <c r="M519" t="s">
        <v>38</v>
      </c>
    </row>
    <row r="520" spans="5:13" x14ac:dyDescent="0.25">
      <c r="E520">
        <v>2023</v>
      </c>
      <c r="F520" t="s">
        <v>15</v>
      </c>
      <c r="G520" t="s">
        <v>21</v>
      </c>
      <c r="H520" t="s">
        <v>36</v>
      </c>
      <c r="I520" s="13">
        <v>3000</v>
      </c>
      <c r="J520" s="13">
        <v>251.75</v>
      </c>
      <c r="K520" s="13">
        <v>5127</v>
      </c>
      <c r="L520" s="13">
        <v>1006.9999999999999</v>
      </c>
      <c r="M520" t="s">
        <v>38</v>
      </c>
    </row>
    <row r="521" spans="5:13" x14ac:dyDescent="0.25">
      <c r="E521">
        <v>2023</v>
      </c>
      <c r="F521" t="s">
        <v>16</v>
      </c>
      <c r="G521" t="s">
        <v>17</v>
      </c>
      <c r="H521" t="s">
        <v>23</v>
      </c>
      <c r="I521" s="13">
        <v>3566</v>
      </c>
      <c r="J521" s="13">
        <v>5035</v>
      </c>
      <c r="K521" s="13">
        <v>5127</v>
      </c>
      <c r="L521" s="13">
        <v>1006.9999999999999</v>
      </c>
      <c r="M521" t="s">
        <v>38</v>
      </c>
    </row>
    <row r="522" spans="5:13" x14ac:dyDescent="0.25">
      <c r="E522">
        <v>2023</v>
      </c>
      <c r="F522" t="s">
        <v>16</v>
      </c>
      <c r="G522" t="s">
        <v>18</v>
      </c>
      <c r="H522" t="s">
        <v>25</v>
      </c>
      <c r="I522" s="13">
        <v>1245</v>
      </c>
      <c r="J522" s="13">
        <v>1464.5333333333319</v>
      </c>
      <c r="K522" s="13">
        <v>5126</v>
      </c>
      <c r="L522" s="13">
        <v>1006.9999999999999</v>
      </c>
      <c r="M522" t="s">
        <v>38</v>
      </c>
    </row>
    <row r="523" spans="5:13" x14ac:dyDescent="0.25">
      <c r="E523">
        <v>2023</v>
      </c>
      <c r="F523" t="s">
        <v>16</v>
      </c>
      <c r="G523" t="s">
        <v>19</v>
      </c>
      <c r="H523" t="s">
        <v>26</v>
      </c>
      <c r="I523" s="13">
        <v>644000</v>
      </c>
      <c r="J523" s="13">
        <v>6318</v>
      </c>
      <c r="K523" s="13">
        <v>6433</v>
      </c>
      <c r="L523" s="13">
        <v>1264</v>
      </c>
      <c r="M523" t="s">
        <v>38</v>
      </c>
    </row>
    <row r="524" spans="5:13" x14ac:dyDescent="0.25">
      <c r="E524">
        <v>2023</v>
      </c>
      <c r="F524" t="s">
        <v>16</v>
      </c>
      <c r="G524" t="s">
        <v>20</v>
      </c>
      <c r="H524" t="s">
        <v>27</v>
      </c>
      <c r="I524" s="13">
        <v>643000</v>
      </c>
      <c r="J524" s="13">
        <v>7000</v>
      </c>
      <c r="K524" s="13">
        <v>7840</v>
      </c>
      <c r="L524" s="13">
        <v>1400</v>
      </c>
      <c r="M524" t="s">
        <v>38</v>
      </c>
    </row>
    <row r="525" spans="5:13" x14ac:dyDescent="0.25">
      <c r="E525">
        <v>2023</v>
      </c>
      <c r="F525" t="s">
        <v>16</v>
      </c>
      <c r="G525" t="s">
        <v>19</v>
      </c>
      <c r="H525" t="s">
        <v>28</v>
      </c>
      <c r="I525" s="13">
        <v>455000</v>
      </c>
      <c r="J525" s="13">
        <v>4579</v>
      </c>
      <c r="K525" s="13">
        <v>5128</v>
      </c>
      <c r="L525" s="13">
        <v>916000</v>
      </c>
      <c r="M525" t="s">
        <v>38</v>
      </c>
    </row>
    <row r="526" spans="5:13" x14ac:dyDescent="0.25">
      <c r="E526">
        <v>2023</v>
      </c>
      <c r="F526" t="s">
        <v>16</v>
      </c>
      <c r="G526" t="s">
        <v>20</v>
      </c>
      <c r="H526" t="s">
        <v>29</v>
      </c>
      <c r="I526" s="13">
        <v>345000</v>
      </c>
      <c r="J526" s="13">
        <v>7000</v>
      </c>
      <c r="K526" s="13">
        <v>7840</v>
      </c>
      <c r="L526" s="13">
        <v>1400</v>
      </c>
      <c r="M526" t="s">
        <v>38</v>
      </c>
    </row>
    <row r="527" spans="5:13" x14ac:dyDescent="0.25">
      <c r="E527">
        <v>2023</v>
      </c>
      <c r="F527" t="s">
        <v>16</v>
      </c>
      <c r="G527" t="s">
        <v>18</v>
      </c>
      <c r="H527" t="s">
        <v>30</v>
      </c>
      <c r="I527" s="13">
        <v>122000</v>
      </c>
      <c r="J527" s="13">
        <v>1342.6666666666681</v>
      </c>
      <c r="K527" s="13">
        <v>3733.3333333333335</v>
      </c>
      <c r="L527" s="13">
        <v>20000</v>
      </c>
      <c r="M527" t="s">
        <v>38</v>
      </c>
    </row>
    <row r="528" spans="5:13" x14ac:dyDescent="0.25">
      <c r="E528">
        <v>2023</v>
      </c>
      <c r="F528" t="s">
        <v>16</v>
      </c>
      <c r="G528" t="s">
        <v>21</v>
      </c>
      <c r="H528" t="s">
        <v>31</v>
      </c>
      <c r="I528" s="13">
        <v>78000</v>
      </c>
      <c r="J528" s="13">
        <v>228.85</v>
      </c>
      <c r="K528" s="13">
        <v>512.6</v>
      </c>
      <c r="L528" s="13">
        <v>915000</v>
      </c>
      <c r="M528" t="s">
        <v>38</v>
      </c>
    </row>
    <row r="529" spans="5:13" x14ac:dyDescent="0.25">
      <c r="E529">
        <v>2023</v>
      </c>
      <c r="F529" t="s">
        <v>16</v>
      </c>
      <c r="G529" t="s">
        <v>21</v>
      </c>
      <c r="H529" t="s">
        <v>32</v>
      </c>
      <c r="I529" s="13">
        <v>76000</v>
      </c>
      <c r="J529" s="13">
        <v>228.85</v>
      </c>
      <c r="K529" s="13">
        <v>512.6</v>
      </c>
      <c r="L529" s="13">
        <v>915000</v>
      </c>
      <c r="M529" t="s">
        <v>38</v>
      </c>
    </row>
    <row r="530" spans="5:13" x14ac:dyDescent="0.25">
      <c r="E530">
        <v>2023</v>
      </c>
      <c r="F530" t="s">
        <v>16</v>
      </c>
      <c r="G530" t="s">
        <v>21</v>
      </c>
      <c r="H530" t="s">
        <v>33</v>
      </c>
      <c r="I530" s="13">
        <v>46000</v>
      </c>
      <c r="J530" s="13">
        <v>10000</v>
      </c>
      <c r="K530" s="13">
        <v>22400</v>
      </c>
      <c r="L530" s="13">
        <v>40000</v>
      </c>
      <c r="M530" t="s">
        <v>77</v>
      </c>
    </row>
    <row r="531" spans="5:13" x14ac:dyDescent="0.25">
      <c r="E531">
        <v>2023</v>
      </c>
      <c r="F531" t="s">
        <v>16</v>
      </c>
      <c r="G531" t="s">
        <v>21</v>
      </c>
      <c r="H531" t="s">
        <v>34</v>
      </c>
      <c r="I531" s="13">
        <v>34000</v>
      </c>
      <c r="J531" s="13">
        <v>228.85</v>
      </c>
      <c r="K531" s="13">
        <v>512.6</v>
      </c>
      <c r="L531" s="13">
        <v>915000</v>
      </c>
      <c r="M531" t="s">
        <v>38</v>
      </c>
    </row>
    <row r="532" spans="5:13" x14ac:dyDescent="0.25">
      <c r="E532">
        <v>2023</v>
      </c>
      <c r="F532" t="s">
        <v>16</v>
      </c>
      <c r="G532" t="s">
        <v>18</v>
      </c>
      <c r="H532" t="s">
        <v>35</v>
      </c>
      <c r="I532" s="13">
        <v>7000</v>
      </c>
      <c r="J532" s="13">
        <v>1866.6666666666681</v>
      </c>
      <c r="K532" s="13">
        <v>1493.3333333333333</v>
      </c>
      <c r="L532" s="13">
        <v>40000</v>
      </c>
      <c r="M532" t="s">
        <v>38</v>
      </c>
    </row>
    <row r="533" spans="5:13" x14ac:dyDescent="0.25">
      <c r="E533">
        <v>2023</v>
      </c>
      <c r="F533" t="s">
        <v>16</v>
      </c>
      <c r="G533" t="s">
        <v>21</v>
      </c>
      <c r="H533" t="s">
        <v>36</v>
      </c>
      <c r="I533" s="13">
        <v>3000</v>
      </c>
      <c r="J533" s="13">
        <v>228.85</v>
      </c>
      <c r="K533" s="13">
        <v>5127</v>
      </c>
      <c r="L533" s="13">
        <v>915000</v>
      </c>
      <c r="M533" t="s">
        <v>38</v>
      </c>
    </row>
    <row r="534" spans="5:13" x14ac:dyDescent="0.25">
      <c r="E534">
        <v>2023</v>
      </c>
      <c r="F534" t="s">
        <v>39</v>
      </c>
      <c r="G534" t="s">
        <v>17</v>
      </c>
      <c r="H534" t="s">
        <v>23</v>
      </c>
      <c r="I534" s="13">
        <v>3566</v>
      </c>
      <c r="J534" s="13">
        <v>5493</v>
      </c>
      <c r="K534" s="13">
        <v>5127</v>
      </c>
      <c r="L534" s="13">
        <v>1099</v>
      </c>
      <c r="M534" t="s">
        <v>38</v>
      </c>
    </row>
    <row r="535" spans="5:13" x14ac:dyDescent="0.25">
      <c r="E535">
        <v>2023</v>
      </c>
      <c r="F535" t="s">
        <v>39</v>
      </c>
      <c r="G535" t="s">
        <v>17</v>
      </c>
      <c r="H535" t="s">
        <v>24</v>
      </c>
      <c r="I535" s="13">
        <v>2498</v>
      </c>
      <c r="J535" s="13">
        <v>9600</v>
      </c>
      <c r="K535" s="13">
        <v>8960</v>
      </c>
      <c r="L535" s="13">
        <v>1920</v>
      </c>
      <c r="M535" t="s">
        <v>38</v>
      </c>
    </row>
    <row r="536" spans="5:13" x14ac:dyDescent="0.25">
      <c r="E536">
        <v>2023</v>
      </c>
      <c r="F536" t="s">
        <v>39</v>
      </c>
      <c r="G536" t="s">
        <v>18</v>
      </c>
      <c r="H536" t="s">
        <v>25</v>
      </c>
      <c r="I536" s="13">
        <v>1245</v>
      </c>
      <c r="J536" s="13">
        <v>1220.5333333333319</v>
      </c>
      <c r="K536" s="13">
        <v>5126</v>
      </c>
      <c r="L536" s="13">
        <v>1099</v>
      </c>
      <c r="M536" t="s">
        <v>38</v>
      </c>
    </row>
    <row r="537" spans="5:13" x14ac:dyDescent="0.25">
      <c r="E537">
        <v>2023</v>
      </c>
      <c r="F537" t="s">
        <v>39</v>
      </c>
      <c r="G537" t="s">
        <v>18</v>
      </c>
      <c r="H537" t="s">
        <v>25</v>
      </c>
      <c r="I537" s="13">
        <v>1245</v>
      </c>
      <c r="J537" s="13">
        <v>1220.5333333333319</v>
      </c>
      <c r="K537" s="13">
        <v>5126</v>
      </c>
      <c r="L537" s="13">
        <v>1099</v>
      </c>
      <c r="M537" t="s">
        <v>38</v>
      </c>
    </row>
    <row r="538" spans="5:13" x14ac:dyDescent="0.25">
      <c r="E538">
        <v>2023</v>
      </c>
      <c r="F538" t="s">
        <v>39</v>
      </c>
      <c r="G538" t="s">
        <v>19</v>
      </c>
      <c r="H538" t="s">
        <v>26</v>
      </c>
      <c r="I538" s="13">
        <v>644000</v>
      </c>
      <c r="J538" s="13">
        <v>6892</v>
      </c>
      <c r="K538" s="13">
        <v>6433</v>
      </c>
      <c r="L538" s="13">
        <v>1378</v>
      </c>
      <c r="M538" t="s">
        <v>38</v>
      </c>
    </row>
    <row r="539" spans="5:13" x14ac:dyDescent="0.25">
      <c r="E539">
        <v>2023</v>
      </c>
      <c r="F539" t="s">
        <v>39</v>
      </c>
      <c r="G539" t="s">
        <v>20</v>
      </c>
      <c r="H539" t="s">
        <v>27</v>
      </c>
      <c r="I539" s="13">
        <v>643000</v>
      </c>
      <c r="J539" s="13">
        <v>7700</v>
      </c>
      <c r="K539" s="13">
        <v>7840</v>
      </c>
      <c r="L539" s="13">
        <v>1540</v>
      </c>
      <c r="M539" t="s">
        <v>38</v>
      </c>
    </row>
    <row r="540" spans="5:13" x14ac:dyDescent="0.25">
      <c r="E540">
        <v>2023</v>
      </c>
      <c r="F540" t="s">
        <v>39</v>
      </c>
      <c r="G540" t="s">
        <v>19</v>
      </c>
      <c r="H540" t="s">
        <v>28</v>
      </c>
      <c r="I540" s="13">
        <v>455000</v>
      </c>
      <c r="J540" s="13">
        <v>5265</v>
      </c>
      <c r="K540" s="13">
        <v>5128</v>
      </c>
      <c r="L540" s="13">
        <v>1053</v>
      </c>
      <c r="M540" t="s">
        <v>38</v>
      </c>
    </row>
    <row r="541" spans="5:13" x14ac:dyDescent="0.25">
      <c r="E541">
        <v>2023</v>
      </c>
      <c r="F541" t="s">
        <v>39</v>
      </c>
      <c r="G541" t="s">
        <v>20</v>
      </c>
      <c r="H541" t="s">
        <v>29</v>
      </c>
      <c r="I541" s="13">
        <v>345000</v>
      </c>
      <c r="J541" s="13">
        <v>9016</v>
      </c>
      <c r="K541" s="13">
        <v>7840</v>
      </c>
      <c r="L541" s="13">
        <v>1803</v>
      </c>
      <c r="M541" t="s">
        <v>38</v>
      </c>
    </row>
    <row r="542" spans="5:13" x14ac:dyDescent="0.25">
      <c r="E542">
        <v>2023</v>
      </c>
      <c r="F542" t="s">
        <v>39</v>
      </c>
      <c r="G542" t="s">
        <v>18</v>
      </c>
      <c r="H542" t="s">
        <v>30</v>
      </c>
      <c r="I542" s="13">
        <v>122000</v>
      </c>
      <c r="J542" s="13">
        <v>1220.5333333333319</v>
      </c>
      <c r="K542" s="13">
        <v>2340</v>
      </c>
      <c r="L542" s="13">
        <v>539000</v>
      </c>
      <c r="M542" t="s">
        <v>38</v>
      </c>
    </row>
    <row r="543" spans="5:13" x14ac:dyDescent="0.25">
      <c r="E543">
        <v>2023</v>
      </c>
      <c r="F543" t="s">
        <v>39</v>
      </c>
      <c r="G543" t="s">
        <v>21</v>
      </c>
      <c r="H543" t="s">
        <v>31</v>
      </c>
      <c r="I543" s="13">
        <v>78000</v>
      </c>
      <c r="J543" s="13">
        <v>274.64999999999998</v>
      </c>
      <c r="K543" s="13">
        <v>512.6</v>
      </c>
      <c r="L543" s="13">
        <v>1099</v>
      </c>
      <c r="M543" t="s">
        <v>38</v>
      </c>
    </row>
    <row r="544" spans="5:13" x14ac:dyDescent="0.25">
      <c r="E544">
        <v>2023</v>
      </c>
      <c r="F544" t="s">
        <v>39</v>
      </c>
      <c r="G544" t="s">
        <v>21</v>
      </c>
      <c r="H544" t="s">
        <v>32</v>
      </c>
      <c r="I544" s="13">
        <v>76000</v>
      </c>
      <c r="J544" s="13">
        <v>274.60000000000002</v>
      </c>
      <c r="K544" s="13">
        <v>512.6</v>
      </c>
      <c r="L544" s="13">
        <v>1098</v>
      </c>
      <c r="M544" t="s">
        <v>38</v>
      </c>
    </row>
    <row r="545" spans="5:13" x14ac:dyDescent="0.25">
      <c r="E545">
        <v>2023</v>
      </c>
      <c r="F545" t="s">
        <v>39</v>
      </c>
      <c r="G545" t="s">
        <v>21</v>
      </c>
      <c r="H545" t="s">
        <v>33</v>
      </c>
      <c r="I545" s="13">
        <v>46000</v>
      </c>
      <c r="J545" s="13">
        <v>10000</v>
      </c>
      <c r="K545" s="13">
        <v>22400</v>
      </c>
      <c r="L545" s="13">
        <v>48000</v>
      </c>
      <c r="M545" t="s">
        <v>77</v>
      </c>
    </row>
    <row r="546" spans="5:13" x14ac:dyDescent="0.25">
      <c r="E546">
        <v>2023</v>
      </c>
      <c r="F546" t="s">
        <v>39</v>
      </c>
      <c r="G546" t="s">
        <v>21</v>
      </c>
      <c r="H546" t="s">
        <v>34</v>
      </c>
      <c r="I546" s="13">
        <v>34000</v>
      </c>
      <c r="J546" s="13">
        <v>274.60000000000002</v>
      </c>
      <c r="K546" s="13">
        <v>512.6</v>
      </c>
      <c r="L546" s="13">
        <v>1098</v>
      </c>
      <c r="M546" t="s">
        <v>38</v>
      </c>
    </row>
    <row r="547" spans="5:13" x14ac:dyDescent="0.25">
      <c r="E547">
        <v>2023</v>
      </c>
      <c r="F547" t="s">
        <v>39</v>
      </c>
      <c r="G547" t="s">
        <v>18</v>
      </c>
      <c r="H547" t="s">
        <v>35</v>
      </c>
      <c r="I547" s="13">
        <v>7000</v>
      </c>
      <c r="J547" s="13">
        <v>2053.3333333333321</v>
      </c>
      <c r="K547" s="13">
        <v>1493.3333333333333</v>
      </c>
      <c r="L547" s="13">
        <v>733000</v>
      </c>
      <c r="M547" t="s">
        <v>38</v>
      </c>
    </row>
    <row r="548" spans="5:13" x14ac:dyDescent="0.25">
      <c r="E548">
        <v>2023</v>
      </c>
      <c r="F548" t="s">
        <v>39</v>
      </c>
      <c r="G548" t="s">
        <v>22</v>
      </c>
      <c r="H548" t="s">
        <v>22</v>
      </c>
      <c r="I548" s="13">
        <v>3000</v>
      </c>
      <c r="J548" s="13">
        <v>4821.8999999999942</v>
      </c>
      <c r="K548" s="13">
        <v>7392</v>
      </c>
      <c r="L548" s="13">
        <v>1452</v>
      </c>
      <c r="M548" t="s">
        <v>38</v>
      </c>
    </row>
    <row r="549" spans="5:13" x14ac:dyDescent="0.25">
      <c r="E549">
        <v>2023</v>
      </c>
      <c r="F549" t="s">
        <v>39</v>
      </c>
      <c r="G549" t="s">
        <v>21</v>
      </c>
      <c r="H549" t="s">
        <v>36</v>
      </c>
      <c r="I549" s="13">
        <v>3000</v>
      </c>
      <c r="J549" s="13">
        <v>251.75</v>
      </c>
      <c r="K549" s="13">
        <v>5127</v>
      </c>
      <c r="L549" s="13">
        <v>1006.9999999999999</v>
      </c>
      <c r="M549" t="s">
        <v>38</v>
      </c>
    </row>
    <row r="550" spans="5:13" x14ac:dyDescent="0.25">
      <c r="E550">
        <v>2023</v>
      </c>
      <c r="F550" t="s">
        <v>40</v>
      </c>
      <c r="G550" t="s">
        <v>17</v>
      </c>
      <c r="H550" t="s">
        <v>23</v>
      </c>
      <c r="I550" s="13">
        <v>3566</v>
      </c>
      <c r="J550" s="13">
        <v>5035</v>
      </c>
      <c r="K550" s="13">
        <v>5127</v>
      </c>
      <c r="L550" s="13">
        <v>1006.9999999999999</v>
      </c>
      <c r="M550" t="s">
        <v>38</v>
      </c>
    </row>
    <row r="551" spans="5:13" x14ac:dyDescent="0.25">
      <c r="E551">
        <v>2023</v>
      </c>
      <c r="F551" t="s">
        <v>40</v>
      </c>
      <c r="G551" t="s">
        <v>17</v>
      </c>
      <c r="H551" t="s">
        <v>24</v>
      </c>
      <c r="I551" s="13">
        <v>2498</v>
      </c>
      <c r="J551" s="13">
        <v>8800</v>
      </c>
      <c r="K551" s="13">
        <v>8960</v>
      </c>
      <c r="L551" s="13">
        <v>1760</v>
      </c>
      <c r="M551" t="s">
        <v>38</v>
      </c>
    </row>
    <row r="552" spans="5:13" x14ac:dyDescent="0.25">
      <c r="E552">
        <v>2023</v>
      </c>
      <c r="F552" t="s">
        <v>40</v>
      </c>
      <c r="G552" t="s">
        <v>18</v>
      </c>
      <c r="H552" t="s">
        <v>25</v>
      </c>
      <c r="I552" s="13">
        <v>1245</v>
      </c>
      <c r="J552" s="13">
        <v>1464.5333333333319</v>
      </c>
      <c r="K552" s="13">
        <v>5126</v>
      </c>
      <c r="L552" s="13">
        <v>1006.9999999999999</v>
      </c>
      <c r="M552" t="s">
        <v>38</v>
      </c>
    </row>
    <row r="553" spans="5:13" x14ac:dyDescent="0.25">
      <c r="E553">
        <v>2023</v>
      </c>
      <c r="F553" t="s">
        <v>40</v>
      </c>
      <c r="G553" t="s">
        <v>19</v>
      </c>
      <c r="H553" t="s">
        <v>37</v>
      </c>
      <c r="I553" s="13">
        <v>644000</v>
      </c>
      <c r="J553" s="13">
        <v>6318</v>
      </c>
      <c r="K553" s="13">
        <v>6433</v>
      </c>
      <c r="L553" s="13">
        <v>1264</v>
      </c>
      <c r="M553" t="s">
        <v>38</v>
      </c>
    </row>
    <row r="554" spans="5:13" x14ac:dyDescent="0.25">
      <c r="E554">
        <v>2023</v>
      </c>
      <c r="F554" t="s">
        <v>40</v>
      </c>
      <c r="G554" t="s">
        <v>20</v>
      </c>
      <c r="H554" t="s">
        <v>27</v>
      </c>
      <c r="I554" s="13">
        <v>643000</v>
      </c>
      <c r="J554" s="13">
        <v>7000</v>
      </c>
      <c r="K554" s="13">
        <v>7840</v>
      </c>
      <c r="L554" s="13">
        <v>1400</v>
      </c>
      <c r="M554" t="s">
        <v>38</v>
      </c>
    </row>
    <row r="555" spans="5:13" x14ac:dyDescent="0.25">
      <c r="E555">
        <v>2023</v>
      </c>
      <c r="F555" t="s">
        <v>40</v>
      </c>
      <c r="G555" t="s">
        <v>19</v>
      </c>
      <c r="H555" t="s">
        <v>28</v>
      </c>
      <c r="I555" s="13">
        <v>455000</v>
      </c>
      <c r="J555" s="13">
        <v>4579</v>
      </c>
      <c r="K555" s="13">
        <v>5128</v>
      </c>
      <c r="L555" s="13">
        <v>916000</v>
      </c>
      <c r="M555" t="s">
        <v>38</v>
      </c>
    </row>
    <row r="556" spans="5:13" x14ac:dyDescent="0.25">
      <c r="E556">
        <v>2023</v>
      </c>
      <c r="F556" t="s">
        <v>40</v>
      </c>
      <c r="G556" t="s">
        <v>20</v>
      </c>
      <c r="H556" t="s">
        <v>29</v>
      </c>
      <c r="I556" s="13">
        <v>345000</v>
      </c>
      <c r="J556" s="13">
        <v>7000</v>
      </c>
      <c r="K556" s="13">
        <v>7840</v>
      </c>
      <c r="L556" s="13">
        <v>1400</v>
      </c>
      <c r="M556" t="s">
        <v>38</v>
      </c>
    </row>
    <row r="557" spans="5:13" x14ac:dyDescent="0.25">
      <c r="E557">
        <v>2023</v>
      </c>
      <c r="F557" t="s">
        <v>40</v>
      </c>
      <c r="G557" t="s">
        <v>18</v>
      </c>
      <c r="H557" t="s">
        <v>30</v>
      </c>
      <c r="I557" s="13">
        <v>122000</v>
      </c>
      <c r="J557" s="13">
        <v>1342.6666666666681</v>
      </c>
      <c r="K557" s="13">
        <v>3733.3333333333335</v>
      </c>
      <c r="L557" s="13">
        <v>20000</v>
      </c>
      <c r="M557" t="s">
        <v>38</v>
      </c>
    </row>
    <row r="558" spans="5:13" x14ac:dyDescent="0.25">
      <c r="E558">
        <v>2023</v>
      </c>
      <c r="F558" t="s">
        <v>40</v>
      </c>
      <c r="G558" t="s">
        <v>21</v>
      </c>
      <c r="H558" t="s">
        <v>31</v>
      </c>
      <c r="I558" s="13">
        <v>78000</v>
      </c>
      <c r="J558" s="13">
        <v>228.85</v>
      </c>
      <c r="K558" s="13">
        <v>512.6</v>
      </c>
      <c r="L558" s="13">
        <v>915000</v>
      </c>
      <c r="M558" t="s">
        <v>38</v>
      </c>
    </row>
    <row r="559" spans="5:13" x14ac:dyDescent="0.25">
      <c r="E559">
        <v>2023</v>
      </c>
      <c r="F559" t="s">
        <v>40</v>
      </c>
      <c r="G559" t="s">
        <v>21</v>
      </c>
      <c r="H559" t="s">
        <v>32</v>
      </c>
      <c r="I559" s="13">
        <v>76000</v>
      </c>
      <c r="J559" s="13">
        <v>228.85</v>
      </c>
      <c r="K559" s="13">
        <v>512.6</v>
      </c>
      <c r="L559" s="13">
        <v>915000</v>
      </c>
      <c r="M559" t="s">
        <v>38</v>
      </c>
    </row>
    <row r="560" spans="5:13" x14ac:dyDescent="0.25">
      <c r="E560">
        <v>2023</v>
      </c>
      <c r="F560" t="s">
        <v>40</v>
      </c>
      <c r="G560" t="s">
        <v>21</v>
      </c>
      <c r="H560" t="s">
        <v>33</v>
      </c>
      <c r="I560" s="13">
        <v>46000</v>
      </c>
      <c r="J560" s="13">
        <v>10000</v>
      </c>
      <c r="K560" s="13">
        <v>22400</v>
      </c>
      <c r="L560" s="13">
        <v>40000</v>
      </c>
      <c r="M560" t="s">
        <v>77</v>
      </c>
    </row>
    <row r="561" spans="5:13" x14ac:dyDescent="0.25">
      <c r="E561">
        <v>2023</v>
      </c>
      <c r="F561" t="s">
        <v>40</v>
      </c>
      <c r="G561" t="s">
        <v>21</v>
      </c>
      <c r="H561" t="s">
        <v>34</v>
      </c>
      <c r="I561" s="13">
        <v>34000</v>
      </c>
      <c r="J561" s="13">
        <v>228.85</v>
      </c>
      <c r="K561" s="13">
        <v>512.6</v>
      </c>
      <c r="L561" s="13">
        <v>915000</v>
      </c>
      <c r="M561" t="s">
        <v>38</v>
      </c>
    </row>
    <row r="562" spans="5:13" x14ac:dyDescent="0.25">
      <c r="E562">
        <v>2023</v>
      </c>
      <c r="F562" t="s">
        <v>40</v>
      </c>
      <c r="G562" t="s">
        <v>18</v>
      </c>
      <c r="H562" t="s">
        <v>35</v>
      </c>
      <c r="I562" s="13">
        <v>7000</v>
      </c>
      <c r="J562" s="13">
        <v>1866.6666666666681</v>
      </c>
      <c r="K562" s="13">
        <v>1493.3333333333333</v>
      </c>
      <c r="L562" s="13">
        <v>40000</v>
      </c>
      <c r="M562" t="s">
        <v>38</v>
      </c>
    </row>
    <row r="563" spans="5:13" x14ac:dyDescent="0.25">
      <c r="E563">
        <v>2023</v>
      </c>
      <c r="F563" t="s">
        <v>40</v>
      </c>
      <c r="G563" t="s">
        <v>18</v>
      </c>
      <c r="H563" t="s">
        <v>35</v>
      </c>
      <c r="I563" s="13">
        <v>7000</v>
      </c>
      <c r="J563" s="13">
        <v>1866.6666666666681</v>
      </c>
      <c r="K563" s="13">
        <v>1493.3333333333333</v>
      </c>
      <c r="L563" s="13">
        <v>40000</v>
      </c>
      <c r="M563" t="s">
        <v>38</v>
      </c>
    </row>
    <row r="564" spans="5:13" x14ac:dyDescent="0.25">
      <c r="E564">
        <v>2023</v>
      </c>
      <c r="F564" t="s">
        <v>40</v>
      </c>
      <c r="G564" t="s">
        <v>21</v>
      </c>
      <c r="H564" t="s">
        <v>36</v>
      </c>
      <c r="I564" s="13">
        <v>3000</v>
      </c>
      <c r="J564" s="13">
        <v>228.85</v>
      </c>
      <c r="K564" s="13">
        <v>5127</v>
      </c>
      <c r="L564" s="13">
        <v>915000</v>
      </c>
      <c r="M564" t="s">
        <v>38</v>
      </c>
    </row>
    <row r="565" spans="5:13" x14ac:dyDescent="0.25">
      <c r="E565">
        <v>2023</v>
      </c>
      <c r="F565" t="s">
        <v>41</v>
      </c>
      <c r="G565" t="s">
        <v>17</v>
      </c>
      <c r="H565" t="s">
        <v>23</v>
      </c>
      <c r="I565" s="13">
        <v>3566</v>
      </c>
      <c r="J565" s="13">
        <v>6912.3850000000093</v>
      </c>
      <c r="K565" s="13">
        <v>5127</v>
      </c>
      <c r="L565" s="13">
        <v>1099</v>
      </c>
      <c r="M565" t="s">
        <v>38</v>
      </c>
    </row>
    <row r="566" spans="5:13" x14ac:dyDescent="0.25">
      <c r="E566">
        <v>2023</v>
      </c>
      <c r="F566" t="s">
        <v>41</v>
      </c>
      <c r="G566" t="s">
        <v>17</v>
      </c>
      <c r="H566" t="s">
        <v>24</v>
      </c>
      <c r="I566" s="13">
        <v>2498</v>
      </c>
      <c r="J566" s="13">
        <v>9600</v>
      </c>
      <c r="K566" s="13">
        <v>8960</v>
      </c>
      <c r="L566" s="13">
        <v>1920</v>
      </c>
      <c r="M566" t="s">
        <v>38</v>
      </c>
    </row>
    <row r="567" spans="5:13" x14ac:dyDescent="0.25">
      <c r="E567">
        <v>2023</v>
      </c>
      <c r="F567" t="s">
        <v>41</v>
      </c>
      <c r="G567" t="s">
        <v>18</v>
      </c>
      <c r="H567" t="s">
        <v>25</v>
      </c>
      <c r="I567" s="13">
        <v>1245</v>
      </c>
      <c r="J567" s="13">
        <v>1220.5333333333319</v>
      </c>
      <c r="K567" s="13">
        <v>5126</v>
      </c>
      <c r="L567" s="13">
        <v>1099</v>
      </c>
      <c r="M567" t="s">
        <v>38</v>
      </c>
    </row>
    <row r="568" spans="5:13" x14ac:dyDescent="0.25">
      <c r="E568">
        <v>2023</v>
      </c>
      <c r="F568" t="s">
        <v>41</v>
      </c>
      <c r="G568" t="s">
        <v>19</v>
      </c>
      <c r="H568" t="s">
        <v>26</v>
      </c>
      <c r="I568" s="13">
        <v>644000</v>
      </c>
      <c r="J568" s="13">
        <v>6892</v>
      </c>
      <c r="K568" s="13">
        <v>6433</v>
      </c>
      <c r="L568" s="13">
        <v>1378</v>
      </c>
      <c r="M568" t="s">
        <v>38</v>
      </c>
    </row>
    <row r="569" spans="5:13" x14ac:dyDescent="0.25">
      <c r="E569">
        <v>2023</v>
      </c>
      <c r="F569" t="s">
        <v>41</v>
      </c>
      <c r="G569" t="s">
        <v>20</v>
      </c>
      <c r="H569" t="s">
        <v>27</v>
      </c>
      <c r="I569" s="13">
        <v>643000</v>
      </c>
      <c r="J569" s="13">
        <v>7700</v>
      </c>
      <c r="K569" s="13">
        <v>7840</v>
      </c>
      <c r="L569" s="13">
        <v>1540</v>
      </c>
      <c r="M569" t="s">
        <v>38</v>
      </c>
    </row>
    <row r="570" spans="5:13" x14ac:dyDescent="0.25">
      <c r="E570">
        <v>2023</v>
      </c>
      <c r="F570" t="s">
        <v>41</v>
      </c>
      <c r="G570" t="s">
        <v>19</v>
      </c>
      <c r="H570" t="s">
        <v>28</v>
      </c>
      <c r="I570" s="13">
        <v>455000</v>
      </c>
      <c r="J570" s="13">
        <v>5265</v>
      </c>
      <c r="K570" s="13">
        <v>5128</v>
      </c>
      <c r="L570" s="13">
        <v>1053</v>
      </c>
      <c r="M570" t="s">
        <v>38</v>
      </c>
    </row>
    <row r="571" spans="5:13" x14ac:dyDescent="0.25">
      <c r="E571">
        <v>2023</v>
      </c>
      <c r="F571" t="s">
        <v>41</v>
      </c>
      <c r="G571" t="s">
        <v>20</v>
      </c>
      <c r="H571" t="s">
        <v>29</v>
      </c>
      <c r="I571" s="13">
        <v>345000</v>
      </c>
      <c r="J571" s="13">
        <v>9016</v>
      </c>
      <c r="K571" s="13">
        <v>7840</v>
      </c>
      <c r="L571" s="13">
        <v>1803</v>
      </c>
      <c r="M571" t="s">
        <v>38</v>
      </c>
    </row>
    <row r="572" spans="5:13" x14ac:dyDescent="0.25">
      <c r="E572">
        <v>2023</v>
      </c>
      <c r="F572" t="s">
        <v>41</v>
      </c>
      <c r="G572" t="s">
        <v>18</v>
      </c>
      <c r="H572" t="s">
        <v>30</v>
      </c>
      <c r="I572" s="13">
        <v>122000</v>
      </c>
      <c r="J572" s="13">
        <v>1220.5333333333319</v>
      </c>
      <c r="K572" s="13">
        <v>2340</v>
      </c>
      <c r="L572" s="13">
        <v>539000</v>
      </c>
      <c r="M572" t="s">
        <v>38</v>
      </c>
    </row>
    <row r="573" spans="5:13" x14ac:dyDescent="0.25">
      <c r="E573">
        <v>2023</v>
      </c>
      <c r="F573" t="s">
        <v>41</v>
      </c>
      <c r="G573" t="s">
        <v>21</v>
      </c>
      <c r="H573" t="s">
        <v>31</v>
      </c>
      <c r="I573" s="13">
        <v>78000</v>
      </c>
      <c r="J573" s="13">
        <v>274.64999999999998</v>
      </c>
      <c r="K573" s="13">
        <v>512.6</v>
      </c>
      <c r="L573" s="13">
        <v>1099</v>
      </c>
      <c r="M573" t="s">
        <v>38</v>
      </c>
    </row>
    <row r="574" spans="5:13" x14ac:dyDescent="0.25">
      <c r="E574">
        <v>2023</v>
      </c>
      <c r="F574" t="s">
        <v>41</v>
      </c>
      <c r="G574" t="s">
        <v>21</v>
      </c>
      <c r="H574" t="s">
        <v>32</v>
      </c>
      <c r="I574" s="13">
        <v>76000</v>
      </c>
      <c r="J574" s="13">
        <v>274.60000000000002</v>
      </c>
      <c r="K574" s="13">
        <v>512.6</v>
      </c>
      <c r="L574" s="13">
        <v>1098</v>
      </c>
      <c r="M574" t="s">
        <v>38</v>
      </c>
    </row>
    <row r="575" spans="5:13" x14ac:dyDescent="0.25">
      <c r="E575">
        <v>2023</v>
      </c>
      <c r="F575" t="s">
        <v>41</v>
      </c>
      <c r="G575" t="s">
        <v>21</v>
      </c>
      <c r="H575" t="s">
        <v>33</v>
      </c>
      <c r="I575" s="13">
        <v>46000</v>
      </c>
      <c r="J575" s="13">
        <v>12000</v>
      </c>
      <c r="K575" s="13">
        <v>22400</v>
      </c>
      <c r="L575" s="13">
        <v>48000</v>
      </c>
      <c r="M575" t="s">
        <v>77</v>
      </c>
    </row>
    <row r="576" spans="5:13" x14ac:dyDescent="0.25">
      <c r="E576">
        <v>2023</v>
      </c>
      <c r="F576" t="s">
        <v>41</v>
      </c>
      <c r="G576" t="s">
        <v>21</v>
      </c>
      <c r="H576" t="s">
        <v>34</v>
      </c>
      <c r="I576" s="13">
        <v>34000</v>
      </c>
      <c r="J576" s="13">
        <v>274.60000000000002</v>
      </c>
      <c r="K576" s="13">
        <v>512.6</v>
      </c>
      <c r="L576" s="13">
        <v>1098</v>
      </c>
      <c r="M576" t="s">
        <v>38</v>
      </c>
    </row>
    <row r="577" spans="5:13" x14ac:dyDescent="0.25">
      <c r="E577">
        <v>2023</v>
      </c>
      <c r="F577" t="s">
        <v>41</v>
      </c>
      <c r="G577" t="s">
        <v>18</v>
      </c>
      <c r="H577" t="s">
        <v>35</v>
      </c>
      <c r="I577" s="13">
        <v>7000</v>
      </c>
      <c r="J577" s="13">
        <v>2063.3233333333319</v>
      </c>
      <c r="K577" s="13">
        <v>1493.3333333333333</v>
      </c>
      <c r="L577" s="13">
        <v>733000</v>
      </c>
      <c r="M577" t="s">
        <v>38</v>
      </c>
    </row>
    <row r="578" spans="5:13" x14ac:dyDescent="0.25">
      <c r="E578">
        <v>2023</v>
      </c>
      <c r="F578" t="s">
        <v>41</v>
      </c>
      <c r="G578" t="s">
        <v>18</v>
      </c>
      <c r="H578" t="s">
        <v>35</v>
      </c>
      <c r="I578" s="13">
        <v>7000</v>
      </c>
      <c r="J578" s="13">
        <v>2053.3333333333321</v>
      </c>
      <c r="K578" s="13">
        <v>1493.3333333333333</v>
      </c>
      <c r="L578" s="13">
        <v>733000</v>
      </c>
      <c r="M578" t="s">
        <v>38</v>
      </c>
    </row>
    <row r="579" spans="5:13" x14ac:dyDescent="0.25">
      <c r="E579">
        <v>2023</v>
      </c>
      <c r="F579" t="s">
        <v>41</v>
      </c>
      <c r="G579" t="s">
        <v>22</v>
      </c>
      <c r="H579" t="s">
        <v>22</v>
      </c>
      <c r="I579" s="13">
        <v>3000</v>
      </c>
      <c r="J579" s="13">
        <v>14520</v>
      </c>
      <c r="K579" s="13">
        <v>7392</v>
      </c>
      <c r="L579" s="13">
        <v>1452</v>
      </c>
      <c r="M579" t="s">
        <v>38</v>
      </c>
    </row>
    <row r="580" spans="5:13" x14ac:dyDescent="0.25">
      <c r="E580">
        <v>2023</v>
      </c>
      <c r="F580" t="s">
        <v>41</v>
      </c>
      <c r="G580" t="s">
        <v>21</v>
      </c>
      <c r="H580" t="s">
        <v>36</v>
      </c>
      <c r="I580" s="13">
        <v>3000</v>
      </c>
      <c r="J580" s="13">
        <v>251.75</v>
      </c>
      <c r="K580" s="13">
        <v>5127</v>
      </c>
      <c r="L580" s="13">
        <v>1006.9999999999999</v>
      </c>
      <c r="M580" t="s">
        <v>38</v>
      </c>
    </row>
    <row r="581" spans="5:13" x14ac:dyDescent="0.25">
      <c r="E581">
        <v>2023</v>
      </c>
      <c r="F581" t="s">
        <v>42</v>
      </c>
      <c r="G581" t="s">
        <v>17</v>
      </c>
      <c r="H581" t="s">
        <v>23</v>
      </c>
      <c r="I581" s="13">
        <v>3566</v>
      </c>
      <c r="J581" s="13">
        <v>5035</v>
      </c>
      <c r="K581" s="13">
        <v>5127</v>
      </c>
      <c r="L581" s="13">
        <v>1006.9999999999999</v>
      </c>
      <c r="M581" t="s">
        <v>38</v>
      </c>
    </row>
    <row r="582" spans="5:13" x14ac:dyDescent="0.25">
      <c r="E582">
        <v>2023</v>
      </c>
      <c r="F582" t="s">
        <v>42</v>
      </c>
      <c r="G582" t="s">
        <v>17</v>
      </c>
      <c r="H582" t="s">
        <v>24</v>
      </c>
      <c r="I582" s="13">
        <v>2498</v>
      </c>
      <c r="J582" s="13">
        <v>8800</v>
      </c>
      <c r="K582" s="13">
        <v>8960</v>
      </c>
      <c r="L582" s="13">
        <v>1760</v>
      </c>
      <c r="M582" t="s">
        <v>38</v>
      </c>
    </row>
    <row r="583" spans="5:13" x14ac:dyDescent="0.25">
      <c r="E583">
        <v>2023</v>
      </c>
      <c r="F583" t="s">
        <v>42</v>
      </c>
      <c r="G583" t="s">
        <v>18</v>
      </c>
      <c r="H583" t="s">
        <v>25</v>
      </c>
      <c r="I583" s="13">
        <v>1245</v>
      </c>
      <c r="J583" s="13">
        <v>1464.5333333333319</v>
      </c>
      <c r="K583" s="13">
        <v>5126</v>
      </c>
      <c r="L583" s="13">
        <v>1006.9999999999999</v>
      </c>
      <c r="M583" t="s">
        <v>38</v>
      </c>
    </row>
    <row r="584" spans="5:13" x14ac:dyDescent="0.25">
      <c r="E584">
        <v>2023</v>
      </c>
      <c r="F584" t="s">
        <v>42</v>
      </c>
      <c r="G584" t="s">
        <v>19</v>
      </c>
      <c r="H584" t="s">
        <v>37</v>
      </c>
      <c r="I584" s="13">
        <v>644000</v>
      </c>
      <c r="J584" s="13">
        <v>6318</v>
      </c>
      <c r="K584" s="13">
        <v>6433</v>
      </c>
      <c r="L584" s="13">
        <v>1264</v>
      </c>
      <c r="M584" t="s">
        <v>38</v>
      </c>
    </row>
    <row r="585" spans="5:13" x14ac:dyDescent="0.25">
      <c r="E585">
        <v>2023</v>
      </c>
      <c r="F585" t="s">
        <v>42</v>
      </c>
      <c r="G585" t="s">
        <v>20</v>
      </c>
      <c r="H585" t="s">
        <v>27</v>
      </c>
      <c r="I585" s="13">
        <v>643000</v>
      </c>
      <c r="J585" s="13">
        <v>7000</v>
      </c>
      <c r="K585" s="13">
        <v>7840</v>
      </c>
      <c r="L585" s="13">
        <v>1400</v>
      </c>
      <c r="M585" t="s">
        <v>38</v>
      </c>
    </row>
    <row r="586" spans="5:13" x14ac:dyDescent="0.25">
      <c r="E586">
        <v>2023</v>
      </c>
      <c r="F586" t="s">
        <v>42</v>
      </c>
      <c r="G586" t="s">
        <v>19</v>
      </c>
      <c r="H586" t="s">
        <v>28</v>
      </c>
      <c r="I586" s="13">
        <v>455000</v>
      </c>
      <c r="J586" s="13">
        <v>4579</v>
      </c>
      <c r="K586" s="13">
        <v>5128</v>
      </c>
      <c r="L586" s="13">
        <v>916000</v>
      </c>
      <c r="M586" t="s">
        <v>38</v>
      </c>
    </row>
    <row r="587" spans="5:13" x14ac:dyDescent="0.25">
      <c r="E587">
        <v>2023</v>
      </c>
      <c r="F587" t="s">
        <v>42</v>
      </c>
      <c r="G587" t="s">
        <v>20</v>
      </c>
      <c r="H587" t="s">
        <v>29</v>
      </c>
      <c r="I587" s="13">
        <v>345000</v>
      </c>
      <c r="J587" s="13">
        <v>7000</v>
      </c>
      <c r="K587" s="13">
        <v>7840</v>
      </c>
      <c r="L587" s="13">
        <v>1400</v>
      </c>
      <c r="M587" t="s">
        <v>38</v>
      </c>
    </row>
    <row r="588" spans="5:13" x14ac:dyDescent="0.25">
      <c r="E588">
        <v>2023</v>
      </c>
      <c r="F588" t="s">
        <v>42</v>
      </c>
      <c r="G588" t="s">
        <v>18</v>
      </c>
      <c r="H588" t="s">
        <v>30</v>
      </c>
      <c r="I588" s="13">
        <v>122000</v>
      </c>
      <c r="J588" s="13">
        <v>1342.6666666666681</v>
      </c>
      <c r="K588" s="13">
        <v>3733.3333333333335</v>
      </c>
      <c r="L588" s="13">
        <v>20000</v>
      </c>
      <c r="M588" t="s">
        <v>38</v>
      </c>
    </row>
    <row r="589" spans="5:13" x14ac:dyDescent="0.25">
      <c r="E589">
        <v>2023</v>
      </c>
      <c r="F589" t="s">
        <v>42</v>
      </c>
      <c r="G589" t="s">
        <v>21</v>
      </c>
      <c r="H589" t="s">
        <v>31</v>
      </c>
      <c r="I589" s="13">
        <v>78000</v>
      </c>
      <c r="J589" s="13">
        <v>228.85</v>
      </c>
      <c r="K589" s="13">
        <v>512.6</v>
      </c>
      <c r="L589" s="13">
        <v>915000</v>
      </c>
      <c r="M589" t="s">
        <v>38</v>
      </c>
    </row>
    <row r="590" spans="5:13" x14ac:dyDescent="0.25">
      <c r="E590">
        <v>2023</v>
      </c>
      <c r="F590" t="s">
        <v>42</v>
      </c>
      <c r="G590" t="s">
        <v>21</v>
      </c>
      <c r="H590" t="s">
        <v>32</v>
      </c>
      <c r="I590" s="13">
        <v>76000</v>
      </c>
      <c r="J590" s="13">
        <v>228.85</v>
      </c>
      <c r="K590" s="13">
        <v>512.6</v>
      </c>
      <c r="L590" s="13">
        <v>915000</v>
      </c>
      <c r="M590" t="s">
        <v>38</v>
      </c>
    </row>
    <row r="591" spans="5:13" x14ac:dyDescent="0.25">
      <c r="E591">
        <v>2023</v>
      </c>
      <c r="F591" t="s">
        <v>42</v>
      </c>
      <c r="G591" t="s">
        <v>21</v>
      </c>
      <c r="H591" t="s">
        <v>33</v>
      </c>
      <c r="I591" s="13">
        <v>46000</v>
      </c>
      <c r="J591" s="13">
        <v>10000</v>
      </c>
      <c r="K591" s="13">
        <v>22400</v>
      </c>
      <c r="L591" s="13">
        <v>40000</v>
      </c>
      <c r="M591" t="s">
        <v>77</v>
      </c>
    </row>
    <row r="592" spans="5:13" x14ac:dyDescent="0.25">
      <c r="E592">
        <v>2023</v>
      </c>
      <c r="F592" t="s">
        <v>42</v>
      </c>
      <c r="G592" t="s">
        <v>21</v>
      </c>
      <c r="H592" t="s">
        <v>34</v>
      </c>
      <c r="I592" s="13">
        <v>34000</v>
      </c>
      <c r="J592" s="13">
        <v>228.85</v>
      </c>
      <c r="K592" s="13">
        <v>512.6</v>
      </c>
      <c r="L592" s="13">
        <v>915000</v>
      </c>
      <c r="M592" t="s">
        <v>38</v>
      </c>
    </row>
    <row r="593" spans="5:13" x14ac:dyDescent="0.25">
      <c r="E593">
        <v>2023</v>
      </c>
      <c r="F593" t="s">
        <v>42</v>
      </c>
      <c r="G593" t="s">
        <v>18</v>
      </c>
      <c r="H593" t="s">
        <v>35</v>
      </c>
      <c r="I593" s="13">
        <v>7000</v>
      </c>
      <c r="J593" s="13">
        <v>1866.6666666666681</v>
      </c>
      <c r="K593" s="13">
        <v>1493.3333333333333</v>
      </c>
      <c r="L593" s="13">
        <v>40000</v>
      </c>
      <c r="M593" t="s">
        <v>38</v>
      </c>
    </row>
    <row r="594" spans="5:13" x14ac:dyDescent="0.25">
      <c r="E594">
        <v>2023</v>
      </c>
      <c r="F594" t="s">
        <v>42</v>
      </c>
      <c r="G594" t="s">
        <v>21</v>
      </c>
      <c r="H594" t="s">
        <v>36</v>
      </c>
      <c r="I594" s="13">
        <v>3000</v>
      </c>
      <c r="J594" s="13">
        <v>228.85</v>
      </c>
      <c r="K594" s="13">
        <v>5127</v>
      </c>
      <c r="L594" s="13">
        <v>915000</v>
      </c>
      <c r="M594" t="s">
        <v>38</v>
      </c>
    </row>
    <row r="595" spans="5:13" x14ac:dyDescent="0.25">
      <c r="E595">
        <v>2023</v>
      </c>
      <c r="F595" t="s">
        <v>43</v>
      </c>
      <c r="G595" t="s">
        <v>17</v>
      </c>
      <c r="H595" t="s">
        <v>23</v>
      </c>
      <c r="I595" s="13">
        <v>3566</v>
      </c>
      <c r="J595" s="13">
        <v>5493</v>
      </c>
      <c r="K595" s="13">
        <v>5127</v>
      </c>
      <c r="L595" s="13">
        <v>1099</v>
      </c>
      <c r="M595" t="s">
        <v>38</v>
      </c>
    </row>
    <row r="596" spans="5:13" x14ac:dyDescent="0.25">
      <c r="E596">
        <v>2023</v>
      </c>
      <c r="F596" t="s">
        <v>43</v>
      </c>
      <c r="G596" t="s">
        <v>17</v>
      </c>
      <c r="H596" t="s">
        <v>24</v>
      </c>
      <c r="I596" s="13">
        <v>2498</v>
      </c>
      <c r="J596" s="13">
        <v>9600</v>
      </c>
      <c r="K596" s="13">
        <v>8960</v>
      </c>
      <c r="L596" s="13">
        <v>1920</v>
      </c>
      <c r="M596" t="s">
        <v>38</v>
      </c>
    </row>
    <row r="597" spans="5:13" x14ac:dyDescent="0.25">
      <c r="E597">
        <v>2023</v>
      </c>
      <c r="F597" t="s">
        <v>43</v>
      </c>
      <c r="G597" t="s">
        <v>18</v>
      </c>
      <c r="H597" t="s">
        <v>25</v>
      </c>
      <c r="I597" s="13">
        <v>1245</v>
      </c>
      <c r="J597" s="13">
        <v>1220.5333333333319</v>
      </c>
      <c r="K597" s="13">
        <v>5126</v>
      </c>
      <c r="L597" s="13">
        <v>1099</v>
      </c>
      <c r="M597" t="s">
        <v>38</v>
      </c>
    </row>
    <row r="598" spans="5:13" x14ac:dyDescent="0.25">
      <c r="E598">
        <v>2023</v>
      </c>
      <c r="F598" t="s">
        <v>43</v>
      </c>
      <c r="G598" t="s">
        <v>19</v>
      </c>
      <c r="H598" t="s">
        <v>26</v>
      </c>
      <c r="I598" s="13">
        <v>644000</v>
      </c>
      <c r="J598" s="13">
        <v>6892</v>
      </c>
      <c r="K598" s="13">
        <v>6433</v>
      </c>
      <c r="L598" s="13">
        <v>1378</v>
      </c>
      <c r="M598" t="s">
        <v>38</v>
      </c>
    </row>
    <row r="599" spans="5:13" x14ac:dyDescent="0.25">
      <c r="E599">
        <v>2023</v>
      </c>
      <c r="F599" t="s">
        <v>43</v>
      </c>
      <c r="G599" t="s">
        <v>20</v>
      </c>
      <c r="H599" t="s">
        <v>27</v>
      </c>
      <c r="I599" s="13">
        <v>643000</v>
      </c>
      <c r="J599" s="13">
        <v>7700</v>
      </c>
      <c r="K599" s="13">
        <v>7840</v>
      </c>
      <c r="L599" s="13">
        <v>1540</v>
      </c>
      <c r="M599" t="s">
        <v>38</v>
      </c>
    </row>
    <row r="600" spans="5:13" x14ac:dyDescent="0.25">
      <c r="E600">
        <v>2023</v>
      </c>
      <c r="F600" t="s">
        <v>43</v>
      </c>
      <c r="G600" t="s">
        <v>19</v>
      </c>
      <c r="H600" t="s">
        <v>28</v>
      </c>
      <c r="I600" s="13">
        <v>455000</v>
      </c>
      <c r="J600" s="13">
        <v>5265</v>
      </c>
      <c r="K600" s="13">
        <v>5128</v>
      </c>
      <c r="L600" s="13">
        <v>1053</v>
      </c>
      <c r="M600" t="s">
        <v>38</v>
      </c>
    </row>
    <row r="601" spans="5:13" x14ac:dyDescent="0.25">
      <c r="E601">
        <v>2023</v>
      </c>
      <c r="F601" t="s">
        <v>43</v>
      </c>
      <c r="G601" t="s">
        <v>20</v>
      </c>
      <c r="H601" t="s">
        <v>29</v>
      </c>
      <c r="I601" s="13">
        <v>345000</v>
      </c>
      <c r="J601" s="13">
        <v>9016</v>
      </c>
      <c r="K601" s="13">
        <v>7840</v>
      </c>
      <c r="L601" s="13">
        <v>1803</v>
      </c>
      <c r="M601" t="s">
        <v>38</v>
      </c>
    </row>
    <row r="602" spans="5:13" x14ac:dyDescent="0.25">
      <c r="E602">
        <v>2023</v>
      </c>
      <c r="F602" t="s">
        <v>43</v>
      </c>
      <c r="G602" t="s">
        <v>18</v>
      </c>
      <c r="H602" t="s">
        <v>30</v>
      </c>
      <c r="I602" s="13">
        <v>122000</v>
      </c>
      <c r="J602" s="13">
        <v>1220.5333333333319</v>
      </c>
      <c r="K602" s="13">
        <v>2340</v>
      </c>
      <c r="L602" s="13">
        <v>539000</v>
      </c>
      <c r="M602" t="s">
        <v>38</v>
      </c>
    </row>
    <row r="603" spans="5:13" x14ac:dyDescent="0.25">
      <c r="E603">
        <v>2023</v>
      </c>
      <c r="F603" t="s">
        <v>43</v>
      </c>
      <c r="G603" t="s">
        <v>21</v>
      </c>
      <c r="H603" t="s">
        <v>31</v>
      </c>
      <c r="I603" s="13">
        <v>78000</v>
      </c>
      <c r="J603" s="13">
        <v>274.64999999999998</v>
      </c>
      <c r="K603" s="13">
        <v>512.6</v>
      </c>
      <c r="L603" s="13">
        <v>1099</v>
      </c>
      <c r="M603" t="s">
        <v>38</v>
      </c>
    </row>
    <row r="604" spans="5:13" x14ac:dyDescent="0.25">
      <c r="E604">
        <v>2023</v>
      </c>
      <c r="F604" t="s">
        <v>43</v>
      </c>
      <c r="G604" t="s">
        <v>21</v>
      </c>
      <c r="H604" t="s">
        <v>32</v>
      </c>
      <c r="I604" s="13">
        <v>76000</v>
      </c>
      <c r="J604" s="13">
        <v>274.60000000000002</v>
      </c>
      <c r="K604" s="13">
        <v>512.6</v>
      </c>
      <c r="L604" s="13">
        <v>1098</v>
      </c>
      <c r="M604" t="s">
        <v>38</v>
      </c>
    </row>
    <row r="605" spans="5:13" x14ac:dyDescent="0.25">
      <c r="E605">
        <v>2023</v>
      </c>
      <c r="F605" t="s">
        <v>43</v>
      </c>
      <c r="G605" t="s">
        <v>21</v>
      </c>
      <c r="H605" t="s">
        <v>33</v>
      </c>
      <c r="I605" s="13">
        <v>46000</v>
      </c>
      <c r="J605" s="13">
        <v>12000</v>
      </c>
      <c r="K605" s="13">
        <v>22400</v>
      </c>
      <c r="L605" s="13">
        <v>48000</v>
      </c>
      <c r="M605" t="s">
        <v>77</v>
      </c>
    </row>
    <row r="606" spans="5:13" x14ac:dyDescent="0.25">
      <c r="E606">
        <v>2023</v>
      </c>
      <c r="F606" t="s">
        <v>43</v>
      </c>
      <c r="G606" t="s">
        <v>21</v>
      </c>
      <c r="H606" t="s">
        <v>34</v>
      </c>
      <c r="I606" s="13">
        <v>34000</v>
      </c>
      <c r="J606" s="13">
        <v>274.60000000000002</v>
      </c>
      <c r="K606" s="13">
        <v>512.6</v>
      </c>
      <c r="L606" s="13">
        <v>1098</v>
      </c>
      <c r="M606" t="s">
        <v>38</v>
      </c>
    </row>
    <row r="607" spans="5:13" x14ac:dyDescent="0.25">
      <c r="E607">
        <v>2023</v>
      </c>
      <c r="F607" t="s">
        <v>43</v>
      </c>
      <c r="G607" t="s">
        <v>18</v>
      </c>
      <c r="H607" t="s">
        <v>35</v>
      </c>
      <c r="I607" s="13">
        <v>7000</v>
      </c>
      <c r="J607" s="13">
        <v>2053.3333333333321</v>
      </c>
      <c r="K607" s="13">
        <v>1493.3333333333333</v>
      </c>
      <c r="L607" s="13">
        <v>733000</v>
      </c>
      <c r="M607" t="s">
        <v>38</v>
      </c>
    </row>
    <row r="608" spans="5:13" x14ac:dyDescent="0.25">
      <c r="E608">
        <v>2023</v>
      </c>
      <c r="F608" t="s">
        <v>43</v>
      </c>
      <c r="G608" t="s">
        <v>22</v>
      </c>
      <c r="H608" t="s">
        <v>22</v>
      </c>
      <c r="I608" s="13">
        <v>3000</v>
      </c>
      <c r="J608" s="13">
        <v>14520</v>
      </c>
      <c r="K608" s="13">
        <v>7392</v>
      </c>
      <c r="L608" s="13">
        <v>1452</v>
      </c>
      <c r="M608" t="s">
        <v>38</v>
      </c>
    </row>
    <row r="609" spans="5:13" x14ac:dyDescent="0.25">
      <c r="E609">
        <v>2023</v>
      </c>
      <c r="F609" t="s">
        <v>43</v>
      </c>
      <c r="G609" t="s">
        <v>21</v>
      </c>
      <c r="H609" t="s">
        <v>36</v>
      </c>
      <c r="I609" s="13">
        <v>3000</v>
      </c>
      <c r="J609" s="13">
        <v>251.75</v>
      </c>
      <c r="K609" s="13">
        <v>5127</v>
      </c>
      <c r="L609" s="13">
        <v>1006.9999999999999</v>
      </c>
      <c r="M609" t="s">
        <v>38</v>
      </c>
    </row>
    <row r="610" spans="5:13" x14ac:dyDescent="0.25">
      <c r="E610">
        <v>2023</v>
      </c>
      <c r="F610" t="s">
        <v>44</v>
      </c>
      <c r="G610" t="s">
        <v>17</v>
      </c>
      <c r="H610" t="s">
        <v>23</v>
      </c>
      <c r="I610" s="13">
        <v>3566</v>
      </c>
      <c r="J610" s="13">
        <v>5035</v>
      </c>
      <c r="K610" s="13">
        <v>5127</v>
      </c>
      <c r="L610" s="13">
        <v>1006.9999999999999</v>
      </c>
      <c r="M610" t="s">
        <v>38</v>
      </c>
    </row>
    <row r="611" spans="5:13" x14ac:dyDescent="0.25">
      <c r="E611">
        <v>2023</v>
      </c>
      <c r="F611" t="s">
        <v>44</v>
      </c>
      <c r="G611" t="s">
        <v>17</v>
      </c>
      <c r="H611" t="s">
        <v>24</v>
      </c>
      <c r="I611" s="13">
        <v>2498</v>
      </c>
      <c r="J611" s="13">
        <v>8800</v>
      </c>
      <c r="K611" s="13">
        <v>8960</v>
      </c>
      <c r="L611" s="13">
        <v>1760</v>
      </c>
      <c r="M611" t="s">
        <v>38</v>
      </c>
    </row>
    <row r="612" spans="5:13" x14ac:dyDescent="0.25">
      <c r="E612">
        <v>2023</v>
      </c>
      <c r="F612" t="s">
        <v>44</v>
      </c>
      <c r="G612" t="s">
        <v>18</v>
      </c>
      <c r="H612" t="s">
        <v>25</v>
      </c>
      <c r="I612" s="13">
        <v>1245</v>
      </c>
      <c r="J612" s="13">
        <v>1464.5333333333319</v>
      </c>
      <c r="K612" s="13">
        <v>5126</v>
      </c>
      <c r="L612" s="13">
        <v>1006.9999999999999</v>
      </c>
      <c r="M612" t="s">
        <v>38</v>
      </c>
    </row>
    <row r="613" spans="5:13" x14ac:dyDescent="0.25">
      <c r="E613">
        <v>2023</v>
      </c>
      <c r="F613" t="s">
        <v>44</v>
      </c>
      <c r="G613" t="s">
        <v>19</v>
      </c>
      <c r="H613" t="s">
        <v>37</v>
      </c>
      <c r="I613" s="13">
        <v>644000</v>
      </c>
      <c r="J613" s="13">
        <v>6318</v>
      </c>
      <c r="K613" s="13">
        <v>6433</v>
      </c>
      <c r="L613" s="13">
        <v>1264</v>
      </c>
      <c r="M613" t="s">
        <v>38</v>
      </c>
    </row>
    <row r="614" spans="5:13" x14ac:dyDescent="0.25">
      <c r="E614">
        <v>2023</v>
      </c>
      <c r="F614" t="s">
        <v>44</v>
      </c>
      <c r="G614" t="s">
        <v>20</v>
      </c>
      <c r="H614" t="s">
        <v>27</v>
      </c>
      <c r="I614" s="13">
        <v>643000</v>
      </c>
      <c r="J614" s="13">
        <v>7000</v>
      </c>
      <c r="K614" s="13">
        <v>7840</v>
      </c>
      <c r="L614" s="13">
        <v>1400</v>
      </c>
      <c r="M614" t="s">
        <v>38</v>
      </c>
    </row>
    <row r="615" spans="5:13" x14ac:dyDescent="0.25">
      <c r="E615">
        <v>2023</v>
      </c>
      <c r="F615" t="s">
        <v>44</v>
      </c>
      <c r="G615" t="s">
        <v>19</v>
      </c>
      <c r="H615" t="s">
        <v>28</v>
      </c>
      <c r="I615" s="13">
        <v>455000</v>
      </c>
      <c r="J615" s="13">
        <v>4579</v>
      </c>
      <c r="K615" s="13">
        <v>5128</v>
      </c>
      <c r="L615" s="13">
        <v>916000</v>
      </c>
      <c r="M615" t="s">
        <v>38</v>
      </c>
    </row>
    <row r="616" spans="5:13" x14ac:dyDescent="0.25">
      <c r="E616">
        <v>2023</v>
      </c>
      <c r="F616" t="s">
        <v>44</v>
      </c>
      <c r="G616" t="s">
        <v>20</v>
      </c>
      <c r="H616" t="s">
        <v>29</v>
      </c>
      <c r="I616" s="13">
        <v>345000</v>
      </c>
      <c r="J616" s="13">
        <v>7000</v>
      </c>
      <c r="K616" s="13">
        <v>7840</v>
      </c>
      <c r="L616" s="13">
        <v>1400</v>
      </c>
      <c r="M616" t="s">
        <v>38</v>
      </c>
    </row>
    <row r="617" spans="5:13" x14ac:dyDescent="0.25">
      <c r="E617">
        <v>2023</v>
      </c>
      <c r="F617" t="s">
        <v>44</v>
      </c>
      <c r="G617" t="s">
        <v>18</v>
      </c>
      <c r="H617" t="s">
        <v>30</v>
      </c>
      <c r="I617" s="13">
        <v>122000</v>
      </c>
      <c r="J617" s="13">
        <v>1342.6666666666681</v>
      </c>
      <c r="K617" s="13">
        <v>3733.3333333333335</v>
      </c>
      <c r="L617" s="13">
        <v>20000</v>
      </c>
      <c r="M617" t="s">
        <v>38</v>
      </c>
    </row>
    <row r="618" spans="5:13" x14ac:dyDescent="0.25">
      <c r="E618">
        <v>2023</v>
      </c>
      <c r="F618" t="s">
        <v>44</v>
      </c>
      <c r="G618" t="s">
        <v>21</v>
      </c>
      <c r="H618" t="s">
        <v>31</v>
      </c>
      <c r="I618" s="13">
        <v>78000</v>
      </c>
      <c r="J618" s="13">
        <v>228.85</v>
      </c>
      <c r="K618" s="13">
        <v>512.6</v>
      </c>
      <c r="L618" s="13">
        <v>915000</v>
      </c>
      <c r="M618" t="s">
        <v>38</v>
      </c>
    </row>
    <row r="619" spans="5:13" x14ac:dyDescent="0.25">
      <c r="E619">
        <v>2023</v>
      </c>
      <c r="F619" t="s">
        <v>44</v>
      </c>
      <c r="G619" t="s">
        <v>21</v>
      </c>
      <c r="H619" t="s">
        <v>32</v>
      </c>
      <c r="I619" s="13">
        <v>76000</v>
      </c>
      <c r="J619" s="13">
        <v>228.85</v>
      </c>
      <c r="K619" s="13">
        <v>512.6</v>
      </c>
      <c r="L619" s="13">
        <v>915000</v>
      </c>
      <c r="M619" t="s">
        <v>38</v>
      </c>
    </row>
    <row r="620" spans="5:13" x14ac:dyDescent="0.25">
      <c r="E620">
        <v>2023</v>
      </c>
      <c r="F620" t="s">
        <v>44</v>
      </c>
      <c r="G620" t="s">
        <v>21</v>
      </c>
      <c r="H620" t="s">
        <v>33</v>
      </c>
      <c r="I620" s="13">
        <v>46000</v>
      </c>
      <c r="J620" s="13">
        <v>10000</v>
      </c>
      <c r="K620" s="13">
        <v>22400</v>
      </c>
      <c r="L620" s="13">
        <v>40000</v>
      </c>
      <c r="M620" t="s">
        <v>77</v>
      </c>
    </row>
    <row r="621" spans="5:13" x14ac:dyDescent="0.25">
      <c r="E621">
        <v>2023</v>
      </c>
      <c r="F621" t="s">
        <v>44</v>
      </c>
      <c r="G621" t="s">
        <v>21</v>
      </c>
      <c r="H621" t="s">
        <v>34</v>
      </c>
      <c r="I621" s="13">
        <v>34000</v>
      </c>
      <c r="J621" s="13">
        <v>228.85</v>
      </c>
      <c r="K621" s="13">
        <v>512.6</v>
      </c>
      <c r="L621" s="13">
        <v>915000</v>
      </c>
      <c r="M621" t="s">
        <v>38</v>
      </c>
    </row>
    <row r="622" spans="5:13" x14ac:dyDescent="0.25">
      <c r="E622">
        <v>2023</v>
      </c>
      <c r="F622" t="s">
        <v>44</v>
      </c>
      <c r="G622" t="s">
        <v>18</v>
      </c>
      <c r="H622" t="s">
        <v>35</v>
      </c>
      <c r="I622" s="13">
        <v>7000</v>
      </c>
      <c r="J622" s="13">
        <v>1866.6666666666681</v>
      </c>
      <c r="K622" s="13">
        <v>1493.3333333333333</v>
      </c>
      <c r="L622" s="13">
        <v>40000</v>
      </c>
      <c r="M622" t="s">
        <v>38</v>
      </c>
    </row>
    <row r="623" spans="5:13" x14ac:dyDescent="0.25">
      <c r="E623">
        <v>2023</v>
      </c>
      <c r="F623" t="s">
        <v>44</v>
      </c>
      <c r="G623" t="s">
        <v>21</v>
      </c>
      <c r="H623" t="s">
        <v>36</v>
      </c>
      <c r="I623" s="13">
        <v>3000</v>
      </c>
      <c r="J623" s="13">
        <v>228.85</v>
      </c>
      <c r="K623" s="13">
        <v>5127</v>
      </c>
      <c r="L623" s="13">
        <v>915000</v>
      </c>
      <c r="M623" t="s">
        <v>38</v>
      </c>
    </row>
    <row r="624" spans="5:13" x14ac:dyDescent="0.25">
      <c r="E624">
        <v>2023</v>
      </c>
      <c r="F624" t="s">
        <v>45</v>
      </c>
      <c r="G624" t="s">
        <v>17</v>
      </c>
      <c r="H624" t="s">
        <v>23</v>
      </c>
      <c r="I624" s="13">
        <v>3566</v>
      </c>
      <c r="J624" s="13">
        <v>5493</v>
      </c>
      <c r="K624" s="13">
        <v>5127</v>
      </c>
      <c r="L624" s="13">
        <v>1099</v>
      </c>
      <c r="M624" t="s">
        <v>38</v>
      </c>
    </row>
    <row r="625" spans="5:13" x14ac:dyDescent="0.25">
      <c r="E625">
        <v>2023</v>
      </c>
      <c r="F625" t="s">
        <v>45</v>
      </c>
      <c r="G625" t="s">
        <v>17</v>
      </c>
      <c r="H625" t="s">
        <v>24</v>
      </c>
      <c r="I625" s="13">
        <v>2498</v>
      </c>
      <c r="J625" s="13">
        <v>9600</v>
      </c>
      <c r="K625" s="13">
        <v>8960</v>
      </c>
      <c r="L625" s="13">
        <v>1920</v>
      </c>
      <c r="M625" t="s">
        <v>38</v>
      </c>
    </row>
    <row r="626" spans="5:13" x14ac:dyDescent="0.25">
      <c r="E626">
        <v>2023</v>
      </c>
      <c r="F626" t="s">
        <v>45</v>
      </c>
      <c r="G626" t="s">
        <v>18</v>
      </c>
      <c r="H626" t="s">
        <v>25</v>
      </c>
      <c r="I626" s="13">
        <v>1245</v>
      </c>
      <c r="J626" s="13">
        <v>1220.5333333333319</v>
      </c>
      <c r="K626" s="13">
        <v>5126</v>
      </c>
      <c r="L626" s="13">
        <v>1099</v>
      </c>
      <c r="M626" t="s">
        <v>38</v>
      </c>
    </row>
    <row r="627" spans="5:13" x14ac:dyDescent="0.25">
      <c r="E627">
        <v>2023</v>
      </c>
      <c r="F627" t="s">
        <v>45</v>
      </c>
      <c r="G627" t="s">
        <v>19</v>
      </c>
      <c r="H627" t="s">
        <v>26</v>
      </c>
      <c r="I627" s="13">
        <v>644000</v>
      </c>
      <c r="J627" s="13">
        <v>6892</v>
      </c>
      <c r="K627" s="13">
        <v>6433</v>
      </c>
      <c r="L627" s="13">
        <v>1378</v>
      </c>
      <c r="M627" t="s">
        <v>38</v>
      </c>
    </row>
    <row r="628" spans="5:13" x14ac:dyDescent="0.25">
      <c r="E628">
        <v>2023</v>
      </c>
      <c r="F628" t="s">
        <v>45</v>
      </c>
      <c r="G628" t="s">
        <v>20</v>
      </c>
      <c r="H628" t="s">
        <v>27</v>
      </c>
      <c r="I628" s="13">
        <v>643000</v>
      </c>
      <c r="J628" s="13">
        <v>7700</v>
      </c>
      <c r="K628" s="13">
        <v>7840</v>
      </c>
      <c r="L628" s="13">
        <v>1540</v>
      </c>
      <c r="M628" t="s">
        <v>38</v>
      </c>
    </row>
    <row r="629" spans="5:13" x14ac:dyDescent="0.25">
      <c r="E629">
        <v>2023</v>
      </c>
      <c r="F629" t="s">
        <v>45</v>
      </c>
      <c r="G629" t="s">
        <v>19</v>
      </c>
      <c r="H629" t="s">
        <v>28</v>
      </c>
      <c r="I629" s="13">
        <v>455000</v>
      </c>
      <c r="J629" s="13">
        <v>5265</v>
      </c>
      <c r="K629" s="13">
        <v>5128</v>
      </c>
      <c r="L629" s="13">
        <v>1053</v>
      </c>
      <c r="M629" t="s">
        <v>38</v>
      </c>
    </row>
    <row r="630" spans="5:13" x14ac:dyDescent="0.25">
      <c r="E630">
        <v>2023</v>
      </c>
      <c r="F630" t="s">
        <v>45</v>
      </c>
      <c r="G630" t="s">
        <v>20</v>
      </c>
      <c r="H630" t="s">
        <v>29</v>
      </c>
      <c r="I630" s="13">
        <v>345000</v>
      </c>
      <c r="J630" s="13">
        <v>9016</v>
      </c>
      <c r="K630" s="13">
        <v>7840</v>
      </c>
      <c r="L630" s="13">
        <v>1803</v>
      </c>
      <c r="M630" t="s">
        <v>38</v>
      </c>
    </row>
    <row r="631" spans="5:13" x14ac:dyDescent="0.25">
      <c r="E631">
        <v>2023</v>
      </c>
      <c r="F631" t="s">
        <v>45</v>
      </c>
      <c r="G631" t="s">
        <v>18</v>
      </c>
      <c r="H631" t="s">
        <v>30</v>
      </c>
      <c r="I631" s="13">
        <v>122000</v>
      </c>
      <c r="J631" s="13">
        <v>1342.6666666666681</v>
      </c>
      <c r="K631" s="13">
        <v>1170</v>
      </c>
      <c r="L631" s="13">
        <v>539000</v>
      </c>
      <c r="M631" t="s">
        <v>38</v>
      </c>
    </row>
    <row r="632" spans="5:13" x14ac:dyDescent="0.25">
      <c r="E632">
        <v>2023</v>
      </c>
      <c r="F632" t="s">
        <v>45</v>
      </c>
      <c r="G632" t="s">
        <v>21</v>
      </c>
      <c r="H632" t="s">
        <v>31</v>
      </c>
      <c r="I632" s="13">
        <v>78000</v>
      </c>
      <c r="J632" s="13">
        <v>274.64999999999998</v>
      </c>
      <c r="K632" s="13">
        <v>512.6</v>
      </c>
      <c r="L632" s="13">
        <v>1099</v>
      </c>
      <c r="M632" t="s">
        <v>38</v>
      </c>
    </row>
    <row r="633" spans="5:13" x14ac:dyDescent="0.25">
      <c r="E633">
        <v>2023</v>
      </c>
      <c r="F633" t="s">
        <v>45</v>
      </c>
      <c r="G633" t="s">
        <v>21</v>
      </c>
      <c r="H633" t="s">
        <v>32</v>
      </c>
      <c r="I633" s="13">
        <v>76000</v>
      </c>
      <c r="J633" s="13">
        <v>274.60000000000002</v>
      </c>
      <c r="K633" s="13">
        <v>512.6</v>
      </c>
      <c r="L633" s="13">
        <v>1098</v>
      </c>
      <c r="M633" t="s">
        <v>38</v>
      </c>
    </row>
    <row r="634" spans="5:13" x14ac:dyDescent="0.25">
      <c r="E634">
        <v>2023</v>
      </c>
      <c r="F634" t="s">
        <v>45</v>
      </c>
      <c r="G634" t="s">
        <v>21</v>
      </c>
      <c r="H634" t="s">
        <v>34</v>
      </c>
      <c r="I634" s="13">
        <v>34000</v>
      </c>
      <c r="J634" s="13">
        <v>274.60000000000002</v>
      </c>
      <c r="K634" s="13">
        <v>512.6</v>
      </c>
      <c r="L634" s="13">
        <v>1098</v>
      </c>
      <c r="M634" t="s">
        <v>38</v>
      </c>
    </row>
    <row r="635" spans="5:13" x14ac:dyDescent="0.25">
      <c r="E635">
        <v>2023</v>
      </c>
      <c r="F635" t="s">
        <v>45</v>
      </c>
      <c r="G635" t="s">
        <v>18</v>
      </c>
      <c r="H635" t="s">
        <v>35</v>
      </c>
      <c r="I635" s="13">
        <v>7000</v>
      </c>
      <c r="J635" s="13">
        <v>1221.066666666668</v>
      </c>
      <c r="K635" s="13">
        <v>1493.3333333333333</v>
      </c>
      <c r="L635" s="13">
        <v>733000</v>
      </c>
      <c r="M635" t="s">
        <v>38</v>
      </c>
    </row>
    <row r="636" spans="5:13" x14ac:dyDescent="0.25">
      <c r="E636">
        <v>2023</v>
      </c>
      <c r="F636" t="s">
        <v>45</v>
      </c>
      <c r="G636" t="s">
        <v>22</v>
      </c>
      <c r="H636" t="s">
        <v>22</v>
      </c>
      <c r="I636" s="13">
        <v>3000</v>
      </c>
      <c r="J636" s="13">
        <v>14520</v>
      </c>
      <c r="K636" s="13">
        <v>7392</v>
      </c>
      <c r="L636" s="13">
        <v>1452</v>
      </c>
      <c r="M636" t="s">
        <v>38</v>
      </c>
    </row>
    <row r="637" spans="5:13" x14ac:dyDescent="0.25">
      <c r="E637">
        <v>2023</v>
      </c>
      <c r="F637" t="s">
        <v>45</v>
      </c>
      <c r="G637" t="s">
        <v>21</v>
      </c>
      <c r="H637" t="s">
        <v>36</v>
      </c>
      <c r="I637" s="13">
        <v>3000</v>
      </c>
      <c r="J637" s="13">
        <v>251.75</v>
      </c>
      <c r="K637" s="13">
        <v>5127</v>
      </c>
      <c r="L637" s="13">
        <v>1006.9999999999999</v>
      </c>
      <c r="M637" t="s">
        <v>38</v>
      </c>
    </row>
    <row r="638" spans="5:13" x14ac:dyDescent="0.25">
      <c r="E638">
        <v>2023</v>
      </c>
      <c r="F638" t="s">
        <v>46</v>
      </c>
      <c r="G638" t="s">
        <v>17</v>
      </c>
      <c r="H638" t="s">
        <v>23</v>
      </c>
      <c r="I638" s="13">
        <v>3566</v>
      </c>
      <c r="J638" s="13">
        <v>5035</v>
      </c>
      <c r="K638" s="13">
        <v>5127</v>
      </c>
      <c r="L638" s="13">
        <v>1006.9999999999999</v>
      </c>
      <c r="M638" t="s">
        <v>38</v>
      </c>
    </row>
    <row r="639" spans="5:13" x14ac:dyDescent="0.25">
      <c r="E639">
        <v>2023</v>
      </c>
      <c r="F639" t="s">
        <v>46</v>
      </c>
      <c r="G639" t="s">
        <v>18</v>
      </c>
      <c r="H639" t="s">
        <v>25</v>
      </c>
      <c r="I639" s="13">
        <v>1245</v>
      </c>
      <c r="J639" s="13">
        <v>1220.5333333333319</v>
      </c>
      <c r="K639" s="13">
        <v>5126</v>
      </c>
      <c r="L639" s="13">
        <v>1006.9999999999999</v>
      </c>
      <c r="M639" t="s">
        <v>38</v>
      </c>
    </row>
    <row r="640" spans="5:13" x14ac:dyDescent="0.25">
      <c r="E640">
        <v>2023</v>
      </c>
      <c r="F640" t="s">
        <v>46</v>
      </c>
      <c r="G640" t="s">
        <v>19</v>
      </c>
      <c r="H640" t="s">
        <v>37</v>
      </c>
      <c r="I640" s="13">
        <v>644000</v>
      </c>
      <c r="J640" s="13">
        <v>6318</v>
      </c>
      <c r="K640" s="13">
        <v>6433</v>
      </c>
      <c r="L640" s="13">
        <v>1264</v>
      </c>
      <c r="M640" t="s">
        <v>38</v>
      </c>
    </row>
    <row r="641" spans="5:13" x14ac:dyDescent="0.25">
      <c r="E641">
        <v>2023</v>
      </c>
      <c r="F641" t="s">
        <v>46</v>
      </c>
      <c r="G641" t="s">
        <v>20</v>
      </c>
      <c r="H641" t="s">
        <v>27</v>
      </c>
      <c r="I641" s="13">
        <v>643000</v>
      </c>
      <c r="J641" s="13">
        <v>7000</v>
      </c>
      <c r="K641" s="13">
        <v>7840</v>
      </c>
      <c r="L641" s="13">
        <v>1400</v>
      </c>
      <c r="M641" t="s">
        <v>38</v>
      </c>
    </row>
    <row r="642" spans="5:13" x14ac:dyDescent="0.25">
      <c r="E642">
        <v>2023</v>
      </c>
      <c r="F642" t="s">
        <v>46</v>
      </c>
      <c r="G642" t="s">
        <v>19</v>
      </c>
      <c r="H642" t="s">
        <v>28</v>
      </c>
      <c r="I642" s="13">
        <v>455000</v>
      </c>
      <c r="J642" s="13">
        <v>4579</v>
      </c>
      <c r="K642" s="13">
        <v>5128</v>
      </c>
      <c r="L642" s="13">
        <v>916000</v>
      </c>
      <c r="M642" t="s">
        <v>38</v>
      </c>
    </row>
    <row r="643" spans="5:13" x14ac:dyDescent="0.25">
      <c r="E643">
        <v>2023</v>
      </c>
      <c r="F643" t="s">
        <v>46</v>
      </c>
      <c r="G643" t="s">
        <v>20</v>
      </c>
      <c r="H643" t="s">
        <v>29</v>
      </c>
      <c r="I643" s="13">
        <v>345000</v>
      </c>
      <c r="J643" s="13">
        <v>7000</v>
      </c>
      <c r="K643" s="13">
        <v>7840</v>
      </c>
      <c r="L643" s="13">
        <v>1400</v>
      </c>
      <c r="M643" t="s">
        <v>38</v>
      </c>
    </row>
    <row r="644" spans="5:13" x14ac:dyDescent="0.25">
      <c r="E644">
        <v>2023</v>
      </c>
      <c r="F644" t="s">
        <v>46</v>
      </c>
      <c r="G644" t="s">
        <v>18</v>
      </c>
      <c r="H644" t="s">
        <v>30</v>
      </c>
      <c r="I644" s="13">
        <v>122000</v>
      </c>
      <c r="J644" s="13">
        <v>2560</v>
      </c>
      <c r="K644" s="13">
        <v>3733.3333333333335</v>
      </c>
      <c r="L644" s="13">
        <v>20000</v>
      </c>
      <c r="M644" t="s">
        <v>38</v>
      </c>
    </row>
    <row r="645" spans="5:13" x14ac:dyDescent="0.25">
      <c r="E645">
        <v>2023</v>
      </c>
      <c r="F645" t="s">
        <v>46</v>
      </c>
      <c r="G645" t="s">
        <v>21</v>
      </c>
      <c r="H645" t="s">
        <v>32</v>
      </c>
      <c r="I645" s="13">
        <v>76000</v>
      </c>
      <c r="J645" s="13">
        <v>228.85</v>
      </c>
      <c r="K645" s="13">
        <v>512.6</v>
      </c>
      <c r="L645" s="13">
        <v>915000</v>
      </c>
      <c r="M645" t="s">
        <v>38</v>
      </c>
    </row>
    <row r="646" spans="5:13" x14ac:dyDescent="0.25">
      <c r="E646">
        <v>2023</v>
      </c>
      <c r="F646" t="s">
        <v>46</v>
      </c>
      <c r="G646" t="s">
        <v>21</v>
      </c>
      <c r="H646" t="s">
        <v>33</v>
      </c>
      <c r="I646" s="13">
        <v>46000</v>
      </c>
      <c r="J646" s="13">
        <v>10000</v>
      </c>
      <c r="K646" s="13">
        <v>22400</v>
      </c>
      <c r="L646" s="13">
        <v>40000</v>
      </c>
      <c r="M646" t="s">
        <v>77</v>
      </c>
    </row>
    <row r="647" spans="5:13" x14ac:dyDescent="0.25">
      <c r="E647">
        <v>2023</v>
      </c>
      <c r="F647" t="s">
        <v>46</v>
      </c>
      <c r="G647" t="s">
        <v>21</v>
      </c>
      <c r="H647" t="s">
        <v>34</v>
      </c>
      <c r="I647" s="13">
        <v>34000</v>
      </c>
      <c r="J647" s="13">
        <v>228.85</v>
      </c>
      <c r="K647" s="13">
        <v>512.6</v>
      </c>
      <c r="L647" s="13">
        <v>915000</v>
      </c>
      <c r="M647" t="s">
        <v>38</v>
      </c>
    </row>
    <row r="648" spans="5:13" x14ac:dyDescent="0.25">
      <c r="E648">
        <v>2023</v>
      </c>
      <c r="F648" t="s">
        <v>46</v>
      </c>
      <c r="G648" t="s">
        <v>18</v>
      </c>
      <c r="H648" t="s">
        <v>35</v>
      </c>
      <c r="I648" s="13">
        <v>7000</v>
      </c>
      <c r="J648" s="13">
        <v>2404.2666666666678</v>
      </c>
      <c r="K648" s="13">
        <v>1493.3333333333333</v>
      </c>
      <c r="L648" s="13">
        <v>40000</v>
      </c>
      <c r="M648" t="s">
        <v>38</v>
      </c>
    </row>
    <row r="649" spans="5:13" x14ac:dyDescent="0.25">
      <c r="E649">
        <v>2023</v>
      </c>
      <c r="F649" t="s">
        <v>46</v>
      </c>
      <c r="G649" t="s">
        <v>21</v>
      </c>
      <c r="H649" t="s">
        <v>36</v>
      </c>
      <c r="I649" s="13">
        <v>3000</v>
      </c>
      <c r="J649" s="13">
        <v>228.85</v>
      </c>
      <c r="K649" s="13">
        <v>5127</v>
      </c>
      <c r="L649" s="13">
        <v>915000</v>
      </c>
      <c r="M649" t="s">
        <v>38</v>
      </c>
    </row>
    <row r="650" spans="5:13" x14ac:dyDescent="0.25">
      <c r="E650">
        <v>2023</v>
      </c>
      <c r="F650" t="s">
        <v>47</v>
      </c>
      <c r="G650" t="s">
        <v>17</v>
      </c>
      <c r="H650" t="s">
        <v>23</v>
      </c>
      <c r="I650" s="13">
        <v>3566</v>
      </c>
      <c r="J650" s="13">
        <v>5493</v>
      </c>
      <c r="K650" s="13">
        <v>5127</v>
      </c>
      <c r="L650" s="13">
        <v>1099</v>
      </c>
      <c r="M650" t="s">
        <v>38</v>
      </c>
    </row>
    <row r="651" spans="5:13" x14ac:dyDescent="0.25">
      <c r="E651">
        <v>2023</v>
      </c>
      <c r="F651" t="s">
        <v>47</v>
      </c>
      <c r="G651" t="s">
        <v>17</v>
      </c>
      <c r="H651" t="s">
        <v>24</v>
      </c>
      <c r="I651" s="13">
        <v>2498</v>
      </c>
      <c r="J651" s="13">
        <v>9600</v>
      </c>
      <c r="K651" s="13">
        <v>8960</v>
      </c>
      <c r="L651" s="13">
        <v>1920</v>
      </c>
      <c r="M651" t="s">
        <v>38</v>
      </c>
    </row>
    <row r="652" spans="5:13" x14ac:dyDescent="0.25">
      <c r="E652">
        <v>2023</v>
      </c>
      <c r="F652" t="s">
        <v>47</v>
      </c>
      <c r="G652" t="s">
        <v>18</v>
      </c>
      <c r="H652" t="s">
        <v>25</v>
      </c>
      <c r="I652" s="13">
        <v>1245</v>
      </c>
      <c r="J652" s="13">
        <v>1220.5333333333319</v>
      </c>
      <c r="K652" s="13">
        <v>5126</v>
      </c>
      <c r="L652" s="13">
        <v>1099</v>
      </c>
      <c r="M652" t="s">
        <v>38</v>
      </c>
    </row>
    <row r="653" spans="5:13" x14ac:dyDescent="0.25">
      <c r="E653">
        <v>2023</v>
      </c>
      <c r="F653" t="s">
        <v>47</v>
      </c>
      <c r="G653" t="s">
        <v>19</v>
      </c>
      <c r="H653" t="s">
        <v>26</v>
      </c>
      <c r="I653" s="13">
        <v>644000</v>
      </c>
      <c r="J653" s="13">
        <v>6892</v>
      </c>
      <c r="K653" s="13">
        <v>6433</v>
      </c>
      <c r="L653" s="13">
        <v>1378</v>
      </c>
      <c r="M653" t="s">
        <v>38</v>
      </c>
    </row>
    <row r="654" spans="5:13" x14ac:dyDescent="0.25">
      <c r="E654">
        <v>2023</v>
      </c>
      <c r="F654" t="s">
        <v>47</v>
      </c>
      <c r="G654" t="s">
        <v>20</v>
      </c>
      <c r="H654" t="s">
        <v>27</v>
      </c>
      <c r="I654" s="13">
        <v>643000</v>
      </c>
      <c r="J654" s="13">
        <v>7700</v>
      </c>
      <c r="K654" s="13">
        <v>7840</v>
      </c>
      <c r="L654" s="13">
        <v>1540</v>
      </c>
      <c r="M654" t="s">
        <v>38</v>
      </c>
    </row>
    <row r="655" spans="5:13" x14ac:dyDescent="0.25">
      <c r="E655">
        <v>2023</v>
      </c>
      <c r="F655" t="s">
        <v>47</v>
      </c>
      <c r="G655" t="s">
        <v>19</v>
      </c>
      <c r="H655" t="s">
        <v>28</v>
      </c>
      <c r="I655" s="13">
        <v>455000</v>
      </c>
      <c r="J655" s="13">
        <v>5265</v>
      </c>
      <c r="K655" s="13">
        <v>5128</v>
      </c>
      <c r="L655" s="13">
        <v>1053</v>
      </c>
      <c r="M655" t="s">
        <v>38</v>
      </c>
    </row>
    <row r="656" spans="5:13" x14ac:dyDescent="0.25">
      <c r="E656">
        <v>2023</v>
      </c>
      <c r="F656" t="s">
        <v>47</v>
      </c>
      <c r="G656" t="s">
        <v>20</v>
      </c>
      <c r="H656" t="s">
        <v>29</v>
      </c>
      <c r="I656" s="13">
        <v>345000</v>
      </c>
      <c r="J656" s="13">
        <v>9016</v>
      </c>
      <c r="K656" s="13">
        <v>7840</v>
      </c>
      <c r="L656" s="13">
        <v>1803</v>
      </c>
      <c r="M656" t="s">
        <v>38</v>
      </c>
    </row>
    <row r="657" spans="5:13" x14ac:dyDescent="0.25">
      <c r="E657">
        <v>2023</v>
      </c>
      <c r="F657" t="s">
        <v>47</v>
      </c>
      <c r="G657" t="s">
        <v>18</v>
      </c>
      <c r="H657" t="s">
        <v>30</v>
      </c>
      <c r="I657" s="13">
        <v>122000</v>
      </c>
      <c r="J657" s="13">
        <v>1342.6666666666681</v>
      </c>
      <c r="K657" s="13">
        <v>1170</v>
      </c>
      <c r="L657" s="13">
        <v>539000</v>
      </c>
      <c r="M657" t="s">
        <v>38</v>
      </c>
    </row>
    <row r="658" spans="5:13" x14ac:dyDescent="0.25">
      <c r="E658">
        <v>2023</v>
      </c>
      <c r="F658" t="s">
        <v>47</v>
      </c>
      <c r="G658" t="s">
        <v>21</v>
      </c>
      <c r="H658" t="s">
        <v>31</v>
      </c>
      <c r="I658" s="13">
        <v>78000</v>
      </c>
      <c r="J658" s="13">
        <v>274.64999999999998</v>
      </c>
      <c r="K658" s="13">
        <v>512.6</v>
      </c>
      <c r="L658" s="13">
        <v>1099</v>
      </c>
      <c r="M658" t="s">
        <v>38</v>
      </c>
    </row>
    <row r="659" spans="5:13" x14ac:dyDescent="0.25">
      <c r="E659">
        <v>2023</v>
      </c>
      <c r="F659" t="s">
        <v>47</v>
      </c>
      <c r="G659" t="s">
        <v>21</v>
      </c>
      <c r="H659" t="s">
        <v>32</v>
      </c>
      <c r="I659" s="13">
        <v>76000</v>
      </c>
      <c r="J659" s="13">
        <v>274.60000000000002</v>
      </c>
      <c r="K659" s="13">
        <v>512.6</v>
      </c>
      <c r="L659" s="13">
        <v>1098</v>
      </c>
      <c r="M659" t="s">
        <v>38</v>
      </c>
    </row>
    <row r="660" spans="5:13" x14ac:dyDescent="0.25">
      <c r="E660">
        <v>2023</v>
      </c>
      <c r="F660" t="s">
        <v>47</v>
      </c>
      <c r="G660" t="s">
        <v>21</v>
      </c>
      <c r="H660" t="s">
        <v>34</v>
      </c>
      <c r="I660" s="13">
        <v>34000</v>
      </c>
      <c r="J660" s="13">
        <v>274.60000000000002</v>
      </c>
      <c r="K660" s="13">
        <v>512.6</v>
      </c>
      <c r="L660" s="13">
        <v>1098</v>
      </c>
      <c r="M660" t="s">
        <v>38</v>
      </c>
    </row>
    <row r="661" spans="5:13" x14ac:dyDescent="0.25">
      <c r="E661">
        <v>2023</v>
      </c>
      <c r="F661" t="s">
        <v>47</v>
      </c>
      <c r="G661" t="s">
        <v>18</v>
      </c>
      <c r="H661" t="s">
        <v>35</v>
      </c>
      <c r="I661" s="13">
        <v>7000</v>
      </c>
      <c r="J661" s="13">
        <v>1221.066666666668</v>
      </c>
      <c r="K661" s="13">
        <v>1493.3333333333333</v>
      </c>
      <c r="L661" s="13">
        <v>733000</v>
      </c>
      <c r="M661" t="s">
        <v>38</v>
      </c>
    </row>
    <row r="662" spans="5:13" x14ac:dyDescent="0.25">
      <c r="E662">
        <v>2023</v>
      </c>
      <c r="F662" t="s">
        <v>47</v>
      </c>
      <c r="G662" t="s">
        <v>22</v>
      </c>
      <c r="H662" t="s">
        <v>22</v>
      </c>
      <c r="I662" s="13">
        <v>3000</v>
      </c>
      <c r="J662" s="13">
        <v>14520</v>
      </c>
      <c r="K662" s="13">
        <v>7392</v>
      </c>
      <c r="L662" s="13">
        <v>1452</v>
      </c>
      <c r="M662" t="s">
        <v>38</v>
      </c>
    </row>
    <row r="663" spans="5:13" x14ac:dyDescent="0.25">
      <c r="E663">
        <v>2023</v>
      </c>
      <c r="F663" t="s">
        <v>47</v>
      </c>
      <c r="G663" t="s">
        <v>21</v>
      </c>
      <c r="H663" t="s">
        <v>36</v>
      </c>
      <c r="I663" s="13">
        <v>3000</v>
      </c>
      <c r="J663" s="13">
        <v>251.75</v>
      </c>
      <c r="K663" s="13">
        <v>5127</v>
      </c>
      <c r="L663" s="13">
        <v>1006.9999999999999</v>
      </c>
      <c r="M663" t="s">
        <v>38</v>
      </c>
    </row>
    <row r="664" spans="5:13" x14ac:dyDescent="0.25">
      <c r="E664">
        <v>2023</v>
      </c>
      <c r="F664" t="s">
        <v>48</v>
      </c>
      <c r="G664" t="s">
        <v>17</v>
      </c>
      <c r="H664" t="s">
        <v>23</v>
      </c>
      <c r="I664" s="13">
        <v>3566</v>
      </c>
      <c r="J664" s="13">
        <v>5035</v>
      </c>
      <c r="K664" s="13">
        <v>5127</v>
      </c>
      <c r="L664" s="13">
        <v>1006.9999999999999</v>
      </c>
      <c r="M664" t="s">
        <v>38</v>
      </c>
    </row>
    <row r="665" spans="5:13" x14ac:dyDescent="0.25">
      <c r="E665">
        <v>2023</v>
      </c>
      <c r="F665" t="s">
        <v>48</v>
      </c>
      <c r="G665" t="s">
        <v>17</v>
      </c>
      <c r="H665" t="s">
        <v>24</v>
      </c>
      <c r="I665" s="13">
        <v>2498</v>
      </c>
      <c r="J665" s="13">
        <v>8800</v>
      </c>
      <c r="K665" s="13">
        <v>8960</v>
      </c>
      <c r="L665" s="13">
        <v>1760</v>
      </c>
      <c r="M665" t="s">
        <v>38</v>
      </c>
    </row>
    <row r="666" spans="5:13" x14ac:dyDescent="0.25">
      <c r="E666">
        <v>2023</v>
      </c>
      <c r="F666" t="s">
        <v>48</v>
      </c>
      <c r="G666" t="s">
        <v>18</v>
      </c>
      <c r="H666" t="s">
        <v>25</v>
      </c>
      <c r="I666" s="13">
        <v>1245</v>
      </c>
      <c r="J666" s="13">
        <v>1220.5333333333319</v>
      </c>
      <c r="K666" s="13">
        <v>5126</v>
      </c>
      <c r="L666" s="13">
        <v>1006.9999999999999</v>
      </c>
      <c r="M666" t="s">
        <v>38</v>
      </c>
    </row>
    <row r="667" spans="5:13" x14ac:dyDescent="0.25">
      <c r="E667">
        <v>2023</v>
      </c>
      <c r="F667" t="s">
        <v>48</v>
      </c>
      <c r="G667" t="s">
        <v>19</v>
      </c>
      <c r="H667" t="s">
        <v>37</v>
      </c>
      <c r="I667" s="13">
        <v>644000</v>
      </c>
      <c r="J667" s="13">
        <v>6318</v>
      </c>
      <c r="K667" s="13">
        <v>6433</v>
      </c>
      <c r="L667" s="13">
        <v>1264</v>
      </c>
      <c r="M667" t="s">
        <v>38</v>
      </c>
    </row>
    <row r="668" spans="5:13" x14ac:dyDescent="0.25">
      <c r="E668">
        <v>2023</v>
      </c>
      <c r="F668" t="s">
        <v>48</v>
      </c>
      <c r="G668" t="s">
        <v>20</v>
      </c>
      <c r="H668" t="s">
        <v>27</v>
      </c>
      <c r="I668" s="13">
        <v>643000</v>
      </c>
      <c r="J668" s="13">
        <v>7000</v>
      </c>
      <c r="K668" s="13">
        <v>7840</v>
      </c>
      <c r="L668" s="13">
        <v>1400</v>
      </c>
      <c r="M668" t="s">
        <v>38</v>
      </c>
    </row>
    <row r="669" spans="5:13" x14ac:dyDescent="0.25">
      <c r="E669">
        <v>2023</v>
      </c>
      <c r="F669" t="s">
        <v>48</v>
      </c>
      <c r="G669" t="s">
        <v>19</v>
      </c>
      <c r="H669" t="s">
        <v>28</v>
      </c>
      <c r="I669" s="13">
        <v>455000</v>
      </c>
      <c r="J669" s="13">
        <v>4579</v>
      </c>
      <c r="K669" s="13">
        <v>5128</v>
      </c>
      <c r="L669" s="13">
        <v>916000</v>
      </c>
      <c r="M669" t="s">
        <v>38</v>
      </c>
    </row>
    <row r="670" spans="5:13" x14ac:dyDescent="0.25">
      <c r="E670">
        <v>2023</v>
      </c>
      <c r="F670" t="s">
        <v>48</v>
      </c>
      <c r="G670" t="s">
        <v>20</v>
      </c>
      <c r="H670" t="s">
        <v>29</v>
      </c>
      <c r="I670" s="13">
        <v>345000</v>
      </c>
      <c r="J670" s="13">
        <v>7000</v>
      </c>
      <c r="K670" s="13">
        <v>7840</v>
      </c>
      <c r="L670" s="13">
        <v>1400</v>
      </c>
      <c r="M670" t="s">
        <v>38</v>
      </c>
    </row>
    <row r="671" spans="5:13" x14ac:dyDescent="0.25">
      <c r="E671">
        <v>2023</v>
      </c>
      <c r="F671" t="s">
        <v>48</v>
      </c>
      <c r="G671" t="s">
        <v>18</v>
      </c>
      <c r="H671" t="s">
        <v>30</v>
      </c>
      <c r="I671" s="13">
        <v>122000</v>
      </c>
      <c r="J671" s="13">
        <v>2560</v>
      </c>
      <c r="K671" s="13">
        <v>3733.3333333333335</v>
      </c>
      <c r="L671" s="13">
        <v>20000</v>
      </c>
      <c r="M671" t="s">
        <v>38</v>
      </c>
    </row>
    <row r="672" spans="5:13" x14ac:dyDescent="0.25">
      <c r="E672">
        <v>2023</v>
      </c>
      <c r="F672" t="s">
        <v>48</v>
      </c>
      <c r="G672" t="s">
        <v>21</v>
      </c>
      <c r="H672" t="s">
        <v>31</v>
      </c>
      <c r="I672" s="13">
        <v>78000</v>
      </c>
      <c r="J672" s="13">
        <v>228.85</v>
      </c>
      <c r="K672" s="13">
        <v>512.6</v>
      </c>
      <c r="L672" s="13">
        <v>915000</v>
      </c>
      <c r="M672" t="s">
        <v>38</v>
      </c>
    </row>
    <row r="673" spans="5:13" x14ac:dyDescent="0.25">
      <c r="E673">
        <v>2023</v>
      </c>
      <c r="F673" t="s">
        <v>48</v>
      </c>
      <c r="G673" t="s">
        <v>21</v>
      </c>
      <c r="H673" t="s">
        <v>32</v>
      </c>
      <c r="I673" s="13">
        <v>76000</v>
      </c>
      <c r="J673" s="13">
        <v>228.85</v>
      </c>
      <c r="K673" s="13">
        <v>512.6</v>
      </c>
      <c r="L673" s="13">
        <v>915000</v>
      </c>
      <c r="M673" t="s">
        <v>38</v>
      </c>
    </row>
    <row r="674" spans="5:13" x14ac:dyDescent="0.25">
      <c r="E674">
        <v>2023</v>
      </c>
      <c r="F674" t="s">
        <v>48</v>
      </c>
      <c r="G674" t="s">
        <v>21</v>
      </c>
      <c r="H674" t="s">
        <v>33</v>
      </c>
      <c r="I674" s="13">
        <v>46000</v>
      </c>
      <c r="J674" s="13">
        <v>10000</v>
      </c>
      <c r="K674" s="13">
        <v>22400</v>
      </c>
      <c r="L674" s="13">
        <v>40000</v>
      </c>
      <c r="M674" t="s">
        <v>77</v>
      </c>
    </row>
    <row r="675" spans="5:13" x14ac:dyDescent="0.25">
      <c r="E675">
        <v>2023</v>
      </c>
      <c r="F675" t="s">
        <v>48</v>
      </c>
      <c r="G675" t="s">
        <v>21</v>
      </c>
      <c r="H675" t="s">
        <v>34</v>
      </c>
      <c r="I675" s="13">
        <v>34000</v>
      </c>
      <c r="J675" s="13">
        <v>228.85</v>
      </c>
      <c r="K675" s="13">
        <v>512.6</v>
      </c>
      <c r="L675" s="13">
        <v>915000</v>
      </c>
      <c r="M675" t="s">
        <v>38</v>
      </c>
    </row>
    <row r="676" spans="5:13" x14ac:dyDescent="0.25">
      <c r="E676">
        <v>2023</v>
      </c>
      <c r="F676" t="s">
        <v>48</v>
      </c>
      <c r="G676" t="s">
        <v>18</v>
      </c>
      <c r="H676" t="s">
        <v>35</v>
      </c>
      <c r="I676" s="13">
        <v>7000</v>
      </c>
      <c r="J676" s="13">
        <v>719.2</v>
      </c>
      <c r="K676" s="13">
        <v>1493.3333333333333</v>
      </c>
      <c r="L676" s="13">
        <v>40000</v>
      </c>
      <c r="M676" t="s">
        <v>38</v>
      </c>
    </row>
    <row r="677" spans="5:13" x14ac:dyDescent="0.25">
      <c r="E677">
        <v>2023</v>
      </c>
      <c r="F677" t="s">
        <v>48</v>
      </c>
      <c r="G677" t="s">
        <v>21</v>
      </c>
      <c r="H677" t="s">
        <v>36</v>
      </c>
      <c r="I677" s="13">
        <v>3000</v>
      </c>
      <c r="J677" s="13">
        <v>228.85</v>
      </c>
      <c r="K677" s="13">
        <v>5127</v>
      </c>
      <c r="L677" s="13">
        <v>915000</v>
      </c>
      <c r="M677" t="s">
        <v>38</v>
      </c>
    </row>
    <row r="678" spans="5:13" x14ac:dyDescent="0.25">
      <c r="E678">
        <v>2024</v>
      </c>
      <c r="F678" t="s">
        <v>16</v>
      </c>
      <c r="G678" t="s">
        <v>17</v>
      </c>
      <c r="H678" t="s">
        <v>23</v>
      </c>
      <c r="I678" s="13">
        <v>3566</v>
      </c>
      <c r="J678" s="13">
        <v>5035</v>
      </c>
      <c r="K678" s="13">
        <v>5127</v>
      </c>
      <c r="L678" s="13">
        <v>1006.9999999999999</v>
      </c>
      <c r="M678" t="s">
        <v>38</v>
      </c>
    </row>
    <row r="679" spans="5:13" x14ac:dyDescent="0.25">
      <c r="E679">
        <v>2024</v>
      </c>
      <c r="F679" t="s">
        <v>16</v>
      </c>
      <c r="G679" t="s">
        <v>17</v>
      </c>
      <c r="H679" t="s">
        <v>24</v>
      </c>
      <c r="I679" s="13">
        <v>2498</v>
      </c>
      <c r="J679" s="13">
        <v>8800</v>
      </c>
      <c r="K679" s="13">
        <v>8960</v>
      </c>
      <c r="L679" s="13">
        <v>1760</v>
      </c>
      <c r="M679" t="s">
        <v>38</v>
      </c>
    </row>
    <row r="680" spans="5:13" x14ac:dyDescent="0.25">
      <c r="E680">
        <v>2024</v>
      </c>
      <c r="F680" t="s">
        <v>15</v>
      </c>
      <c r="G680" t="s">
        <v>18</v>
      </c>
      <c r="H680" t="s">
        <v>30</v>
      </c>
      <c r="I680" s="13">
        <v>122000</v>
      </c>
      <c r="J680" s="13">
        <v>2053.3599999999874</v>
      </c>
      <c r="K680" s="13">
        <v>2340</v>
      </c>
      <c r="L680" s="13">
        <v>539000</v>
      </c>
      <c r="M680" t="s">
        <v>38</v>
      </c>
    </row>
    <row r="681" spans="5:13" x14ac:dyDescent="0.25">
      <c r="E681">
        <v>2024</v>
      </c>
      <c r="F681" t="s">
        <v>15</v>
      </c>
      <c r="G681" t="s">
        <v>18</v>
      </c>
      <c r="H681" t="s">
        <v>30</v>
      </c>
      <c r="I681" s="13">
        <v>122000</v>
      </c>
      <c r="J681" s="13">
        <v>2053.3333333333321</v>
      </c>
      <c r="K681" s="13">
        <v>2340</v>
      </c>
      <c r="L681" s="13">
        <v>539000</v>
      </c>
      <c r="M681" t="s">
        <v>38</v>
      </c>
    </row>
    <row r="682" spans="5:13" x14ac:dyDescent="0.25">
      <c r="E682">
        <v>2024</v>
      </c>
      <c r="F682" t="s">
        <v>15</v>
      </c>
      <c r="G682" t="s">
        <v>18</v>
      </c>
      <c r="H682" t="s">
        <v>25</v>
      </c>
      <c r="I682" s="13">
        <v>1245</v>
      </c>
      <c r="J682" s="13">
        <v>1464.5333333333319</v>
      </c>
      <c r="K682" s="13">
        <v>5126</v>
      </c>
      <c r="L682" s="13">
        <v>1006.9999999999999</v>
      </c>
      <c r="M682" t="s">
        <v>38</v>
      </c>
    </row>
    <row r="683" spans="5:13" x14ac:dyDescent="0.25">
      <c r="E683">
        <v>2024</v>
      </c>
      <c r="F683" t="s">
        <v>15</v>
      </c>
      <c r="G683" t="s">
        <v>18</v>
      </c>
      <c r="H683" t="s">
        <v>25</v>
      </c>
      <c r="I683" s="13">
        <v>1245</v>
      </c>
      <c r="J683" s="13">
        <v>1464.5333333333319</v>
      </c>
      <c r="K683" s="13">
        <v>5126</v>
      </c>
      <c r="L683" s="13">
        <v>1006.9999999999999</v>
      </c>
      <c r="M683" t="s">
        <v>38</v>
      </c>
    </row>
    <row r="684" spans="5:13" x14ac:dyDescent="0.25">
      <c r="E684">
        <v>2024</v>
      </c>
      <c r="F684" t="s">
        <v>15</v>
      </c>
      <c r="G684" t="s">
        <v>18</v>
      </c>
      <c r="H684" t="s">
        <v>30</v>
      </c>
      <c r="I684" s="13">
        <v>122000</v>
      </c>
      <c r="J684" s="13">
        <v>1936</v>
      </c>
      <c r="K684" s="13">
        <v>2340</v>
      </c>
      <c r="L684" s="13">
        <v>539000</v>
      </c>
      <c r="M684" t="s">
        <v>38</v>
      </c>
    </row>
    <row r="685" spans="5:13" x14ac:dyDescent="0.25">
      <c r="E685">
        <v>2024</v>
      </c>
      <c r="F685" t="s">
        <v>16</v>
      </c>
      <c r="G685" t="s">
        <v>18</v>
      </c>
      <c r="H685" t="s">
        <v>25</v>
      </c>
      <c r="I685" s="13">
        <v>1245</v>
      </c>
      <c r="J685" s="13">
        <v>1464.5333333333319</v>
      </c>
      <c r="K685" s="13">
        <v>5126</v>
      </c>
      <c r="L685" s="13">
        <v>1006.9999999999999</v>
      </c>
      <c r="M685" t="s">
        <v>38</v>
      </c>
    </row>
    <row r="686" spans="5:13" x14ac:dyDescent="0.25">
      <c r="E686">
        <v>2024</v>
      </c>
      <c r="F686" t="s">
        <v>16</v>
      </c>
      <c r="G686" t="s">
        <v>19</v>
      </c>
      <c r="H686" t="s">
        <v>37</v>
      </c>
      <c r="I686" s="13">
        <v>644000</v>
      </c>
      <c r="J686" s="13">
        <v>6318.2</v>
      </c>
      <c r="K686" s="13">
        <v>6433</v>
      </c>
      <c r="L686" s="13">
        <v>1264</v>
      </c>
      <c r="M686" t="s">
        <v>38</v>
      </c>
    </row>
    <row r="687" spans="5:13" x14ac:dyDescent="0.25">
      <c r="E687">
        <v>2024</v>
      </c>
      <c r="F687" t="s">
        <v>16</v>
      </c>
      <c r="G687" t="s">
        <v>19</v>
      </c>
      <c r="H687" t="s">
        <v>28</v>
      </c>
      <c r="I687" s="13">
        <v>455000</v>
      </c>
      <c r="J687" s="13">
        <v>4579</v>
      </c>
      <c r="K687" s="13">
        <v>5128</v>
      </c>
      <c r="L687" s="13">
        <v>916000</v>
      </c>
      <c r="M687" t="s">
        <v>38</v>
      </c>
    </row>
    <row r="688" spans="5:13" x14ac:dyDescent="0.25">
      <c r="E688">
        <v>2024</v>
      </c>
      <c r="F688" t="s">
        <v>16</v>
      </c>
      <c r="G688" t="s">
        <v>17</v>
      </c>
      <c r="H688" t="s">
        <v>24</v>
      </c>
      <c r="I688" s="13">
        <v>2498</v>
      </c>
      <c r="J688" s="13">
        <v>8800</v>
      </c>
      <c r="K688" s="13">
        <v>8960</v>
      </c>
      <c r="L688" s="13">
        <v>1760</v>
      </c>
      <c r="M688" t="s">
        <v>38</v>
      </c>
    </row>
    <row r="689" spans="5:13" x14ac:dyDescent="0.25">
      <c r="E689">
        <v>2024</v>
      </c>
      <c r="F689" t="s">
        <v>16</v>
      </c>
      <c r="G689" t="s">
        <v>18</v>
      </c>
      <c r="H689" t="s">
        <v>25</v>
      </c>
      <c r="I689" s="13">
        <v>1245</v>
      </c>
      <c r="J689" s="13">
        <v>1087.3366666666682</v>
      </c>
      <c r="K689" s="13">
        <v>5126</v>
      </c>
      <c r="L689" s="13">
        <v>1006.9999999999999</v>
      </c>
      <c r="M689" t="s">
        <v>38</v>
      </c>
    </row>
    <row r="690" spans="5:13" x14ac:dyDescent="0.25">
      <c r="E690">
        <v>2024</v>
      </c>
      <c r="F690" t="s">
        <v>16</v>
      </c>
      <c r="G690" t="s">
        <v>18</v>
      </c>
      <c r="H690" t="s">
        <v>25</v>
      </c>
      <c r="I690" s="13">
        <v>1245</v>
      </c>
      <c r="J690" s="13">
        <v>1372.6366666666681</v>
      </c>
      <c r="K690" s="13">
        <v>5126</v>
      </c>
      <c r="L690" s="13">
        <v>1006.9999999999999</v>
      </c>
      <c r="M690" t="s">
        <v>38</v>
      </c>
    </row>
    <row r="691" spans="5:13" x14ac:dyDescent="0.25">
      <c r="E691">
        <v>2024</v>
      </c>
      <c r="F691" t="s">
        <v>16</v>
      </c>
      <c r="G691" t="s">
        <v>19</v>
      </c>
      <c r="H691" t="s">
        <v>37</v>
      </c>
      <c r="I691" s="13">
        <v>644000</v>
      </c>
      <c r="J691" s="13">
        <v>6318</v>
      </c>
      <c r="K691" s="13">
        <v>6433</v>
      </c>
      <c r="L691" s="13">
        <v>1264</v>
      </c>
      <c r="M691" t="s">
        <v>38</v>
      </c>
    </row>
    <row r="692" spans="5:13" x14ac:dyDescent="0.25">
      <c r="E692">
        <v>2024</v>
      </c>
      <c r="F692" t="s">
        <v>39</v>
      </c>
      <c r="G692" t="s">
        <v>20</v>
      </c>
      <c r="H692" t="s">
        <v>29</v>
      </c>
      <c r="I692" s="13">
        <v>345000</v>
      </c>
      <c r="J692" s="13">
        <v>9016</v>
      </c>
      <c r="K692" s="13">
        <v>7840</v>
      </c>
      <c r="L692" s="13">
        <v>1803</v>
      </c>
      <c r="M692" t="s">
        <v>38</v>
      </c>
    </row>
    <row r="693" spans="5:13" x14ac:dyDescent="0.25">
      <c r="E693">
        <v>2024</v>
      </c>
      <c r="F693" t="s">
        <v>16</v>
      </c>
      <c r="G693" t="s">
        <v>19</v>
      </c>
      <c r="H693" t="s">
        <v>28</v>
      </c>
      <c r="I693" s="13">
        <v>455000</v>
      </c>
      <c r="J693" s="13">
        <v>4579</v>
      </c>
      <c r="K693" s="13">
        <v>5128</v>
      </c>
      <c r="L693" s="13">
        <v>916000</v>
      </c>
      <c r="M693" t="s">
        <v>38</v>
      </c>
    </row>
    <row r="694" spans="5:13" x14ac:dyDescent="0.25">
      <c r="E694">
        <v>2024</v>
      </c>
      <c r="F694" t="s">
        <v>39</v>
      </c>
      <c r="G694" t="s">
        <v>20</v>
      </c>
      <c r="H694" t="s">
        <v>29</v>
      </c>
      <c r="I694" s="13">
        <v>345000</v>
      </c>
      <c r="J694" s="13">
        <v>9016</v>
      </c>
      <c r="K694" s="13">
        <v>7840</v>
      </c>
      <c r="L694" s="13">
        <v>1803</v>
      </c>
      <c r="M694" t="s">
        <v>38</v>
      </c>
    </row>
    <row r="695" spans="5:13" x14ac:dyDescent="0.25">
      <c r="E695">
        <v>2024</v>
      </c>
      <c r="F695" t="s">
        <v>16</v>
      </c>
      <c r="G695" t="s">
        <v>18</v>
      </c>
      <c r="H695" t="s">
        <v>30</v>
      </c>
      <c r="I695" s="13">
        <v>122000</v>
      </c>
      <c r="J695" s="13">
        <v>1221.066666666668</v>
      </c>
      <c r="K695" s="13">
        <v>3733.3333333333335</v>
      </c>
      <c r="L695" s="13">
        <v>20000</v>
      </c>
      <c r="M695" t="s">
        <v>38</v>
      </c>
    </row>
    <row r="696" spans="5:13" x14ac:dyDescent="0.25">
      <c r="E696">
        <v>2024</v>
      </c>
      <c r="F696" t="s">
        <v>16</v>
      </c>
      <c r="G696" t="s">
        <v>21</v>
      </c>
      <c r="H696" t="s">
        <v>31</v>
      </c>
      <c r="I696" s="13">
        <v>78000</v>
      </c>
      <c r="J696" s="13">
        <v>457.7</v>
      </c>
      <c r="K696" s="13">
        <v>512.6</v>
      </c>
      <c r="L696" s="13">
        <v>915000</v>
      </c>
      <c r="M696" t="s">
        <v>38</v>
      </c>
    </row>
    <row r="697" spans="5:13" x14ac:dyDescent="0.25">
      <c r="E697">
        <v>2024</v>
      </c>
      <c r="F697" t="s">
        <v>16</v>
      </c>
      <c r="G697" t="s">
        <v>21</v>
      </c>
      <c r="H697" t="s">
        <v>32</v>
      </c>
      <c r="I697" s="13">
        <v>76000</v>
      </c>
      <c r="J697" s="13">
        <v>457.7</v>
      </c>
      <c r="K697" s="13">
        <v>512.6</v>
      </c>
      <c r="L697" s="13">
        <v>915000</v>
      </c>
      <c r="M697" t="s">
        <v>38</v>
      </c>
    </row>
    <row r="698" spans="5:13" x14ac:dyDescent="0.25">
      <c r="E698">
        <v>2024</v>
      </c>
      <c r="F698" t="s">
        <v>16</v>
      </c>
      <c r="G698" t="s">
        <v>21</v>
      </c>
      <c r="H698" t="s">
        <v>33</v>
      </c>
      <c r="I698" s="13">
        <v>46000</v>
      </c>
      <c r="J698" s="13">
        <v>20000</v>
      </c>
      <c r="K698" s="13">
        <v>22400</v>
      </c>
      <c r="L698" s="13">
        <v>40000</v>
      </c>
      <c r="M698" t="s">
        <v>77</v>
      </c>
    </row>
    <row r="699" spans="5:13" x14ac:dyDescent="0.25">
      <c r="E699">
        <v>2024</v>
      </c>
      <c r="F699" t="s">
        <v>16</v>
      </c>
      <c r="G699" t="s">
        <v>21</v>
      </c>
      <c r="H699" t="s">
        <v>34</v>
      </c>
      <c r="I699" s="13">
        <v>34000</v>
      </c>
      <c r="J699" s="13">
        <v>457.7</v>
      </c>
      <c r="K699" s="13">
        <v>512.6</v>
      </c>
      <c r="L699" s="13">
        <v>915000</v>
      </c>
      <c r="M699" t="s">
        <v>38</v>
      </c>
    </row>
    <row r="700" spans="5:13" x14ac:dyDescent="0.25">
      <c r="E700">
        <v>2024</v>
      </c>
      <c r="F700" t="s">
        <v>16</v>
      </c>
      <c r="G700" t="s">
        <v>18</v>
      </c>
      <c r="H700" t="s">
        <v>35</v>
      </c>
      <c r="I700" s="13">
        <v>7000</v>
      </c>
      <c r="J700" s="13">
        <v>1936</v>
      </c>
      <c r="K700" s="13">
        <v>1493.3333333333333</v>
      </c>
      <c r="L700" s="13">
        <v>40000</v>
      </c>
      <c r="M700" t="s">
        <v>38</v>
      </c>
    </row>
    <row r="701" spans="5:13" x14ac:dyDescent="0.25">
      <c r="E701">
        <v>2024</v>
      </c>
      <c r="F701" t="s">
        <v>16</v>
      </c>
      <c r="G701" t="s">
        <v>21</v>
      </c>
      <c r="H701" t="s">
        <v>36</v>
      </c>
      <c r="I701" s="13">
        <v>3000</v>
      </c>
      <c r="J701" s="13">
        <v>457.7</v>
      </c>
      <c r="K701" s="13">
        <v>5127</v>
      </c>
      <c r="L701" s="13">
        <v>915000</v>
      </c>
      <c r="M701" t="s">
        <v>38</v>
      </c>
    </row>
    <row r="702" spans="5:13" x14ac:dyDescent="0.25">
      <c r="E702">
        <v>2024</v>
      </c>
      <c r="F702" t="s">
        <v>16</v>
      </c>
      <c r="G702" t="s">
        <v>21</v>
      </c>
      <c r="H702" t="s">
        <v>36</v>
      </c>
      <c r="I702" s="13">
        <v>3000</v>
      </c>
      <c r="J702" s="13">
        <v>457.7</v>
      </c>
      <c r="K702" s="13">
        <v>5127</v>
      </c>
      <c r="L702" s="13">
        <v>915000</v>
      </c>
      <c r="M702" t="s">
        <v>38</v>
      </c>
    </row>
    <row r="703" spans="5:13" x14ac:dyDescent="0.25">
      <c r="E703">
        <v>2024</v>
      </c>
      <c r="F703" t="s">
        <v>39</v>
      </c>
      <c r="G703" t="s">
        <v>17</v>
      </c>
      <c r="H703" t="s">
        <v>23</v>
      </c>
      <c r="I703" s="13">
        <v>3566</v>
      </c>
      <c r="J703" s="13">
        <v>5493</v>
      </c>
      <c r="K703" s="13">
        <v>5127</v>
      </c>
      <c r="L703" s="13">
        <v>1099</v>
      </c>
      <c r="M703" t="s">
        <v>38</v>
      </c>
    </row>
    <row r="704" spans="5:13" x14ac:dyDescent="0.25">
      <c r="E704">
        <v>2024</v>
      </c>
      <c r="F704" t="s">
        <v>39</v>
      </c>
      <c r="G704" t="s">
        <v>17</v>
      </c>
      <c r="H704" t="s">
        <v>24</v>
      </c>
      <c r="I704" s="13">
        <v>2498</v>
      </c>
      <c r="J704" s="13">
        <v>9600</v>
      </c>
      <c r="K704" s="13">
        <v>8960</v>
      </c>
      <c r="L704" s="13">
        <v>1920</v>
      </c>
      <c r="M704" t="s">
        <v>38</v>
      </c>
    </row>
    <row r="705" spans="5:13" x14ac:dyDescent="0.25">
      <c r="E705">
        <v>2024</v>
      </c>
      <c r="F705" t="s">
        <v>39</v>
      </c>
      <c r="G705" t="s">
        <v>18</v>
      </c>
      <c r="H705" t="s">
        <v>25</v>
      </c>
      <c r="I705" s="13">
        <v>1245</v>
      </c>
      <c r="J705" s="13">
        <v>1464.8</v>
      </c>
      <c r="K705" s="13">
        <v>5126</v>
      </c>
      <c r="L705" s="13">
        <v>1099</v>
      </c>
      <c r="M705" t="s">
        <v>38</v>
      </c>
    </row>
    <row r="706" spans="5:13" x14ac:dyDescent="0.25">
      <c r="E706">
        <v>2024</v>
      </c>
      <c r="F706" t="s">
        <v>39</v>
      </c>
      <c r="G706" t="s">
        <v>19</v>
      </c>
      <c r="H706" t="s">
        <v>26</v>
      </c>
      <c r="I706" s="13">
        <v>644000</v>
      </c>
      <c r="J706" s="13">
        <v>6892</v>
      </c>
      <c r="K706" s="13">
        <v>6433</v>
      </c>
      <c r="L706" s="13">
        <v>1378</v>
      </c>
      <c r="M706" t="s">
        <v>38</v>
      </c>
    </row>
    <row r="707" spans="5:13" x14ac:dyDescent="0.25">
      <c r="E707">
        <v>2024</v>
      </c>
      <c r="F707" t="s">
        <v>39</v>
      </c>
      <c r="G707" t="s">
        <v>20</v>
      </c>
      <c r="H707" t="s">
        <v>29</v>
      </c>
      <c r="I707" s="13">
        <v>345000</v>
      </c>
      <c r="J707" s="13">
        <v>9016</v>
      </c>
      <c r="K707" s="13">
        <v>7840</v>
      </c>
      <c r="L707" s="13">
        <v>1803</v>
      </c>
      <c r="M707" t="s">
        <v>38</v>
      </c>
    </row>
    <row r="708" spans="5:13" x14ac:dyDescent="0.25">
      <c r="E708">
        <v>2024</v>
      </c>
      <c r="F708" t="s">
        <v>39</v>
      </c>
      <c r="G708" t="s">
        <v>19</v>
      </c>
      <c r="H708" t="s">
        <v>28</v>
      </c>
      <c r="I708" s="13">
        <v>455000</v>
      </c>
      <c r="J708" s="13">
        <v>5265</v>
      </c>
      <c r="K708" s="13">
        <v>5128</v>
      </c>
      <c r="L708" s="13">
        <v>1053</v>
      </c>
      <c r="M708" t="s">
        <v>38</v>
      </c>
    </row>
    <row r="709" spans="5:13" x14ac:dyDescent="0.25">
      <c r="E709">
        <v>2024</v>
      </c>
      <c r="F709" t="s">
        <v>39</v>
      </c>
      <c r="G709" t="s">
        <v>20</v>
      </c>
      <c r="H709" t="s">
        <v>29</v>
      </c>
      <c r="I709" s="13">
        <v>345000</v>
      </c>
      <c r="J709" s="13">
        <v>9016</v>
      </c>
      <c r="K709" s="13">
        <v>7840</v>
      </c>
      <c r="L709" s="13">
        <v>1803</v>
      </c>
      <c r="M709" t="s">
        <v>38</v>
      </c>
    </row>
    <row r="710" spans="5:13" x14ac:dyDescent="0.25">
      <c r="E710">
        <v>2024</v>
      </c>
      <c r="F710" t="s">
        <v>39</v>
      </c>
      <c r="G710" t="s">
        <v>18</v>
      </c>
      <c r="H710" t="s">
        <v>30</v>
      </c>
      <c r="I710" s="13">
        <v>122000</v>
      </c>
      <c r="J710" s="13">
        <v>1404</v>
      </c>
      <c r="K710" s="13">
        <v>2340</v>
      </c>
      <c r="L710" s="13">
        <v>539000</v>
      </c>
      <c r="M710" t="s">
        <v>38</v>
      </c>
    </row>
    <row r="711" spans="5:13" x14ac:dyDescent="0.25">
      <c r="E711">
        <v>2024</v>
      </c>
      <c r="F711" t="s">
        <v>39</v>
      </c>
      <c r="G711" t="s">
        <v>21</v>
      </c>
      <c r="H711" t="s">
        <v>31</v>
      </c>
      <c r="I711" s="13">
        <v>78000</v>
      </c>
      <c r="J711" s="13">
        <v>549.29999999999995</v>
      </c>
      <c r="K711" s="13">
        <v>512.6</v>
      </c>
      <c r="L711" s="13">
        <v>1099</v>
      </c>
      <c r="M711" t="s">
        <v>38</v>
      </c>
    </row>
    <row r="712" spans="5:13" x14ac:dyDescent="0.25">
      <c r="E712">
        <v>2024</v>
      </c>
      <c r="F712" t="s">
        <v>39</v>
      </c>
      <c r="G712" t="s">
        <v>21</v>
      </c>
      <c r="H712" t="s">
        <v>32</v>
      </c>
      <c r="I712" s="13">
        <v>76000</v>
      </c>
      <c r="J712" s="13">
        <v>549.20000000000005</v>
      </c>
      <c r="K712" s="13">
        <v>512.6</v>
      </c>
      <c r="L712" s="13">
        <v>1098</v>
      </c>
      <c r="M712" t="s">
        <v>38</v>
      </c>
    </row>
    <row r="713" spans="5:13" x14ac:dyDescent="0.25">
      <c r="E713">
        <v>2024</v>
      </c>
      <c r="F713" t="s">
        <v>39</v>
      </c>
      <c r="G713" t="s">
        <v>21</v>
      </c>
      <c r="H713" t="s">
        <v>34</v>
      </c>
      <c r="I713" s="13">
        <v>34000</v>
      </c>
      <c r="J713" s="13">
        <v>549.20000000000005</v>
      </c>
      <c r="K713" s="13">
        <v>512.6</v>
      </c>
      <c r="L713" s="13">
        <v>1098</v>
      </c>
      <c r="M713" t="s">
        <v>38</v>
      </c>
    </row>
    <row r="714" spans="5:13" x14ac:dyDescent="0.25">
      <c r="E714">
        <v>2021</v>
      </c>
      <c r="F714" t="s">
        <v>39</v>
      </c>
      <c r="G714" t="s">
        <v>18</v>
      </c>
      <c r="H714" t="s">
        <v>35</v>
      </c>
      <c r="I714" s="13">
        <v>7000</v>
      </c>
      <c r="J714" s="13">
        <v>1221.066666666668</v>
      </c>
      <c r="K714" s="13">
        <v>1493.3333333333333</v>
      </c>
      <c r="L714" s="13">
        <v>733000</v>
      </c>
      <c r="M714" t="s">
        <v>38</v>
      </c>
    </row>
    <row r="715" spans="5:13" x14ac:dyDescent="0.25">
      <c r="E715">
        <v>2024</v>
      </c>
      <c r="F715" t="s">
        <v>39</v>
      </c>
      <c r="G715" t="s">
        <v>22</v>
      </c>
      <c r="H715" t="s">
        <v>22</v>
      </c>
      <c r="I715" s="13">
        <v>3000</v>
      </c>
      <c r="J715" s="13">
        <v>14520</v>
      </c>
      <c r="K715" s="13">
        <v>7392</v>
      </c>
      <c r="L715" s="13">
        <v>1452</v>
      </c>
      <c r="M715" t="s">
        <v>38</v>
      </c>
    </row>
    <row r="716" spans="5:13" x14ac:dyDescent="0.25">
      <c r="E716">
        <v>2024</v>
      </c>
      <c r="F716" t="s">
        <v>39</v>
      </c>
      <c r="G716" t="s">
        <v>21</v>
      </c>
      <c r="H716" t="s">
        <v>36</v>
      </c>
      <c r="I716" s="13">
        <v>3000</v>
      </c>
      <c r="J716" s="13">
        <v>503.5</v>
      </c>
      <c r="K716" s="13">
        <v>5127</v>
      </c>
      <c r="L716" s="13">
        <v>1006.9999999999999</v>
      </c>
      <c r="M716" t="s">
        <v>38</v>
      </c>
    </row>
    <row r="717" spans="5:13" x14ac:dyDescent="0.25">
      <c r="E717">
        <v>2024</v>
      </c>
      <c r="F717" t="s">
        <v>40</v>
      </c>
      <c r="G717" t="s">
        <v>17</v>
      </c>
      <c r="H717" t="s">
        <v>23</v>
      </c>
      <c r="I717" s="13">
        <v>3566</v>
      </c>
      <c r="J717" s="13">
        <v>5035</v>
      </c>
      <c r="K717" s="13">
        <v>5127</v>
      </c>
      <c r="L717" s="13">
        <v>1006.9999999999999</v>
      </c>
      <c r="M717" t="s">
        <v>38</v>
      </c>
    </row>
    <row r="718" spans="5:13" x14ac:dyDescent="0.25">
      <c r="E718">
        <v>2024</v>
      </c>
      <c r="F718" t="s">
        <v>40</v>
      </c>
      <c r="G718" t="s">
        <v>17</v>
      </c>
      <c r="H718" t="s">
        <v>24</v>
      </c>
      <c r="I718" s="13">
        <v>2498</v>
      </c>
      <c r="J718" s="13">
        <v>8800</v>
      </c>
      <c r="K718" s="13">
        <v>8960</v>
      </c>
      <c r="L718" s="13">
        <v>1760</v>
      </c>
      <c r="M718" t="s">
        <v>38</v>
      </c>
    </row>
    <row r="719" spans="5:13" x14ac:dyDescent="0.25">
      <c r="E719">
        <v>2024</v>
      </c>
      <c r="F719" t="s">
        <v>40</v>
      </c>
      <c r="G719" t="s">
        <v>18</v>
      </c>
      <c r="H719" t="s">
        <v>25</v>
      </c>
      <c r="I719" s="13">
        <v>1245</v>
      </c>
      <c r="J719" s="13">
        <v>1342.6666666666681</v>
      </c>
      <c r="K719" s="13">
        <v>5126</v>
      </c>
      <c r="L719" s="13">
        <v>1006.9999999999999</v>
      </c>
      <c r="M719" t="s">
        <v>38</v>
      </c>
    </row>
    <row r="720" spans="5:13" x14ac:dyDescent="0.25">
      <c r="E720">
        <v>2024</v>
      </c>
      <c r="F720" t="s">
        <v>40</v>
      </c>
      <c r="G720" t="s">
        <v>19</v>
      </c>
      <c r="H720" t="s">
        <v>37</v>
      </c>
      <c r="I720" s="13">
        <v>644000</v>
      </c>
      <c r="J720" s="13">
        <v>6318</v>
      </c>
      <c r="K720" s="13">
        <v>6433</v>
      </c>
      <c r="L720" s="13">
        <v>1264</v>
      </c>
      <c r="M720" t="s">
        <v>38</v>
      </c>
    </row>
    <row r="721" spans="5:13" x14ac:dyDescent="0.25">
      <c r="E721">
        <v>2024</v>
      </c>
      <c r="F721" t="s">
        <v>39</v>
      </c>
      <c r="G721" t="s">
        <v>20</v>
      </c>
      <c r="H721" t="s">
        <v>29</v>
      </c>
      <c r="I721" s="13">
        <v>345000</v>
      </c>
      <c r="J721" s="13">
        <v>9016</v>
      </c>
      <c r="K721" s="13">
        <v>7840</v>
      </c>
      <c r="L721" s="13">
        <v>1803</v>
      </c>
      <c r="M721" t="s">
        <v>38</v>
      </c>
    </row>
    <row r="722" spans="5:13" x14ac:dyDescent="0.25">
      <c r="E722">
        <v>2024</v>
      </c>
      <c r="F722" t="s">
        <v>40</v>
      </c>
      <c r="G722" t="s">
        <v>19</v>
      </c>
      <c r="H722" t="s">
        <v>28</v>
      </c>
      <c r="I722" s="13">
        <v>455000</v>
      </c>
      <c r="J722" s="13">
        <v>4579</v>
      </c>
      <c r="K722" s="13">
        <v>5128</v>
      </c>
      <c r="L722" s="13">
        <v>916000</v>
      </c>
      <c r="M722" t="s">
        <v>38</v>
      </c>
    </row>
    <row r="723" spans="5:13" x14ac:dyDescent="0.25">
      <c r="E723">
        <v>2024</v>
      </c>
      <c r="F723" t="s">
        <v>39</v>
      </c>
      <c r="G723" t="s">
        <v>20</v>
      </c>
      <c r="H723" t="s">
        <v>29</v>
      </c>
      <c r="I723" s="13">
        <v>345000</v>
      </c>
      <c r="J723" s="13">
        <v>10472</v>
      </c>
      <c r="K723" s="13">
        <v>7840</v>
      </c>
      <c r="L723" s="13">
        <v>1803</v>
      </c>
      <c r="M723" t="s">
        <v>38</v>
      </c>
    </row>
    <row r="724" spans="5:13" x14ac:dyDescent="0.25">
      <c r="E724">
        <v>2024</v>
      </c>
      <c r="F724" t="s">
        <v>40</v>
      </c>
      <c r="G724" t="s">
        <v>18</v>
      </c>
      <c r="H724" t="s">
        <v>30</v>
      </c>
      <c r="I724" s="13">
        <v>122000</v>
      </c>
      <c r="J724" s="13">
        <v>1221.066666666668</v>
      </c>
      <c r="K724" s="13">
        <v>3733.3333333333335</v>
      </c>
      <c r="L724" s="13">
        <v>20000</v>
      </c>
      <c r="M724" t="s">
        <v>38</v>
      </c>
    </row>
    <row r="725" spans="5:13" x14ac:dyDescent="0.25">
      <c r="E725">
        <v>2024</v>
      </c>
      <c r="F725" t="s">
        <v>40</v>
      </c>
      <c r="G725" t="s">
        <v>21</v>
      </c>
      <c r="H725" t="s">
        <v>31</v>
      </c>
      <c r="I725" s="13">
        <v>78000</v>
      </c>
      <c r="J725" s="13">
        <v>815.29999999988945</v>
      </c>
      <c r="K725" s="13">
        <v>512.6</v>
      </c>
      <c r="L725" s="13">
        <v>915000</v>
      </c>
      <c r="M725" t="s">
        <v>38</v>
      </c>
    </row>
    <row r="726" spans="5:13" x14ac:dyDescent="0.25">
      <c r="E726">
        <v>2024</v>
      </c>
      <c r="F726" t="s">
        <v>40</v>
      </c>
      <c r="G726" t="s">
        <v>21</v>
      </c>
      <c r="H726" t="s">
        <v>32</v>
      </c>
      <c r="I726" s="13">
        <v>76000</v>
      </c>
      <c r="J726" s="13">
        <v>457.7</v>
      </c>
      <c r="K726" s="13">
        <v>512.6</v>
      </c>
      <c r="L726" s="13">
        <v>915000</v>
      </c>
      <c r="M726" t="s">
        <v>38</v>
      </c>
    </row>
    <row r="727" spans="5:13" x14ac:dyDescent="0.25">
      <c r="E727">
        <v>2024</v>
      </c>
      <c r="F727" t="s">
        <v>40</v>
      </c>
      <c r="G727" t="s">
        <v>21</v>
      </c>
      <c r="H727" t="s">
        <v>33</v>
      </c>
      <c r="I727" s="13">
        <v>46000</v>
      </c>
      <c r="J727" s="13">
        <v>20000</v>
      </c>
      <c r="K727" s="13">
        <v>22400</v>
      </c>
      <c r="L727" s="13">
        <v>40000</v>
      </c>
      <c r="M727" t="s">
        <v>77</v>
      </c>
    </row>
    <row r="728" spans="5:13" x14ac:dyDescent="0.25">
      <c r="E728">
        <v>2024</v>
      </c>
      <c r="F728" t="s">
        <v>40</v>
      </c>
      <c r="G728" t="s">
        <v>21</v>
      </c>
      <c r="H728" t="s">
        <v>34</v>
      </c>
      <c r="I728" s="13">
        <v>34000</v>
      </c>
      <c r="J728" s="13">
        <v>457.7</v>
      </c>
      <c r="K728" s="13">
        <v>512.6</v>
      </c>
      <c r="L728" s="13">
        <v>915000</v>
      </c>
      <c r="M728" t="s">
        <v>38</v>
      </c>
    </row>
    <row r="729" spans="5:13" x14ac:dyDescent="0.25">
      <c r="E729">
        <v>2024</v>
      </c>
      <c r="F729" t="s">
        <v>40</v>
      </c>
      <c r="G729" t="s">
        <v>21</v>
      </c>
      <c r="H729" t="s">
        <v>36</v>
      </c>
      <c r="I729" s="13">
        <v>3000</v>
      </c>
      <c r="J729" s="13">
        <v>457.7</v>
      </c>
      <c r="K729" s="13">
        <v>5127</v>
      </c>
      <c r="L729" s="13">
        <v>915000</v>
      </c>
      <c r="M729" t="s">
        <v>38</v>
      </c>
    </row>
    <row r="730" spans="5:13" x14ac:dyDescent="0.25">
      <c r="E730">
        <v>2024</v>
      </c>
      <c r="F730" t="s">
        <v>41</v>
      </c>
      <c r="G730" t="s">
        <v>17</v>
      </c>
      <c r="H730" t="s">
        <v>23</v>
      </c>
      <c r="I730" s="13">
        <v>3566</v>
      </c>
      <c r="J730" s="13">
        <v>5493</v>
      </c>
      <c r="K730" s="13">
        <v>5127</v>
      </c>
      <c r="L730" s="13">
        <v>1099</v>
      </c>
      <c r="M730" t="s">
        <v>38</v>
      </c>
    </row>
    <row r="731" spans="5:13" x14ac:dyDescent="0.25">
      <c r="E731">
        <v>2024</v>
      </c>
      <c r="F731" t="s">
        <v>41</v>
      </c>
      <c r="G731" t="s">
        <v>17</v>
      </c>
      <c r="H731" t="s">
        <v>24</v>
      </c>
      <c r="I731" s="13">
        <v>2498</v>
      </c>
      <c r="J731" s="13">
        <v>9600</v>
      </c>
      <c r="K731" s="13">
        <v>8960</v>
      </c>
      <c r="L731" s="13">
        <v>1920</v>
      </c>
      <c r="M731" t="s">
        <v>38</v>
      </c>
    </row>
    <row r="732" spans="5:13" x14ac:dyDescent="0.25">
      <c r="E732">
        <v>2024</v>
      </c>
      <c r="F732" t="s">
        <v>41</v>
      </c>
      <c r="G732" t="s">
        <v>18</v>
      </c>
      <c r="H732" t="s">
        <v>25</v>
      </c>
      <c r="I732" s="13">
        <v>1245</v>
      </c>
      <c r="J732" s="13">
        <v>1464.8</v>
      </c>
      <c r="K732" s="13">
        <v>5126</v>
      </c>
      <c r="L732" s="13">
        <v>1099</v>
      </c>
      <c r="M732" t="s">
        <v>38</v>
      </c>
    </row>
    <row r="733" spans="5:13" x14ac:dyDescent="0.25">
      <c r="E733">
        <v>2024</v>
      </c>
      <c r="F733" t="s">
        <v>41</v>
      </c>
      <c r="G733" t="s">
        <v>19</v>
      </c>
      <c r="H733" t="s">
        <v>26</v>
      </c>
      <c r="I733" s="13">
        <v>644000</v>
      </c>
      <c r="J733" s="13">
        <v>6892</v>
      </c>
      <c r="K733" s="13">
        <v>6433</v>
      </c>
      <c r="L733" s="13">
        <v>1378</v>
      </c>
      <c r="M733" t="s">
        <v>38</v>
      </c>
    </row>
    <row r="734" spans="5:13" x14ac:dyDescent="0.25">
      <c r="E734">
        <v>2024</v>
      </c>
      <c r="F734" t="s">
        <v>41</v>
      </c>
      <c r="G734" t="s">
        <v>19</v>
      </c>
      <c r="H734" t="s">
        <v>28</v>
      </c>
      <c r="I734" s="13">
        <v>455000</v>
      </c>
      <c r="J734" s="13">
        <v>5265</v>
      </c>
      <c r="K734" s="13">
        <v>5128</v>
      </c>
      <c r="L734" s="13">
        <v>1053</v>
      </c>
      <c r="M734" t="s">
        <v>38</v>
      </c>
    </row>
    <row r="735" spans="5:13" x14ac:dyDescent="0.25">
      <c r="E735">
        <v>2024</v>
      </c>
      <c r="F735" t="s">
        <v>41</v>
      </c>
      <c r="G735" t="s">
        <v>20</v>
      </c>
      <c r="H735" t="s">
        <v>29</v>
      </c>
      <c r="I735" s="13">
        <v>345000</v>
      </c>
      <c r="J735" s="13">
        <v>9016</v>
      </c>
      <c r="K735" s="13">
        <v>7840</v>
      </c>
      <c r="L735" s="13">
        <v>1803</v>
      </c>
      <c r="M735" t="s">
        <v>38</v>
      </c>
    </row>
    <row r="736" spans="5:13" x14ac:dyDescent="0.25">
      <c r="E736">
        <v>2024</v>
      </c>
      <c r="F736" t="s">
        <v>41</v>
      </c>
      <c r="G736" t="s">
        <v>18</v>
      </c>
      <c r="H736" t="s">
        <v>30</v>
      </c>
      <c r="I736" s="13">
        <v>122000</v>
      </c>
      <c r="J736" s="13">
        <v>2053.3333333333321</v>
      </c>
      <c r="K736" s="13">
        <v>2340</v>
      </c>
      <c r="L736" s="13">
        <v>539000</v>
      </c>
      <c r="M736" t="s">
        <v>38</v>
      </c>
    </row>
    <row r="737" spans="5:13" x14ac:dyDescent="0.25">
      <c r="E737">
        <v>2024</v>
      </c>
      <c r="F737" t="s">
        <v>41</v>
      </c>
      <c r="G737" t="s">
        <v>21</v>
      </c>
      <c r="H737" t="s">
        <v>31</v>
      </c>
      <c r="I737" s="13">
        <v>78000</v>
      </c>
      <c r="J737" s="13">
        <v>549.29999999999995</v>
      </c>
      <c r="K737" s="13">
        <v>512.6</v>
      </c>
      <c r="L737" s="13">
        <v>1099</v>
      </c>
      <c r="M737" t="s">
        <v>38</v>
      </c>
    </row>
    <row r="738" spans="5:13" x14ac:dyDescent="0.25">
      <c r="E738">
        <v>2024</v>
      </c>
      <c r="F738" t="s">
        <v>41</v>
      </c>
      <c r="G738" t="s">
        <v>21</v>
      </c>
      <c r="H738" t="s">
        <v>32</v>
      </c>
      <c r="I738" s="13">
        <v>76000</v>
      </c>
      <c r="J738" s="13">
        <v>549.20000000000005</v>
      </c>
      <c r="K738" s="13">
        <v>512.6</v>
      </c>
      <c r="L738" s="13">
        <v>1098</v>
      </c>
      <c r="M738" t="s">
        <v>38</v>
      </c>
    </row>
    <row r="739" spans="5:13" x14ac:dyDescent="0.25">
      <c r="E739">
        <v>2024</v>
      </c>
      <c r="F739" t="s">
        <v>41</v>
      </c>
      <c r="G739" t="s">
        <v>21</v>
      </c>
      <c r="H739" t="s">
        <v>33</v>
      </c>
      <c r="I739" s="13">
        <v>46000</v>
      </c>
      <c r="J739" s="13">
        <v>20000</v>
      </c>
      <c r="K739" s="13">
        <v>22400</v>
      </c>
      <c r="L739" s="13">
        <v>48000</v>
      </c>
      <c r="M739" t="s">
        <v>77</v>
      </c>
    </row>
    <row r="740" spans="5:13" x14ac:dyDescent="0.25">
      <c r="E740">
        <v>2024</v>
      </c>
      <c r="F740" t="s">
        <v>41</v>
      </c>
      <c r="G740" t="s">
        <v>21</v>
      </c>
      <c r="H740" t="s">
        <v>34</v>
      </c>
      <c r="I740" s="13">
        <v>34000</v>
      </c>
      <c r="J740" s="13">
        <v>549.20000000000005</v>
      </c>
      <c r="K740" s="13">
        <v>512.6</v>
      </c>
      <c r="L740" s="13">
        <v>1098</v>
      </c>
      <c r="M740" t="s">
        <v>38</v>
      </c>
    </row>
    <row r="741" spans="5:13" x14ac:dyDescent="0.25">
      <c r="E741">
        <v>2024</v>
      </c>
      <c r="F741" t="s">
        <v>41</v>
      </c>
      <c r="G741" t="s">
        <v>18</v>
      </c>
      <c r="H741" t="s">
        <v>35</v>
      </c>
      <c r="I741" s="13">
        <v>7000</v>
      </c>
      <c r="J741" s="13">
        <v>1464.5333333333319</v>
      </c>
      <c r="K741" s="13">
        <v>1493.3333333333333</v>
      </c>
      <c r="L741" s="13">
        <v>733000</v>
      </c>
      <c r="M741" t="s">
        <v>38</v>
      </c>
    </row>
    <row r="742" spans="5:13" x14ac:dyDescent="0.25">
      <c r="E742">
        <v>2024</v>
      </c>
      <c r="F742" t="s">
        <v>41</v>
      </c>
      <c r="G742" t="s">
        <v>22</v>
      </c>
      <c r="H742" t="s">
        <v>22</v>
      </c>
      <c r="I742" s="13">
        <v>3000</v>
      </c>
      <c r="J742" s="13">
        <v>21120</v>
      </c>
      <c r="K742" s="13">
        <v>7392</v>
      </c>
      <c r="L742" s="13">
        <v>1452</v>
      </c>
      <c r="M742" t="s">
        <v>38</v>
      </c>
    </row>
    <row r="743" spans="5:13" x14ac:dyDescent="0.25">
      <c r="E743">
        <v>2024</v>
      </c>
      <c r="F743" t="s">
        <v>41</v>
      </c>
      <c r="G743" t="s">
        <v>21</v>
      </c>
      <c r="H743" t="s">
        <v>36</v>
      </c>
      <c r="I743" s="13">
        <v>3000</v>
      </c>
      <c r="J743" s="13">
        <v>503.5</v>
      </c>
      <c r="K743" s="13">
        <v>5127</v>
      </c>
      <c r="L743" s="13">
        <v>1006.9999999999999</v>
      </c>
      <c r="M743" t="s">
        <v>38</v>
      </c>
    </row>
    <row r="744" spans="5:13" x14ac:dyDescent="0.25">
      <c r="E744">
        <v>2024</v>
      </c>
      <c r="F744" t="s">
        <v>42</v>
      </c>
      <c r="G744" t="s">
        <v>17</v>
      </c>
      <c r="H744" t="s">
        <v>23</v>
      </c>
      <c r="I744" s="13">
        <v>3566</v>
      </c>
      <c r="J744" s="13">
        <v>5035</v>
      </c>
      <c r="K744" s="13">
        <v>5127</v>
      </c>
      <c r="L744" s="13">
        <v>1006.9999999999999</v>
      </c>
      <c r="M744" t="s">
        <v>38</v>
      </c>
    </row>
    <row r="745" spans="5:13" x14ac:dyDescent="0.25">
      <c r="E745">
        <v>2024</v>
      </c>
      <c r="F745" t="s">
        <v>42</v>
      </c>
      <c r="G745" t="s">
        <v>17</v>
      </c>
      <c r="H745" t="s">
        <v>24</v>
      </c>
      <c r="I745" s="13">
        <v>2498</v>
      </c>
      <c r="J745" s="13">
        <v>8800</v>
      </c>
      <c r="K745" s="13">
        <v>8960</v>
      </c>
      <c r="L745" s="13">
        <v>1760</v>
      </c>
      <c r="M745" t="s">
        <v>38</v>
      </c>
    </row>
    <row r="746" spans="5:13" x14ac:dyDescent="0.25">
      <c r="E746">
        <v>2024</v>
      </c>
      <c r="F746" t="s">
        <v>42</v>
      </c>
      <c r="G746" t="s">
        <v>18</v>
      </c>
      <c r="H746" t="s">
        <v>25</v>
      </c>
      <c r="I746" s="13">
        <v>1245</v>
      </c>
      <c r="J746" s="13">
        <v>1342.6666666666681</v>
      </c>
      <c r="K746" s="13">
        <v>5126</v>
      </c>
      <c r="L746" s="13">
        <v>1006.9999999999999</v>
      </c>
      <c r="M746" t="s">
        <v>38</v>
      </c>
    </row>
    <row r="747" spans="5:13" x14ac:dyDescent="0.25">
      <c r="E747">
        <v>2024</v>
      </c>
      <c r="F747" t="s">
        <v>42</v>
      </c>
      <c r="G747" t="s">
        <v>19</v>
      </c>
      <c r="H747" t="s">
        <v>37</v>
      </c>
      <c r="I747" s="13">
        <v>644000</v>
      </c>
      <c r="J747" s="13">
        <v>6318</v>
      </c>
      <c r="K747" s="13">
        <v>6433</v>
      </c>
      <c r="L747" s="13">
        <v>1264</v>
      </c>
      <c r="M747" t="s">
        <v>38</v>
      </c>
    </row>
    <row r="748" spans="5:13" x14ac:dyDescent="0.25">
      <c r="E748">
        <v>2024</v>
      </c>
      <c r="F748" t="s">
        <v>42</v>
      </c>
      <c r="G748" t="s">
        <v>20</v>
      </c>
      <c r="H748" t="s">
        <v>27</v>
      </c>
      <c r="I748" s="13">
        <v>643000</v>
      </c>
      <c r="J748" s="13">
        <v>7000</v>
      </c>
      <c r="K748" s="13">
        <v>7840</v>
      </c>
      <c r="L748" s="13">
        <v>1400</v>
      </c>
      <c r="M748" t="s">
        <v>38</v>
      </c>
    </row>
    <row r="749" spans="5:13" x14ac:dyDescent="0.25">
      <c r="E749">
        <v>2024</v>
      </c>
      <c r="F749" t="s">
        <v>42</v>
      </c>
      <c r="G749" t="s">
        <v>19</v>
      </c>
      <c r="H749" t="s">
        <v>28</v>
      </c>
      <c r="I749" s="13">
        <v>455000</v>
      </c>
      <c r="J749" s="13">
        <v>4579</v>
      </c>
      <c r="K749" s="13">
        <v>5128</v>
      </c>
      <c r="L749" s="13">
        <v>916000</v>
      </c>
      <c r="M749" t="s">
        <v>38</v>
      </c>
    </row>
    <row r="750" spans="5:13" x14ac:dyDescent="0.25">
      <c r="E750">
        <v>2024</v>
      </c>
      <c r="F750" t="s">
        <v>42</v>
      </c>
      <c r="G750" t="s">
        <v>20</v>
      </c>
      <c r="H750" t="s">
        <v>29</v>
      </c>
      <c r="I750" s="13">
        <v>345000</v>
      </c>
      <c r="J750" s="13">
        <v>7000</v>
      </c>
      <c r="K750" s="13">
        <v>7840</v>
      </c>
      <c r="L750" s="13">
        <v>1400</v>
      </c>
      <c r="M750" t="s">
        <v>38</v>
      </c>
    </row>
    <row r="751" spans="5:13" x14ac:dyDescent="0.25">
      <c r="E751">
        <v>2024</v>
      </c>
      <c r="F751" t="s">
        <v>42</v>
      </c>
      <c r="G751" t="s">
        <v>18</v>
      </c>
      <c r="H751" t="s">
        <v>30</v>
      </c>
      <c r="I751" s="13">
        <v>122000</v>
      </c>
      <c r="J751" s="13">
        <v>1866.6666666666681</v>
      </c>
      <c r="K751" s="13">
        <v>3733.3333333333335</v>
      </c>
      <c r="L751" s="13">
        <v>20000</v>
      </c>
      <c r="M751" t="s">
        <v>38</v>
      </c>
    </row>
    <row r="752" spans="5:13" x14ac:dyDescent="0.25">
      <c r="E752">
        <v>2024</v>
      </c>
      <c r="F752" t="s">
        <v>42</v>
      </c>
      <c r="G752" t="s">
        <v>21</v>
      </c>
      <c r="H752" t="s">
        <v>31</v>
      </c>
      <c r="I752" s="13">
        <v>78000</v>
      </c>
      <c r="J752" s="13">
        <v>457.7</v>
      </c>
      <c r="K752" s="13">
        <v>512.6</v>
      </c>
      <c r="L752" s="13">
        <v>915000</v>
      </c>
      <c r="M752" t="s">
        <v>38</v>
      </c>
    </row>
    <row r="753" spans="5:13" x14ac:dyDescent="0.25">
      <c r="E753">
        <v>2024</v>
      </c>
      <c r="F753" t="s">
        <v>42</v>
      </c>
      <c r="G753" t="s">
        <v>21</v>
      </c>
      <c r="H753" t="s">
        <v>32</v>
      </c>
      <c r="I753" s="13">
        <v>76000</v>
      </c>
      <c r="J753" s="13">
        <v>457.7</v>
      </c>
      <c r="K753" s="13">
        <v>512.6</v>
      </c>
      <c r="L753" s="13">
        <v>915000</v>
      </c>
      <c r="M753" t="s">
        <v>38</v>
      </c>
    </row>
    <row r="754" spans="5:13" x14ac:dyDescent="0.25">
      <c r="E754">
        <v>2024</v>
      </c>
      <c r="F754" t="s">
        <v>42</v>
      </c>
      <c r="G754" t="s">
        <v>21</v>
      </c>
      <c r="H754" t="s">
        <v>33</v>
      </c>
      <c r="I754" s="13">
        <v>46000</v>
      </c>
      <c r="J754" s="13">
        <v>20000</v>
      </c>
      <c r="K754" s="13">
        <v>22400</v>
      </c>
      <c r="L754" s="13">
        <v>40000</v>
      </c>
      <c r="M754" t="s">
        <v>77</v>
      </c>
    </row>
    <row r="755" spans="5:13" x14ac:dyDescent="0.25">
      <c r="E755">
        <v>2024</v>
      </c>
      <c r="F755" t="s">
        <v>42</v>
      </c>
      <c r="G755" t="s">
        <v>21</v>
      </c>
      <c r="H755" t="s">
        <v>34</v>
      </c>
      <c r="I755" s="13">
        <v>34000</v>
      </c>
      <c r="J755" s="13">
        <v>457.7</v>
      </c>
      <c r="K755" s="13">
        <v>512.6</v>
      </c>
      <c r="L755" s="13">
        <v>915000</v>
      </c>
      <c r="M755" t="s">
        <v>38</v>
      </c>
    </row>
    <row r="756" spans="5:13" x14ac:dyDescent="0.25">
      <c r="E756">
        <v>2024</v>
      </c>
      <c r="F756" t="s">
        <v>42</v>
      </c>
      <c r="G756" t="s">
        <v>18</v>
      </c>
      <c r="H756" t="s">
        <v>35</v>
      </c>
      <c r="I756" s="13">
        <v>7000</v>
      </c>
      <c r="J756" s="13">
        <v>1220.5333333333319</v>
      </c>
      <c r="K756" s="13">
        <v>1493.3333333333333</v>
      </c>
      <c r="L756" s="13">
        <v>40000</v>
      </c>
      <c r="M756" t="s">
        <v>38</v>
      </c>
    </row>
    <row r="757" spans="5:13" x14ac:dyDescent="0.25">
      <c r="E757">
        <v>2024</v>
      </c>
      <c r="F757" t="s">
        <v>42</v>
      </c>
      <c r="G757" t="s">
        <v>21</v>
      </c>
      <c r="H757" t="s">
        <v>36</v>
      </c>
      <c r="I757" s="13">
        <v>3000</v>
      </c>
      <c r="J757" s="13">
        <v>457.7</v>
      </c>
      <c r="K757" s="13">
        <v>5127</v>
      </c>
      <c r="L757" s="13">
        <v>915000</v>
      </c>
      <c r="M757" t="s">
        <v>38</v>
      </c>
    </row>
    <row r="758" spans="5:13" x14ac:dyDescent="0.25">
      <c r="E758">
        <v>2024</v>
      </c>
      <c r="F758" t="s">
        <v>43</v>
      </c>
      <c r="G758" t="s">
        <v>17</v>
      </c>
      <c r="H758" t="s">
        <v>23</v>
      </c>
      <c r="I758" s="13">
        <v>3566</v>
      </c>
      <c r="J758" s="13">
        <v>5493</v>
      </c>
      <c r="K758" s="13">
        <v>5127</v>
      </c>
      <c r="L758" s="13">
        <v>1099</v>
      </c>
      <c r="M758" t="s">
        <v>38</v>
      </c>
    </row>
    <row r="759" spans="5:13" x14ac:dyDescent="0.25">
      <c r="E759">
        <v>2024</v>
      </c>
      <c r="F759" t="s">
        <v>43</v>
      </c>
      <c r="G759" t="s">
        <v>18</v>
      </c>
      <c r="H759" t="s">
        <v>25</v>
      </c>
      <c r="I759" s="13">
        <v>1245</v>
      </c>
      <c r="J759" s="13">
        <v>1220.5333333333319</v>
      </c>
      <c r="K759" s="13">
        <v>5126</v>
      </c>
      <c r="L759" s="13">
        <v>1099</v>
      </c>
      <c r="M759" t="s">
        <v>38</v>
      </c>
    </row>
    <row r="760" spans="5:13" x14ac:dyDescent="0.25">
      <c r="E760">
        <v>2024</v>
      </c>
      <c r="F760" t="s">
        <v>43</v>
      </c>
      <c r="G760" t="s">
        <v>19</v>
      </c>
      <c r="H760" t="s">
        <v>26</v>
      </c>
      <c r="I760" s="13">
        <v>644000</v>
      </c>
      <c r="J760" s="13">
        <v>6892</v>
      </c>
      <c r="K760" s="13">
        <v>6433</v>
      </c>
      <c r="L760" s="13">
        <v>1378</v>
      </c>
      <c r="M760" t="s">
        <v>38</v>
      </c>
    </row>
    <row r="761" spans="5:13" x14ac:dyDescent="0.25">
      <c r="E761">
        <v>2024</v>
      </c>
      <c r="F761" t="s">
        <v>43</v>
      </c>
      <c r="G761" t="s">
        <v>20</v>
      </c>
      <c r="H761" t="s">
        <v>27</v>
      </c>
      <c r="I761" s="13">
        <v>643000</v>
      </c>
      <c r="J761" s="13">
        <v>7700</v>
      </c>
      <c r="K761" s="13">
        <v>7840</v>
      </c>
      <c r="L761" s="13">
        <v>1540</v>
      </c>
      <c r="M761" t="s">
        <v>38</v>
      </c>
    </row>
    <row r="762" spans="5:13" x14ac:dyDescent="0.25">
      <c r="E762">
        <v>2024</v>
      </c>
      <c r="F762" t="s">
        <v>43</v>
      </c>
      <c r="G762" t="s">
        <v>19</v>
      </c>
      <c r="H762" t="s">
        <v>28</v>
      </c>
      <c r="I762" s="13">
        <v>455000</v>
      </c>
      <c r="J762" s="13">
        <v>5265</v>
      </c>
      <c r="K762" s="13">
        <v>5128</v>
      </c>
      <c r="L762" s="13">
        <v>1053</v>
      </c>
      <c r="M762" t="s">
        <v>38</v>
      </c>
    </row>
    <row r="763" spans="5:13" x14ac:dyDescent="0.25">
      <c r="E763">
        <v>2024</v>
      </c>
      <c r="F763" t="s">
        <v>43</v>
      </c>
      <c r="G763" t="s">
        <v>20</v>
      </c>
      <c r="H763" t="s">
        <v>29</v>
      </c>
      <c r="I763" s="13">
        <v>345000</v>
      </c>
      <c r="J763" s="13">
        <v>9016</v>
      </c>
      <c r="K763" s="13">
        <v>7840</v>
      </c>
      <c r="L763" s="13">
        <v>1803</v>
      </c>
      <c r="M763" t="s">
        <v>38</v>
      </c>
    </row>
    <row r="764" spans="5:13" x14ac:dyDescent="0.25">
      <c r="E764">
        <v>2024</v>
      </c>
      <c r="F764" t="s">
        <v>43</v>
      </c>
      <c r="G764" t="s">
        <v>18</v>
      </c>
      <c r="H764" t="s">
        <v>30</v>
      </c>
      <c r="I764" s="13">
        <v>122000</v>
      </c>
      <c r="J764" s="13">
        <v>2053.3333333333321</v>
      </c>
      <c r="K764" s="13">
        <v>2340</v>
      </c>
      <c r="L764" s="13">
        <v>539000</v>
      </c>
      <c r="M764" t="s">
        <v>38</v>
      </c>
    </row>
    <row r="765" spans="5:13" x14ac:dyDescent="0.25">
      <c r="E765">
        <v>2024</v>
      </c>
      <c r="F765" t="s">
        <v>43</v>
      </c>
      <c r="G765" t="s">
        <v>21</v>
      </c>
      <c r="H765" t="s">
        <v>31</v>
      </c>
      <c r="I765" s="13">
        <v>78000</v>
      </c>
      <c r="J765" s="13">
        <v>549.29999999999995</v>
      </c>
      <c r="K765" s="13">
        <v>512.6</v>
      </c>
      <c r="L765" s="13">
        <v>1099</v>
      </c>
      <c r="M765" t="s">
        <v>38</v>
      </c>
    </row>
    <row r="766" spans="5:13" x14ac:dyDescent="0.25">
      <c r="E766">
        <v>2024</v>
      </c>
      <c r="F766" t="s">
        <v>43</v>
      </c>
      <c r="G766" t="s">
        <v>21</v>
      </c>
      <c r="H766" t="s">
        <v>32</v>
      </c>
      <c r="I766" s="13">
        <v>76000</v>
      </c>
      <c r="J766" s="13">
        <v>549.20000000000005</v>
      </c>
      <c r="K766" s="13">
        <v>512.6</v>
      </c>
      <c r="L766" s="13">
        <v>1098</v>
      </c>
      <c r="M766" t="s">
        <v>38</v>
      </c>
    </row>
    <row r="767" spans="5:13" x14ac:dyDescent="0.25">
      <c r="E767">
        <v>2024</v>
      </c>
      <c r="F767" t="s">
        <v>43</v>
      </c>
      <c r="G767" t="s">
        <v>21</v>
      </c>
      <c r="H767" t="s">
        <v>33</v>
      </c>
      <c r="I767" s="13">
        <v>46000</v>
      </c>
      <c r="J767" s="13">
        <v>20000</v>
      </c>
      <c r="K767" s="13">
        <v>22400</v>
      </c>
      <c r="L767" s="13">
        <v>48000</v>
      </c>
      <c r="M767" t="s">
        <v>77</v>
      </c>
    </row>
    <row r="768" spans="5:13" x14ac:dyDescent="0.25">
      <c r="E768">
        <v>2024</v>
      </c>
      <c r="F768" t="s">
        <v>43</v>
      </c>
      <c r="G768" t="s">
        <v>21</v>
      </c>
      <c r="H768" t="s">
        <v>34</v>
      </c>
      <c r="I768" s="13">
        <v>34000</v>
      </c>
      <c r="J768" s="13">
        <v>549.20000000000005</v>
      </c>
      <c r="K768" s="13">
        <v>512.6</v>
      </c>
      <c r="L768" s="13">
        <v>1098</v>
      </c>
      <c r="M768" t="s">
        <v>38</v>
      </c>
    </row>
    <row r="769" spans="5:13" x14ac:dyDescent="0.25">
      <c r="E769">
        <v>2024</v>
      </c>
      <c r="F769" t="s">
        <v>43</v>
      </c>
      <c r="G769" t="s">
        <v>18</v>
      </c>
      <c r="H769" t="s">
        <v>35</v>
      </c>
      <c r="I769" s="13">
        <v>7000</v>
      </c>
      <c r="J769" s="13">
        <v>1464.5333333333319</v>
      </c>
      <c r="K769" s="13">
        <v>1493.3333333333333</v>
      </c>
      <c r="L769" s="13">
        <v>733000</v>
      </c>
      <c r="M769" t="s">
        <v>38</v>
      </c>
    </row>
    <row r="770" spans="5:13" x14ac:dyDescent="0.25">
      <c r="E770">
        <v>2024</v>
      </c>
      <c r="F770" t="s">
        <v>43</v>
      </c>
      <c r="G770" t="s">
        <v>22</v>
      </c>
      <c r="H770" t="s">
        <v>22</v>
      </c>
      <c r="I770" s="13">
        <v>3000</v>
      </c>
      <c r="J770" s="13">
        <v>14520</v>
      </c>
      <c r="K770" s="13">
        <v>7392</v>
      </c>
      <c r="L770" s="13">
        <v>1452</v>
      </c>
      <c r="M770" t="s">
        <v>38</v>
      </c>
    </row>
    <row r="771" spans="5:13" x14ac:dyDescent="0.25">
      <c r="E771">
        <v>2024</v>
      </c>
      <c r="F771" t="s">
        <v>43</v>
      </c>
      <c r="G771" t="s">
        <v>21</v>
      </c>
      <c r="H771" t="s">
        <v>36</v>
      </c>
      <c r="I771" s="13">
        <v>3000</v>
      </c>
      <c r="J771" s="13">
        <v>503.5</v>
      </c>
      <c r="K771" s="13">
        <v>5127</v>
      </c>
      <c r="L771" s="13">
        <v>1006.9999999999999</v>
      </c>
      <c r="M771" t="s">
        <v>38</v>
      </c>
    </row>
    <row r="772" spans="5:13" x14ac:dyDescent="0.25">
      <c r="E772">
        <v>2024</v>
      </c>
      <c r="F772" t="s">
        <v>44</v>
      </c>
      <c r="G772" t="s">
        <v>17</v>
      </c>
      <c r="H772" t="s">
        <v>23</v>
      </c>
      <c r="I772" s="13">
        <v>3566</v>
      </c>
      <c r="J772" s="13">
        <v>5035</v>
      </c>
      <c r="K772" s="13">
        <v>5127</v>
      </c>
      <c r="L772" s="13">
        <v>1006.9999999999999</v>
      </c>
      <c r="M772" t="s">
        <v>38</v>
      </c>
    </row>
    <row r="773" spans="5:13" x14ac:dyDescent="0.25">
      <c r="E773">
        <v>2024</v>
      </c>
      <c r="F773" t="s">
        <v>44</v>
      </c>
      <c r="G773" t="s">
        <v>17</v>
      </c>
      <c r="H773" t="s">
        <v>24</v>
      </c>
      <c r="I773" s="13">
        <v>2498</v>
      </c>
      <c r="J773" s="13">
        <v>8800</v>
      </c>
      <c r="K773" s="13">
        <v>8960</v>
      </c>
      <c r="L773" s="13">
        <v>1760</v>
      </c>
      <c r="M773" t="s">
        <v>38</v>
      </c>
    </row>
    <row r="774" spans="5:13" x14ac:dyDescent="0.25">
      <c r="E774">
        <v>2024</v>
      </c>
      <c r="F774" t="s">
        <v>44</v>
      </c>
      <c r="G774" t="s">
        <v>18</v>
      </c>
      <c r="H774" t="s">
        <v>25</v>
      </c>
      <c r="I774" s="13">
        <v>1245</v>
      </c>
      <c r="J774" s="13">
        <v>1342.6666666666681</v>
      </c>
      <c r="K774" s="13">
        <v>5126</v>
      </c>
      <c r="L774" s="13">
        <v>1006.9999999999999</v>
      </c>
      <c r="M774" t="s">
        <v>38</v>
      </c>
    </row>
    <row r="775" spans="5:13" x14ac:dyDescent="0.25">
      <c r="E775">
        <v>2024</v>
      </c>
      <c r="F775" t="s">
        <v>44</v>
      </c>
      <c r="G775" t="s">
        <v>19</v>
      </c>
      <c r="H775" t="s">
        <v>37</v>
      </c>
      <c r="I775" s="13">
        <v>644000</v>
      </c>
      <c r="J775" s="13">
        <v>6318</v>
      </c>
      <c r="K775" s="13">
        <v>6433</v>
      </c>
      <c r="L775" s="13">
        <v>1264</v>
      </c>
      <c r="M775" t="s">
        <v>38</v>
      </c>
    </row>
    <row r="776" spans="5:13" x14ac:dyDescent="0.25">
      <c r="E776">
        <v>2024</v>
      </c>
      <c r="F776" t="s">
        <v>44</v>
      </c>
      <c r="G776" t="s">
        <v>20</v>
      </c>
      <c r="H776" t="s">
        <v>27</v>
      </c>
      <c r="I776" s="13">
        <v>643000</v>
      </c>
      <c r="J776" s="13">
        <v>7000</v>
      </c>
      <c r="K776" s="13">
        <v>7840</v>
      </c>
      <c r="L776" s="13">
        <v>1400</v>
      </c>
      <c r="M776" t="s">
        <v>38</v>
      </c>
    </row>
    <row r="777" spans="5:13" x14ac:dyDescent="0.25">
      <c r="E777">
        <v>2024</v>
      </c>
      <c r="F777" t="s">
        <v>44</v>
      </c>
      <c r="G777" t="s">
        <v>20</v>
      </c>
      <c r="H777" t="s">
        <v>29</v>
      </c>
      <c r="I777" s="13">
        <v>345000</v>
      </c>
      <c r="J777" s="13">
        <v>7000</v>
      </c>
      <c r="K777" s="13">
        <v>7840</v>
      </c>
      <c r="L777" s="13">
        <v>1400</v>
      </c>
      <c r="M777" t="s">
        <v>38</v>
      </c>
    </row>
    <row r="778" spans="5:13" x14ac:dyDescent="0.25">
      <c r="E778">
        <v>2024</v>
      </c>
      <c r="F778" t="s">
        <v>44</v>
      </c>
      <c r="G778" t="s">
        <v>18</v>
      </c>
      <c r="H778" t="s">
        <v>30</v>
      </c>
      <c r="I778" s="13">
        <v>122000</v>
      </c>
      <c r="J778" s="13">
        <v>1684.8</v>
      </c>
      <c r="K778" s="13">
        <v>3733.3333333333335</v>
      </c>
      <c r="L778" s="13">
        <v>20000</v>
      </c>
      <c r="M778" t="s">
        <v>38</v>
      </c>
    </row>
    <row r="779" spans="5:13" x14ac:dyDescent="0.25">
      <c r="E779">
        <v>2024</v>
      </c>
      <c r="F779" t="s">
        <v>44</v>
      </c>
      <c r="G779" t="s">
        <v>21</v>
      </c>
      <c r="H779" t="s">
        <v>31</v>
      </c>
      <c r="I779" s="13">
        <v>78000</v>
      </c>
      <c r="J779" s="13">
        <v>457.7</v>
      </c>
      <c r="K779" s="13">
        <v>512.6</v>
      </c>
      <c r="L779" s="13">
        <v>915000</v>
      </c>
      <c r="M779" t="s">
        <v>38</v>
      </c>
    </row>
    <row r="780" spans="5:13" x14ac:dyDescent="0.25">
      <c r="E780">
        <v>2024</v>
      </c>
      <c r="F780" t="s">
        <v>44</v>
      </c>
      <c r="G780" t="s">
        <v>21</v>
      </c>
      <c r="H780" t="s">
        <v>32</v>
      </c>
      <c r="I780" s="13">
        <v>76000</v>
      </c>
      <c r="J780" s="13">
        <v>457.7</v>
      </c>
      <c r="K780" s="13">
        <v>512.6</v>
      </c>
      <c r="L780" s="13">
        <v>915000</v>
      </c>
      <c r="M780" t="s">
        <v>38</v>
      </c>
    </row>
    <row r="781" spans="5:13" x14ac:dyDescent="0.25">
      <c r="E781">
        <v>2024</v>
      </c>
      <c r="F781" t="s">
        <v>44</v>
      </c>
      <c r="G781" t="s">
        <v>21</v>
      </c>
      <c r="H781" t="s">
        <v>33</v>
      </c>
      <c r="I781" s="13">
        <v>46000</v>
      </c>
      <c r="J781" s="13">
        <v>20000</v>
      </c>
      <c r="K781" s="13">
        <v>22400</v>
      </c>
      <c r="L781" s="13">
        <v>40000</v>
      </c>
      <c r="M781" t="s">
        <v>77</v>
      </c>
    </row>
    <row r="782" spans="5:13" x14ac:dyDescent="0.25">
      <c r="E782">
        <v>2024</v>
      </c>
      <c r="F782" t="s">
        <v>44</v>
      </c>
      <c r="G782" t="s">
        <v>21</v>
      </c>
      <c r="H782" t="s">
        <v>34</v>
      </c>
      <c r="I782" s="13">
        <v>34000</v>
      </c>
      <c r="J782" s="13">
        <v>457.7</v>
      </c>
      <c r="K782" s="13">
        <v>512.6</v>
      </c>
      <c r="L782" s="13">
        <v>915000</v>
      </c>
      <c r="M782" t="s">
        <v>38</v>
      </c>
    </row>
    <row r="783" spans="5:13" x14ac:dyDescent="0.25">
      <c r="E783">
        <v>2024</v>
      </c>
      <c r="F783" t="s">
        <v>44</v>
      </c>
      <c r="G783" t="s">
        <v>18</v>
      </c>
      <c r="H783" t="s">
        <v>35</v>
      </c>
      <c r="I783" s="13">
        <v>7000</v>
      </c>
      <c r="J783" s="13">
        <v>1220.5333333333319</v>
      </c>
      <c r="K783" s="13">
        <v>1493.3333333333333</v>
      </c>
      <c r="L783" s="13">
        <v>40000</v>
      </c>
      <c r="M783" t="s">
        <v>38</v>
      </c>
    </row>
    <row r="784" spans="5:13" x14ac:dyDescent="0.25">
      <c r="E784">
        <v>2024</v>
      </c>
      <c r="F784" t="s">
        <v>44</v>
      </c>
      <c r="G784" t="s">
        <v>21</v>
      </c>
      <c r="H784" t="s">
        <v>36</v>
      </c>
      <c r="I784" s="13">
        <v>3000</v>
      </c>
      <c r="J784" s="13">
        <v>457.7</v>
      </c>
      <c r="K784" s="13">
        <v>5127</v>
      </c>
      <c r="L784" s="13">
        <v>915000</v>
      </c>
      <c r="M784" t="s">
        <v>38</v>
      </c>
    </row>
    <row r="785" spans="5:13" x14ac:dyDescent="0.25">
      <c r="E785">
        <v>2024</v>
      </c>
      <c r="F785" t="s">
        <v>45</v>
      </c>
      <c r="G785" t="s">
        <v>17</v>
      </c>
      <c r="H785" t="s">
        <v>23</v>
      </c>
      <c r="I785" s="13">
        <v>3566</v>
      </c>
      <c r="J785" s="13">
        <v>5493</v>
      </c>
      <c r="K785" s="13">
        <v>5127</v>
      </c>
      <c r="L785" s="13">
        <v>1099</v>
      </c>
      <c r="M785" t="s">
        <v>38</v>
      </c>
    </row>
    <row r="786" spans="5:13" x14ac:dyDescent="0.25">
      <c r="E786">
        <v>2024</v>
      </c>
      <c r="F786" t="s">
        <v>45</v>
      </c>
      <c r="G786" t="s">
        <v>17</v>
      </c>
      <c r="H786" t="s">
        <v>24</v>
      </c>
      <c r="I786" s="13">
        <v>2498</v>
      </c>
      <c r="J786" s="13">
        <v>9600</v>
      </c>
      <c r="K786" s="13">
        <v>8960</v>
      </c>
      <c r="L786" s="13">
        <v>1920</v>
      </c>
      <c r="M786" t="s">
        <v>38</v>
      </c>
    </row>
    <row r="787" spans="5:13" x14ac:dyDescent="0.25">
      <c r="E787">
        <v>2024</v>
      </c>
      <c r="F787" t="s">
        <v>45</v>
      </c>
      <c r="G787" t="s">
        <v>18</v>
      </c>
      <c r="H787" t="s">
        <v>25</v>
      </c>
      <c r="I787" s="13">
        <v>1245</v>
      </c>
      <c r="J787" s="13">
        <v>1936</v>
      </c>
      <c r="K787" s="13">
        <v>5126</v>
      </c>
      <c r="L787" s="13">
        <v>1099</v>
      </c>
      <c r="M787" t="s">
        <v>38</v>
      </c>
    </row>
    <row r="788" spans="5:13" x14ac:dyDescent="0.25">
      <c r="E788">
        <v>2024</v>
      </c>
      <c r="F788" t="s">
        <v>45</v>
      </c>
      <c r="G788" t="s">
        <v>19</v>
      </c>
      <c r="H788" t="s">
        <v>26</v>
      </c>
      <c r="I788" s="13">
        <v>644000</v>
      </c>
      <c r="J788" s="13">
        <v>6892</v>
      </c>
      <c r="K788" s="13">
        <v>6433</v>
      </c>
      <c r="L788" s="13">
        <v>1378</v>
      </c>
      <c r="M788" t="s">
        <v>38</v>
      </c>
    </row>
    <row r="789" spans="5:13" x14ac:dyDescent="0.25">
      <c r="E789">
        <v>2024</v>
      </c>
      <c r="F789" t="s">
        <v>45</v>
      </c>
      <c r="G789" t="s">
        <v>20</v>
      </c>
      <c r="H789" t="s">
        <v>27</v>
      </c>
      <c r="I789" s="13">
        <v>643000</v>
      </c>
      <c r="J789" s="13">
        <v>7700</v>
      </c>
      <c r="K789" s="13">
        <v>7840</v>
      </c>
      <c r="L789" s="13">
        <v>1540</v>
      </c>
      <c r="M789" t="s">
        <v>38</v>
      </c>
    </row>
    <row r="790" spans="5:13" x14ac:dyDescent="0.25">
      <c r="E790">
        <v>2024</v>
      </c>
      <c r="F790" t="s">
        <v>45</v>
      </c>
      <c r="G790" t="s">
        <v>19</v>
      </c>
      <c r="H790" t="s">
        <v>28</v>
      </c>
      <c r="I790" s="13">
        <v>455000</v>
      </c>
      <c r="J790" s="13">
        <v>5803</v>
      </c>
      <c r="K790" s="13">
        <v>5128</v>
      </c>
      <c r="L790" s="13">
        <v>1053</v>
      </c>
      <c r="M790" t="s">
        <v>38</v>
      </c>
    </row>
    <row r="791" spans="5:13" x14ac:dyDescent="0.25">
      <c r="E791">
        <v>2024</v>
      </c>
      <c r="F791" t="s">
        <v>45</v>
      </c>
      <c r="G791" t="s">
        <v>20</v>
      </c>
      <c r="H791" t="s">
        <v>29</v>
      </c>
      <c r="I791" s="13">
        <v>345000</v>
      </c>
      <c r="J791" s="13">
        <v>9016</v>
      </c>
      <c r="K791" s="13">
        <v>7840</v>
      </c>
      <c r="L791" s="13">
        <v>1803</v>
      </c>
      <c r="M791" t="s">
        <v>38</v>
      </c>
    </row>
    <row r="792" spans="5:13" x14ac:dyDescent="0.25">
      <c r="E792">
        <v>2024</v>
      </c>
      <c r="F792" t="s">
        <v>45</v>
      </c>
      <c r="G792" t="s">
        <v>18</v>
      </c>
      <c r="H792" t="s">
        <v>30</v>
      </c>
      <c r="I792" s="13">
        <v>122000</v>
      </c>
      <c r="J792" s="13">
        <v>1342.6666666666681</v>
      </c>
      <c r="K792" s="13">
        <v>1170</v>
      </c>
      <c r="L792" s="13">
        <v>539000</v>
      </c>
      <c r="M792" t="s">
        <v>38</v>
      </c>
    </row>
    <row r="793" spans="5:13" x14ac:dyDescent="0.25">
      <c r="E793">
        <v>2024</v>
      </c>
      <c r="F793" t="s">
        <v>45</v>
      </c>
      <c r="G793" t="s">
        <v>21</v>
      </c>
      <c r="H793" t="s">
        <v>31</v>
      </c>
      <c r="I793" s="13">
        <v>78000</v>
      </c>
      <c r="J793" s="13">
        <v>549.29999999999995</v>
      </c>
      <c r="K793" s="13">
        <v>512.6</v>
      </c>
      <c r="L793" s="13">
        <v>1099</v>
      </c>
      <c r="M793" t="s">
        <v>38</v>
      </c>
    </row>
    <row r="794" spans="5:13" x14ac:dyDescent="0.25">
      <c r="E794">
        <v>2024</v>
      </c>
      <c r="F794" t="s">
        <v>45</v>
      </c>
      <c r="G794" t="s">
        <v>21</v>
      </c>
      <c r="H794" t="s">
        <v>32</v>
      </c>
      <c r="I794" s="13">
        <v>76000</v>
      </c>
      <c r="J794" s="13">
        <v>549.20000000000005</v>
      </c>
      <c r="K794" s="13">
        <v>512.6</v>
      </c>
      <c r="L794" s="13">
        <v>1098</v>
      </c>
      <c r="M794" t="s">
        <v>38</v>
      </c>
    </row>
    <row r="795" spans="5:13" x14ac:dyDescent="0.25">
      <c r="E795">
        <v>2024</v>
      </c>
      <c r="F795" t="s">
        <v>45</v>
      </c>
      <c r="G795" t="s">
        <v>21</v>
      </c>
      <c r="H795" t="s">
        <v>33</v>
      </c>
      <c r="I795" s="13">
        <v>46000</v>
      </c>
      <c r="J795" s="13">
        <v>20000</v>
      </c>
      <c r="K795" s="13">
        <v>22400</v>
      </c>
      <c r="L795" s="13">
        <v>48000</v>
      </c>
      <c r="M795" t="s">
        <v>77</v>
      </c>
    </row>
    <row r="796" spans="5:13" x14ac:dyDescent="0.25">
      <c r="E796">
        <v>2024</v>
      </c>
      <c r="F796" t="s">
        <v>45</v>
      </c>
      <c r="G796" t="s">
        <v>21</v>
      </c>
      <c r="H796" t="s">
        <v>34</v>
      </c>
      <c r="I796" s="13">
        <v>34000</v>
      </c>
      <c r="J796" s="13">
        <v>549.20000000000005</v>
      </c>
      <c r="K796" s="13">
        <v>512.6</v>
      </c>
      <c r="L796" s="13">
        <v>1098</v>
      </c>
      <c r="M796" t="s">
        <v>38</v>
      </c>
    </row>
    <row r="797" spans="5:13" x14ac:dyDescent="0.25">
      <c r="E797">
        <v>2024</v>
      </c>
      <c r="F797" t="s">
        <v>45</v>
      </c>
      <c r="G797" t="s">
        <v>18</v>
      </c>
      <c r="H797" t="s">
        <v>35</v>
      </c>
      <c r="I797" s="13">
        <v>7000</v>
      </c>
      <c r="J797" s="13">
        <v>1221.066666666668</v>
      </c>
      <c r="K797" s="13">
        <v>1493.3333333333333</v>
      </c>
      <c r="L797" s="13">
        <v>733000</v>
      </c>
      <c r="M797" t="s">
        <v>38</v>
      </c>
    </row>
    <row r="798" spans="5:13" x14ac:dyDescent="0.25">
      <c r="E798">
        <v>2024</v>
      </c>
      <c r="F798" t="s">
        <v>45</v>
      </c>
      <c r="G798" t="s">
        <v>22</v>
      </c>
      <c r="H798" t="s">
        <v>22</v>
      </c>
      <c r="I798" s="13">
        <v>3000</v>
      </c>
      <c r="J798" s="13">
        <v>14520</v>
      </c>
      <c r="K798" s="13">
        <v>7392</v>
      </c>
      <c r="L798" s="13">
        <v>1452</v>
      </c>
      <c r="M798" t="s">
        <v>38</v>
      </c>
    </row>
    <row r="799" spans="5:13" x14ac:dyDescent="0.25">
      <c r="E799">
        <v>2024</v>
      </c>
      <c r="F799" t="s">
        <v>45</v>
      </c>
      <c r="G799" t="s">
        <v>21</v>
      </c>
      <c r="H799" t="s">
        <v>36</v>
      </c>
      <c r="I799" s="13">
        <v>3000</v>
      </c>
      <c r="J799" s="13">
        <v>503.5</v>
      </c>
      <c r="K799" s="13">
        <v>5127</v>
      </c>
      <c r="L799" s="13">
        <v>1006.9999999999999</v>
      </c>
      <c r="M799" t="s">
        <v>38</v>
      </c>
    </row>
    <row r="800" spans="5:13" x14ac:dyDescent="0.25">
      <c r="E800">
        <v>2024</v>
      </c>
      <c r="F800" t="s">
        <v>46</v>
      </c>
      <c r="G800" t="s">
        <v>17</v>
      </c>
      <c r="H800" t="s">
        <v>23</v>
      </c>
      <c r="I800" s="13">
        <v>3566</v>
      </c>
      <c r="J800" s="13">
        <v>5035</v>
      </c>
      <c r="K800" s="13">
        <v>5127</v>
      </c>
      <c r="L800" s="13">
        <v>1006.9999999999999</v>
      </c>
      <c r="M800" t="s">
        <v>38</v>
      </c>
    </row>
    <row r="801" spans="5:13" x14ac:dyDescent="0.25">
      <c r="E801">
        <v>2024</v>
      </c>
      <c r="F801" t="s">
        <v>46</v>
      </c>
      <c r="G801" t="s">
        <v>17</v>
      </c>
      <c r="H801" t="s">
        <v>24</v>
      </c>
      <c r="I801" s="13">
        <v>2498</v>
      </c>
      <c r="J801" s="13">
        <v>8800</v>
      </c>
      <c r="K801" s="13">
        <v>8960</v>
      </c>
      <c r="L801" s="13">
        <v>1760</v>
      </c>
      <c r="M801" t="s">
        <v>38</v>
      </c>
    </row>
    <row r="802" spans="5:13" x14ac:dyDescent="0.25">
      <c r="E802">
        <v>2024</v>
      </c>
      <c r="F802" t="s">
        <v>46</v>
      </c>
      <c r="G802" t="s">
        <v>18</v>
      </c>
      <c r="H802" t="s">
        <v>25</v>
      </c>
      <c r="I802" s="13">
        <v>1245</v>
      </c>
      <c r="J802" s="13">
        <v>1936</v>
      </c>
      <c r="K802" s="13">
        <v>5126</v>
      </c>
      <c r="L802" s="13">
        <v>1006.9999999999999</v>
      </c>
      <c r="M802" t="s">
        <v>38</v>
      </c>
    </row>
    <row r="803" spans="5:13" x14ac:dyDescent="0.25">
      <c r="E803">
        <v>2024</v>
      </c>
      <c r="F803" t="s">
        <v>46</v>
      </c>
      <c r="G803" t="s">
        <v>19</v>
      </c>
      <c r="H803" t="s">
        <v>37</v>
      </c>
      <c r="I803" s="13">
        <v>644000</v>
      </c>
      <c r="J803" s="13">
        <v>6318</v>
      </c>
      <c r="K803" s="13">
        <v>6433</v>
      </c>
      <c r="L803" s="13">
        <v>1264</v>
      </c>
      <c r="M803" t="s">
        <v>38</v>
      </c>
    </row>
    <row r="804" spans="5:13" x14ac:dyDescent="0.25">
      <c r="E804">
        <v>2024</v>
      </c>
      <c r="F804" t="s">
        <v>46</v>
      </c>
      <c r="G804" t="s">
        <v>20</v>
      </c>
      <c r="H804" t="s">
        <v>27</v>
      </c>
      <c r="I804" s="13">
        <v>643000</v>
      </c>
      <c r="J804" s="13">
        <v>7000</v>
      </c>
      <c r="K804" s="13">
        <v>7840</v>
      </c>
      <c r="L804" s="13">
        <v>1400</v>
      </c>
      <c r="M804" t="s">
        <v>38</v>
      </c>
    </row>
    <row r="805" spans="5:13" x14ac:dyDescent="0.25">
      <c r="E805">
        <v>2024</v>
      </c>
      <c r="F805" t="s">
        <v>46</v>
      </c>
      <c r="G805" t="s">
        <v>20</v>
      </c>
      <c r="H805" t="s">
        <v>29</v>
      </c>
      <c r="I805" s="13">
        <v>345000</v>
      </c>
      <c r="J805" s="13">
        <v>7000</v>
      </c>
      <c r="K805" s="13">
        <v>7840</v>
      </c>
      <c r="L805" s="13">
        <v>1400</v>
      </c>
      <c r="M805" t="s">
        <v>38</v>
      </c>
    </row>
    <row r="806" spans="5:13" x14ac:dyDescent="0.25">
      <c r="E806">
        <v>2024</v>
      </c>
      <c r="F806" t="s">
        <v>46</v>
      </c>
      <c r="G806" t="s">
        <v>21</v>
      </c>
      <c r="H806" t="s">
        <v>31</v>
      </c>
      <c r="I806" s="13">
        <v>78000</v>
      </c>
      <c r="J806" s="13">
        <v>457.7</v>
      </c>
      <c r="K806" s="13">
        <v>512.6</v>
      </c>
      <c r="L806" s="13">
        <v>915000</v>
      </c>
      <c r="M806" t="s">
        <v>38</v>
      </c>
    </row>
    <row r="807" spans="5:13" x14ac:dyDescent="0.25">
      <c r="E807">
        <v>2024</v>
      </c>
      <c r="F807" t="s">
        <v>46</v>
      </c>
      <c r="G807" t="s">
        <v>21</v>
      </c>
      <c r="H807" t="s">
        <v>32</v>
      </c>
      <c r="I807" s="13">
        <v>76000</v>
      </c>
      <c r="J807" s="13">
        <v>457.7</v>
      </c>
      <c r="K807" s="13">
        <v>512.6</v>
      </c>
      <c r="L807" s="13">
        <v>915000</v>
      </c>
      <c r="M807" t="s">
        <v>38</v>
      </c>
    </row>
    <row r="808" spans="5:13" x14ac:dyDescent="0.25">
      <c r="E808">
        <v>2024</v>
      </c>
      <c r="F808" t="s">
        <v>46</v>
      </c>
      <c r="G808" t="s">
        <v>21</v>
      </c>
      <c r="H808" t="s">
        <v>33</v>
      </c>
      <c r="I808" s="13">
        <v>46000</v>
      </c>
      <c r="J808" s="13">
        <v>20000</v>
      </c>
      <c r="K808" s="13">
        <v>22400</v>
      </c>
      <c r="L808" s="13">
        <v>40000</v>
      </c>
      <c r="M808" t="s">
        <v>77</v>
      </c>
    </row>
    <row r="809" spans="5:13" x14ac:dyDescent="0.25">
      <c r="E809">
        <v>2024</v>
      </c>
      <c r="F809" t="s">
        <v>46</v>
      </c>
      <c r="G809" t="s">
        <v>21</v>
      </c>
      <c r="H809" t="s">
        <v>34</v>
      </c>
      <c r="I809" s="13">
        <v>34000</v>
      </c>
      <c r="J809" s="13">
        <v>457.7</v>
      </c>
      <c r="K809" s="13">
        <v>512.6</v>
      </c>
      <c r="L809" s="13">
        <v>915000</v>
      </c>
      <c r="M809" t="s">
        <v>38</v>
      </c>
    </row>
    <row r="810" spans="5:13" x14ac:dyDescent="0.25">
      <c r="E810">
        <v>2024</v>
      </c>
      <c r="F810" t="s">
        <v>46</v>
      </c>
      <c r="G810" t="s">
        <v>18</v>
      </c>
      <c r="H810" t="s">
        <v>35</v>
      </c>
      <c r="I810" s="13">
        <v>7000</v>
      </c>
      <c r="J810" s="13">
        <v>1404</v>
      </c>
      <c r="K810" s="13">
        <v>1493.3333333333333</v>
      </c>
      <c r="L810" s="13">
        <v>40000</v>
      </c>
      <c r="M810" t="s">
        <v>38</v>
      </c>
    </row>
    <row r="811" spans="5:13" x14ac:dyDescent="0.25">
      <c r="E811">
        <v>2024</v>
      </c>
      <c r="F811" t="s">
        <v>46</v>
      </c>
      <c r="G811" t="s">
        <v>21</v>
      </c>
      <c r="H811" t="s">
        <v>36</v>
      </c>
      <c r="I811" s="13">
        <v>3000</v>
      </c>
      <c r="J811" s="13">
        <v>457.7</v>
      </c>
      <c r="K811" s="13">
        <v>5127</v>
      </c>
      <c r="L811" s="13">
        <v>915000</v>
      </c>
      <c r="M811" t="s">
        <v>38</v>
      </c>
    </row>
    <row r="812" spans="5:13" x14ac:dyDescent="0.25">
      <c r="E812">
        <v>2024</v>
      </c>
      <c r="F812" t="s">
        <v>47</v>
      </c>
      <c r="G812" t="s">
        <v>17</v>
      </c>
      <c r="H812" t="s">
        <v>24</v>
      </c>
      <c r="I812" s="13">
        <v>2498</v>
      </c>
      <c r="J812" s="13">
        <v>9600</v>
      </c>
      <c r="K812" s="13">
        <v>8960</v>
      </c>
      <c r="L812" s="13">
        <v>1920</v>
      </c>
      <c r="M812" t="s">
        <v>38</v>
      </c>
    </row>
    <row r="813" spans="5:13" x14ac:dyDescent="0.25">
      <c r="E813">
        <v>2024</v>
      </c>
      <c r="F813" t="s">
        <v>47</v>
      </c>
      <c r="G813" t="s">
        <v>18</v>
      </c>
      <c r="H813" t="s">
        <v>25</v>
      </c>
      <c r="I813" s="13">
        <v>1245</v>
      </c>
      <c r="J813" s="13">
        <v>1464.5333333333319</v>
      </c>
      <c r="K813" s="13">
        <v>5126</v>
      </c>
      <c r="L813" s="13">
        <v>1099</v>
      </c>
      <c r="M813" t="s">
        <v>38</v>
      </c>
    </row>
    <row r="814" spans="5:13" x14ac:dyDescent="0.25">
      <c r="E814">
        <v>2024</v>
      </c>
      <c r="F814" t="s">
        <v>47</v>
      </c>
      <c r="G814" t="s">
        <v>19</v>
      </c>
      <c r="H814" t="s">
        <v>26</v>
      </c>
      <c r="I814" s="13">
        <v>644000</v>
      </c>
      <c r="J814" s="13">
        <v>6892</v>
      </c>
      <c r="K814" s="13">
        <v>6433</v>
      </c>
      <c r="L814" s="13">
        <v>1378</v>
      </c>
      <c r="M814" t="s">
        <v>38</v>
      </c>
    </row>
    <row r="815" spans="5:13" x14ac:dyDescent="0.25">
      <c r="E815">
        <v>2024</v>
      </c>
      <c r="F815" t="s">
        <v>47</v>
      </c>
      <c r="G815" t="s">
        <v>19</v>
      </c>
      <c r="H815" t="s">
        <v>28</v>
      </c>
      <c r="I815" s="13">
        <v>455000</v>
      </c>
      <c r="J815" s="13">
        <v>5265</v>
      </c>
      <c r="K815" s="13">
        <v>5128</v>
      </c>
      <c r="L815" s="13">
        <v>1053</v>
      </c>
      <c r="M815" t="s">
        <v>38</v>
      </c>
    </row>
    <row r="816" spans="5:13" x14ac:dyDescent="0.25">
      <c r="E816">
        <v>2024</v>
      </c>
      <c r="F816" t="s">
        <v>47</v>
      </c>
      <c r="G816" t="s">
        <v>20</v>
      </c>
      <c r="H816" t="s">
        <v>29</v>
      </c>
      <c r="I816" s="13">
        <v>345000</v>
      </c>
      <c r="J816" s="13">
        <v>9016</v>
      </c>
      <c r="K816" s="13">
        <v>7840</v>
      </c>
      <c r="L816" s="13">
        <v>1803</v>
      </c>
      <c r="M816" t="s">
        <v>38</v>
      </c>
    </row>
    <row r="817" spans="5:13" x14ac:dyDescent="0.25">
      <c r="E817">
        <v>2024</v>
      </c>
      <c r="F817" t="s">
        <v>47</v>
      </c>
      <c r="G817" t="s">
        <v>18</v>
      </c>
      <c r="H817" t="s">
        <v>30</v>
      </c>
      <c r="I817" s="13">
        <v>122000</v>
      </c>
      <c r="J817" s="13">
        <v>1936</v>
      </c>
      <c r="K817" s="13">
        <v>2340</v>
      </c>
      <c r="L817" s="13">
        <v>539000</v>
      </c>
      <c r="M817" t="s">
        <v>38</v>
      </c>
    </row>
    <row r="818" spans="5:13" x14ac:dyDescent="0.25">
      <c r="E818">
        <v>2024</v>
      </c>
      <c r="F818" t="s">
        <v>47</v>
      </c>
      <c r="G818" t="s">
        <v>21</v>
      </c>
      <c r="H818" t="s">
        <v>31</v>
      </c>
      <c r="I818" s="13">
        <v>78000</v>
      </c>
      <c r="J818" s="13">
        <v>549.29999999999995</v>
      </c>
      <c r="K818" s="13">
        <v>512.6</v>
      </c>
      <c r="L818" s="13">
        <v>1099</v>
      </c>
      <c r="M818" t="s">
        <v>38</v>
      </c>
    </row>
    <row r="819" spans="5:13" x14ac:dyDescent="0.25">
      <c r="E819">
        <v>2024</v>
      </c>
      <c r="F819" t="s">
        <v>47</v>
      </c>
      <c r="G819" t="s">
        <v>21</v>
      </c>
      <c r="H819" t="s">
        <v>32</v>
      </c>
      <c r="I819" s="13">
        <v>76000</v>
      </c>
      <c r="J819" s="13">
        <v>549.20000000000005</v>
      </c>
      <c r="K819" s="13">
        <v>512.6</v>
      </c>
      <c r="L819" s="13">
        <v>1098</v>
      </c>
      <c r="M819" t="s">
        <v>38</v>
      </c>
    </row>
    <row r="820" spans="5:13" x14ac:dyDescent="0.25">
      <c r="E820">
        <v>2024</v>
      </c>
      <c r="F820" t="s">
        <v>47</v>
      </c>
      <c r="G820" t="s">
        <v>21</v>
      </c>
      <c r="H820" t="s">
        <v>33</v>
      </c>
      <c r="I820" s="13">
        <v>46000</v>
      </c>
      <c r="J820" s="13">
        <v>20000</v>
      </c>
      <c r="K820" s="13">
        <v>22400</v>
      </c>
      <c r="L820" s="13">
        <v>48000</v>
      </c>
      <c r="M820" t="s">
        <v>77</v>
      </c>
    </row>
    <row r="821" spans="5:13" x14ac:dyDescent="0.25">
      <c r="E821">
        <v>2024</v>
      </c>
      <c r="F821" t="s">
        <v>47</v>
      </c>
      <c r="G821" t="s">
        <v>21</v>
      </c>
      <c r="H821" t="s">
        <v>34</v>
      </c>
      <c r="I821" s="13">
        <v>34000</v>
      </c>
      <c r="J821" s="13">
        <v>549.20000000000005</v>
      </c>
      <c r="K821" s="13">
        <v>512.6</v>
      </c>
      <c r="L821" s="13">
        <v>1098</v>
      </c>
      <c r="M821" t="s">
        <v>38</v>
      </c>
    </row>
    <row r="822" spans="5:13" x14ac:dyDescent="0.25">
      <c r="E822">
        <v>2024</v>
      </c>
      <c r="F822" t="s">
        <v>47</v>
      </c>
      <c r="G822" t="s">
        <v>18</v>
      </c>
      <c r="H822" t="s">
        <v>35</v>
      </c>
      <c r="I822" s="13">
        <v>7000</v>
      </c>
      <c r="J822" s="13">
        <v>1684.8</v>
      </c>
      <c r="K822" s="13">
        <v>1493.3333333333333</v>
      </c>
      <c r="L822" s="13">
        <v>733000</v>
      </c>
      <c r="M822" t="s">
        <v>38</v>
      </c>
    </row>
    <row r="823" spans="5:13" x14ac:dyDescent="0.25">
      <c r="E823">
        <v>2024</v>
      </c>
      <c r="F823" t="s">
        <v>47</v>
      </c>
      <c r="G823" t="s">
        <v>22</v>
      </c>
      <c r="H823" t="s">
        <v>22</v>
      </c>
      <c r="I823" s="13">
        <v>3000</v>
      </c>
      <c r="J823" s="13">
        <v>14520</v>
      </c>
      <c r="K823" s="13">
        <v>7392</v>
      </c>
      <c r="L823" s="13">
        <v>1452</v>
      </c>
      <c r="M823" t="s">
        <v>38</v>
      </c>
    </row>
    <row r="824" spans="5:13" x14ac:dyDescent="0.25">
      <c r="E824">
        <v>2024</v>
      </c>
      <c r="F824" t="s">
        <v>47</v>
      </c>
      <c r="G824" t="s">
        <v>21</v>
      </c>
      <c r="H824" t="s">
        <v>36</v>
      </c>
      <c r="I824" s="13">
        <v>3000</v>
      </c>
      <c r="J824" s="13">
        <v>503.5</v>
      </c>
      <c r="K824" s="13">
        <v>5127</v>
      </c>
      <c r="L824" s="13">
        <v>1006.9999999999999</v>
      </c>
      <c r="M824" t="s">
        <v>38</v>
      </c>
    </row>
    <row r="825" spans="5:13" x14ac:dyDescent="0.25">
      <c r="E825">
        <v>2024</v>
      </c>
      <c r="F825" t="s">
        <v>48</v>
      </c>
      <c r="G825" t="s">
        <v>17</v>
      </c>
      <c r="H825" t="s">
        <v>23</v>
      </c>
      <c r="I825" s="13">
        <v>3566</v>
      </c>
      <c r="J825" s="13">
        <v>5035</v>
      </c>
      <c r="K825" s="13">
        <v>5127</v>
      </c>
      <c r="L825" s="13">
        <v>1006.9999999999999</v>
      </c>
      <c r="M825" t="s">
        <v>38</v>
      </c>
    </row>
    <row r="826" spans="5:13" x14ac:dyDescent="0.25">
      <c r="E826">
        <v>2024</v>
      </c>
      <c r="F826" t="s">
        <v>48</v>
      </c>
      <c r="G826" t="s">
        <v>17</v>
      </c>
      <c r="H826" t="s">
        <v>24</v>
      </c>
      <c r="I826" s="13">
        <v>2498</v>
      </c>
      <c r="J826" s="13">
        <v>7545.6000000000058</v>
      </c>
      <c r="K826" s="13">
        <v>8960</v>
      </c>
      <c r="L826" s="13">
        <v>1760</v>
      </c>
      <c r="M826" t="s">
        <v>38</v>
      </c>
    </row>
    <row r="827" spans="5:13" x14ac:dyDescent="0.25">
      <c r="E827">
        <v>2024</v>
      </c>
      <c r="F827" t="s">
        <v>48</v>
      </c>
      <c r="G827" t="s">
        <v>18</v>
      </c>
      <c r="H827" t="s">
        <v>25</v>
      </c>
      <c r="I827" s="13">
        <v>1245</v>
      </c>
      <c r="J827" s="13">
        <v>1220.5333333333319</v>
      </c>
      <c r="K827" s="13">
        <v>5126</v>
      </c>
      <c r="L827" s="13">
        <v>1006.9999999999999</v>
      </c>
      <c r="M827" t="s">
        <v>38</v>
      </c>
    </row>
    <row r="828" spans="5:13" x14ac:dyDescent="0.25">
      <c r="E828">
        <v>2024</v>
      </c>
      <c r="F828" t="s">
        <v>48</v>
      </c>
      <c r="G828" t="s">
        <v>19</v>
      </c>
      <c r="H828" t="s">
        <v>37</v>
      </c>
      <c r="I828" s="13">
        <v>644000</v>
      </c>
      <c r="J828" s="13">
        <v>6318</v>
      </c>
      <c r="K828" s="13">
        <v>6433</v>
      </c>
      <c r="L828" s="13">
        <v>1264</v>
      </c>
      <c r="M828" t="s">
        <v>38</v>
      </c>
    </row>
    <row r="829" spans="5:13" x14ac:dyDescent="0.25">
      <c r="E829">
        <v>2024</v>
      </c>
      <c r="F829" t="s">
        <v>48</v>
      </c>
      <c r="G829" t="s">
        <v>18</v>
      </c>
      <c r="H829" t="s">
        <v>30</v>
      </c>
      <c r="I829" s="13">
        <v>122000</v>
      </c>
      <c r="J829" s="13">
        <v>1936</v>
      </c>
      <c r="K829" s="13">
        <v>3733.3333333333335</v>
      </c>
      <c r="L829" s="13">
        <v>20000</v>
      </c>
      <c r="M829" t="s">
        <v>38</v>
      </c>
    </row>
    <row r="830" spans="5:13" x14ac:dyDescent="0.25">
      <c r="E830">
        <v>2024</v>
      </c>
      <c r="F830" t="s">
        <v>48</v>
      </c>
      <c r="G830" t="s">
        <v>21</v>
      </c>
      <c r="H830" t="s">
        <v>31</v>
      </c>
      <c r="I830" s="13">
        <v>78000</v>
      </c>
      <c r="J830" s="13">
        <v>457.7</v>
      </c>
      <c r="K830" s="13">
        <v>512.6</v>
      </c>
      <c r="L830" s="13">
        <v>915000</v>
      </c>
      <c r="M830" t="s">
        <v>38</v>
      </c>
    </row>
    <row r="831" spans="5:13" x14ac:dyDescent="0.25">
      <c r="E831">
        <v>2024</v>
      </c>
      <c r="F831" t="s">
        <v>48</v>
      </c>
      <c r="G831" t="s">
        <v>21</v>
      </c>
      <c r="H831" t="s">
        <v>32</v>
      </c>
      <c r="I831" s="13">
        <v>76000</v>
      </c>
      <c r="J831" s="13">
        <v>457.7</v>
      </c>
      <c r="K831" s="13">
        <v>512.6</v>
      </c>
      <c r="L831" s="13">
        <v>915000</v>
      </c>
      <c r="M831" t="s">
        <v>38</v>
      </c>
    </row>
    <row r="832" spans="5:13" x14ac:dyDescent="0.25">
      <c r="E832">
        <v>2024</v>
      </c>
      <c r="F832" t="s">
        <v>48</v>
      </c>
      <c r="G832" t="s">
        <v>21</v>
      </c>
      <c r="H832" t="s">
        <v>33</v>
      </c>
      <c r="I832" s="13">
        <v>46000</v>
      </c>
      <c r="J832" s="13">
        <v>20000</v>
      </c>
      <c r="K832" s="13">
        <v>22400</v>
      </c>
      <c r="L832" s="13">
        <v>40000</v>
      </c>
      <c r="M832" t="s">
        <v>77</v>
      </c>
    </row>
    <row r="833" spans="5:13" x14ac:dyDescent="0.25">
      <c r="E833">
        <v>2024</v>
      </c>
      <c r="F833" t="s">
        <v>48</v>
      </c>
      <c r="G833" t="s">
        <v>21</v>
      </c>
      <c r="H833" t="s">
        <v>34</v>
      </c>
      <c r="I833" s="13">
        <v>34000</v>
      </c>
      <c r="J833" s="13">
        <v>457.7</v>
      </c>
      <c r="K833" s="13">
        <v>512.6</v>
      </c>
      <c r="L833" s="13">
        <v>915000</v>
      </c>
      <c r="M833" t="s">
        <v>38</v>
      </c>
    </row>
    <row r="834" spans="5:13" x14ac:dyDescent="0.25">
      <c r="E834">
        <v>2024</v>
      </c>
      <c r="F834" t="s">
        <v>48</v>
      </c>
      <c r="G834" t="s">
        <v>18</v>
      </c>
      <c r="H834" t="s">
        <v>35</v>
      </c>
      <c r="I834" s="13">
        <v>7000</v>
      </c>
      <c r="J834" s="13">
        <v>2560</v>
      </c>
      <c r="K834" s="13">
        <v>1493.3333333333333</v>
      </c>
      <c r="L834" s="13">
        <v>40000</v>
      </c>
      <c r="M834" t="s">
        <v>38</v>
      </c>
    </row>
    <row r="835" spans="5:13" x14ac:dyDescent="0.25">
      <c r="E835">
        <v>2024</v>
      </c>
      <c r="F835" t="s">
        <v>47</v>
      </c>
      <c r="G835" t="s">
        <v>20</v>
      </c>
      <c r="H835" t="s">
        <v>29</v>
      </c>
      <c r="I835" s="13">
        <v>345000</v>
      </c>
      <c r="J835" s="13">
        <v>9016</v>
      </c>
      <c r="K835" s="13">
        <v>7840</v>
      </c>
      <c r="L835" s="13">
        <v>1803</v>
      </c>
      <c r="M835" t="s">
        <v>38</v>
      </c>
    </row>
    <row r="836" spans="5:13" x14ac:dyDescent="0.25">
      <c r="E836">
        <v>2024</v>
      </c>
      <c r="F836" t="s">
        <v>47</v>
      </c>
      <c r="G836" t="s">
        <v>20</v>
      </c>
      <c r="H836" t="s">
        <v>29</v>
      </c>
      <c r="I836" s="13">
        <v>345000</v>
      </c>
      <c r="J836" s="13">
        <v>9968</v>
      </c>
      <c r="K836" s="13">
        <v>7840</v>
      </c>
      <c r="L836" s="13">
        <v>1803</v>
      </c>
      <c r="M836" t="s">
        <v>38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EE964-4880-4685-A9E7-A95D4D2A3F6D}">
  <sheetPr>
    <tabColor rgb="FF194AFE"/>
  </sheetPr>
  <dimension ref="G6:H31"/>
  <sheetViews>
    <sheetView showGridLines="0" showRowColHeaders="0" tabSelected="1" zoomScale="90" zoomScaleNormal="90" workbookViewId="0">
      <selection activeCell="N6" sqref="N6"/>
    </sheetView>
  </sheetViews>
  <sheetFormatPr baseColWidth="10" defaultRowHeight="15" x14ac:dyDescent="0.25"/>
  <cols>
    <col min="1" max="16384" width="11.42578125" style="7"/>
  </cols>
  <sheetData>
    <row r="6" spans="7:7" x14ac:dyDescent="0.25">
      <c r="G6" s="8"/>
    </row>
    <row r="31" spans="8:8" x14ac:dyDescent="0.25">
      <c r="H31" s="7" t="s">
        <v>5</v>
      </c>
    </row>
  </sheetData>
  <sheetProtection algorithmName="SHA-512" hashValue="u1lmNHHzxgnl3d+YhK042kriQlI9W/ikz4+NGwc0F4+3po5VS6fGSuJhZwFU7l8YZztN88iWGecD8pOwtz5hug==" saltValue="dsa/z0sS8A3zZD7zdNjgSg==" spinCount="100000" sheet="1" objects="1" scenarios="1" selectLockedCells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B46EF-6014-4651-996B-90854BB540BC}">
  <sheetPr>
    <tabColor rgb="FF194AFE"/>
  </sheetPr>
  <dimension ref="H31"/>
  <sheetViews>
    <sheetView showGridLines="0" zoomScale="90" zoomScaleNormal="90" workbookViewId="0"/>
  </sheetViews>
  <sheetFormatPr baseColWidth="10" defaultRowHeight="15" x14ac:dyDescent="0.25"/>
  <cols>
    <col min="1" max="16384" width="11.42578125" style="7"/>
  </cols>
  <sheetData>
    <row r="31" spans="8:8" x14ac:dyDescent="0.25">
      <c r="H31" s="7" t="s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514A5-7611-4C98-8DF4-1B944AA2404E}">
  <sheetPr>
    <tabColor rgb="FF194AFE"/>
  </sheetPr>
  <dimension ref="H31"/>
  <sheetViews>
    <sheetView showGridLines="0" zoomScale="90" zoomScaleNormal="90" workbookViewId="0"/>
  </sheetViews>
  <sheetFormatPr baseColWidth="10" defaultRowHeight="15" x14ac:dyDescent="0.25"/>
  <cols>
    <col min="1" max="16384" width="11.42578125" style="7"/>
  </cols>
  <sheetData>
    <row r="31" spans="8:8" x14ac:dyDescent="0.25">
      <c r="H31" s="7" t="s">
        <v>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F3B7-B345-4914-A067-2896416DDB8B}">
  <sheetPr>
    <tabColor rgb="FF194AFE"/>
  </sheetPr>
  <dimension ref="H31"/>
  <sheetViews>
    <sheetView showGridLines="0" zoomScale="90" zoomScaleNormal="90" workbookViewId="0"/>
  </sheetViews>
  <sheetFormatPr baseColWidth="10" defaultRowHeight="15" x14ac:dyDescent="0.25"/>
  <cols>
    <col min="1" max="16384" width="11.42578125" style="7"/>
  </cols>
  <sheetData>
    <row r="31" spans="8:8" x14ac:dyDescent="0.25">
      <c r="H31" s="7" t="s">
        <v>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2C4B7-B119-4DFE-985E-85B751F52322}">
  <sheetPr>
    <tabColor rgb="FF194AFE"/>
  </sheetPr>
  <dimension ref="B2:AV24"/>
  <sheetViews>
    <sheetView showGridLines="0" topLeftCell="AJ1" workbookViewId="0">
      <selection activeCell="AV3" sqref="AV3"/>
    </sheetView>
  </sheetViews>
  <sheetFormatPr baseColWidth="10" defaultRowHeight="15" x14ac:dyDescent="0.25"/>
  <cols>
    <col min="1" max="1" width="2" customWidth="1"/>
    <col min="2" max="2" width="17.5703125" bestFit="1" customWidth="1"/>
    <col min="3" max="3" width="15.5703125" bestFit="1" customWidth="1"/>
    <col min="4" max="4" width="15.140625" bestFit="1" customWidth="1"/>
    <col min="5" max="5" width="16.28515625" bestFit="1" customWidth="1"/>
    <col min="6" max="6" width="2.42578125" customWidth="1"/>
    <col min="7" max="7" width="2.7109375" customWidth="1"/>
    <col min="9" max="10" width="2.140625" bestFit="1" customWidth="1"/>
    <col min="11" max="11" width="9.28515625" bestFit="1" customWidth="1"/>
    <col min="12" max="12" width="9" bestFit="1" customWidth="1"/>
    <col min="13" max="13" width="12.7109375" bestFit="1" customWidth="1"/>
    <col min="14" max="14" width="11.5703125" bestFit="1" customWidth="1"/>
    <col min="15" max="15" width="8.28515625" bestFit="1" customWidth="1"/>
    <col min="16" max="16" width="4" customWidth="1"/>
    <col min="17" max="17" width="15.5703125" bestFit="1" customWidth="1"/>
    <col min="18" max="18" width="21.85546875" bestFit="1" customWidth="1"/>
    <col min="19" max="19" width="3.7109375" customWidth="1"/>
    <col min="20" max="20" width="7.5703125" bestFit="1" customWidth="1"/>
    <col min="21" max="21" width="6.5703125" bestFit="1" customWidth="1"/>
    <col min="23" max="23" width="12.5703125" bestFit="1" customWidth="1"/>
    <col min="24" max="24" width="15.5703125" bestFit="1" customWidth="1"/>
    <col min="25" max="25" width="16.7109375" bestFit="1" customWidth="1"/>
    <col min="26" max="26" width="3.5703125" customWidth="1"/>
    <col min="27" max="27" width="20.7109375" customWidth="1"/>
    <col min="28" max="28" width="3.28515625" customWidth="1"/>
    <col min="29" max="29" width="12.5703125" bestFit="1" customWidth="1"/>
    <col min="30" max="30" width="23.28515625" bestFit="1" customWidth="1"/>
    <col min="31" max="31" width="4" customWidth="1"/>
    <col min="32" max="32" width="15.28515625" bestFit="1" customWidth="1"/>
    <col min="33" max="33" width="3.7109375" customWidth="1"/>
    <col min="34" max="34" width="12.5703125" bestFit="1" customWidth="1"/>
    <col min="35" max="35" width="15.5703125" bestFit="1" customWidth="1"/>
    <col min="36" max="36" width="16.7109375" bestFit="1" customWidth="1"/>
    <col min="37" max="37" width="4.28515625" customWidth="1"/>
    <col min="38" max="38" width="4.28515625" bestFit="1" customWidth="1"/>
    <col min="39" max="39" width="7.5703125" bestFit="1" customWidth="1"/>
    <col min="40" max="40" width="7.140625" bestFit="1" customWidth="1"/>
    <col min="41" max="41" width="7.140625" customWidth="1"/>
    <col min="42" max="42" width="25" bestFit="1" customWidth="1"/>
    <col min="43" max="43" width="15.5703125" bestFit="1" customWidth="1"/>
    <col min="44" max="44" width="16.7109375" bestFit="1" customWidth="1"/>
    <col min="46" max="46" width="25" bestFit="1" customWidth="1"/>
  </cols>
  <sheetData>
    <row r="2" spans="2:48" x14ac:dyDescent="0.25">
      <c r="B2" s="9" t="s">
        <v>49</v>
      </c>
      <c r="C2" t="s">
        <v>51</v>
      </c>
      <c r="D2" t="s">
        <v>66</v>
      </c>
      <c r="E2" t="s">
        <v>67</v>
      </c>
      <c r="I2" s="12" t="s">
        <v>53</v>
      </c>
      <c r="J2" s="12" t="s">
        <v>54</v>
      </c>
      <c r="K2" s="12" t="s">
        <v>55</v>
      </c>
      <c r="L2" s="12" t="s">
        <v>56</v>
      </c>
      <c r="M2" s="12" t="s">
        <v>57</v>
      </c>
      <c r="N2" s="12" t="s">
        <v>68</v>
      </c>
      <c r="O2" s="12" t="s">
        <v>69</v>
      </c>
      <c r="Q2" t="s">
        <v>51</v>
      </c>
      <c r="R2" t="s">
        <v>64</v>
      </c>
      <c r="T2" s="12" t="s">
        <v>11</v>
      </c>
      <c r="U2" s="12" t="s">
        <v>65</v>
      </c>
      <c r="X2" t="s">
        <v>51</v>
      </c>
      <c r="Y2" t="s">
        <v>52</v>
      </c>
      <c r="AA2" s="12" t="s">
        <v>71</v>
      </c>
      <c r="AD2" t="s">
        <v>72</v>
      </c>
      <c r="AF2" s="12" t="s">
        <v>76</v>
      </c>
      <c r="AI2" t="s">
        <v>51</v>
      </c>
      <c r="AJ2" t="s">
        <v>52</v>
      </c>
      <c r="AQ2" t="s">
        <v>51</v>
      </c>
      <c r="AR2" t="s">
        <v>52</v>
      </c>
    </row>
    <row r="3" spans="2:48" x14ac:dyDescent="0.25">
      <c r="B3" s="10" t="s">
        <v>21</v>
      </c>
      <c r="C3" s="20">
        <v>224098.01</v>
      </c>
      <c r="D3" s="20">
        <v>2706000</v>
      </c>
      <c r="E3" s="11">
        <v>0.105468169918671</v>
      </c>
      <c r="F3" s="11"/>
      <c r="H3" s="10" t="s">
        <v>20</v>
      </c>
      <c r="I3">
        <v>1</v>
      </c>
      <c r="J3">
        <v>3</v>
      </c>
      <c r="K3" s="13">
        <f>VLOOKUP(H3,$B$2:$D$9,2,0)</f>
        <v>170716</v>
      </c>
      <c r="L3" s="13" t="str">
        <f>IF(K3=MAX($K$3:$K$8),K3,"")</f>
        <v/>
      </c>
      <c r="M3" s="13">
        <f>IF(K3=MAX($K$3:$K$8),"",K3)</f>
        <v>170716</v>
      </c>
      <c r="N3" s="13">
        <f>VLOOKUP(H3,$B$2:$E$9,3,0)</f>
        <v>9331000</v>
      </c>
      <c r="O3" s="21">
        <f>VLOOKUP(H3,$B$2:$E$9,4,0)</f>
        <v>0.36368200055843275</v>
      </c>
      <c r="Q3" s="16">
        <v>821612.44999999902</v>
      </c>
      <c r="R3" s="16">
        <v>874219.05933333258</v>
      </c>
      <c r="T3" s="18">
        <f>+GETPIVOTDATA("Suma de Income",$Q$2)/GETPIVOTDATA("Suma de Target Income",$Q$2)</f>
        <v>0.93982445386920455</v>
      </c>
      <c r="U3" s="19">
        <f>100%-T3</f>
        <v>6.0175546130795454E-2</v>
      </c>
      <c r="W3" s="10" t="s">
        <v>15</v>
      </c>
      <c r="X3" s="16">
        <v>7260</v>
      </c>
      <c r="Y3" s="20">
        <v>7260</v>
      </c>
      <c r="AA3" s="16">
        <f>IFERROR(AVERAGE(X3:X14),"")</f>
        <v>68467.704166666605</v>
      </c>
      <c r="AC3" s="10" t="s">
        <v>15</v>
      </c>
      <c r="AD3" s="20">
        <v>1452</v>
      </c>
      <c r="AF3" s="13">
        <f>IFERROR(AD15,"")</f>
        <v>36551783</v>
      </c>
      <c r="AH3" s="10" t="s">
        <v>38</v>
      </c>
      <c r="AI3" s="20">
        <v>621612.44999999937</v>
      </c>
      <c r="AJ3" s="11">
        <v>0.75657623007051544</v>
      </c>
      <c r="AL3" s="12" t="s">
        <v>38</v>
      </c>
      <c r="AM3" s="20">
        <f>IFERROR(AI3,"")</f>
        <v>621612.44999999937</v>
      </c>
      <c r="AN3" s="21">
        <f>IFERROR(AJ3,"")</f>
        <v>0.75657623007051544</v>
      </c>
      <c r="AP3" s="10" t="s">
        <v>21</v>
      </c>
      <c r="AQ3" s="20">
        <v>224098.00999999992</v>
      </c>
      <c r="AR3" s="30">
        <v>0.27275391213947664</v>
      </c>
      <c r="AT3" s="29" t="s">
        <v>21</v>
      </c>
      <c r="AU3" s="13">
        <f>VLOOKUP(AT3,AP:AR,2,0)</f>
        <v>224098.00999999992</v>
      </c>
      <c r="AV3" s="21">
        <f>VLOOKUP(AT3,AP:AR,3,0)</f>
        <v>0.27275391213947664</v>
      </c>
    </row>
    <row r="4" spans="2:48" x14ac:dyDescent="0.25">
      <c r="B4" s="10" t="s">
        <v>22</v>
      </c>
      <c r="C4" s="20">
        <v>79860</v>
      </c>
      <c r="D4" s="20">
        <v>18000</v>
      </c>
      <c r="E4" s="11">
        <v>7.0156210588916406E-4</v>
      </c>
      <c r="F4" s="11"/>
      <c r="H4" s="10" t="s">
        <v>19</v>
      </c>
      <c r="I4">
        <v>7</v>
      </c>
      <c r="J4">
        <v>2</v>
      </c>
      <c r="K4" s="13">
        <f t="shared" ref="K4:K8" si="0">VLOOKUP(H4,$B$2:$D$9,2,0)</f>
        <v>126275.04000000001</v>
      </c>
      <c r="L4" s="13" t="str">
        <f t="shared" ref="L4:L8" si="1">IF(K4=MAX($K$3:$K$8),K4,"")</f>
        <v/>
      </c>
      <c r="M4" s="13">
        <f t="shared" ref="M4:M8" si="2">IF(K4=MAX($K$3:$K$8),"",K4)</f>
        <v>126275.04000000001</v>
      </c>
      <c r="N4" s="13">
        <f t="shared" ref="N4:N8" si="3">VLOOKUP(H4,$B$2:$E$9,3,0)</f>
        <v>12089000</v>
      </c>
      <c r="O4" s="21">
        <f t="shared" ref="O4:O8" si="4">VLOOKUP(H4,$B$2:$E$9,4,0)</f>
        <v>0.47117690544967245</v>
      </c>
      <c r="W4" s="10" t="s">
        <v>16</v>
      </c>
      <c r="X4" s="16">
        <v>40771.509999999435</v>
      </c>
      <c r="Y4" s="20">
        <v>40771.509999999435</v>
      </c>
      <c r="AC4" s="10" t="s">
        <v>16</v>
      </c>
      <c r="AD4" s="20">
        <v>4641791</v>
      </c>
      <c r="AH4" s="10" t="s">
        <v>77</v>
      </c>
      <c r="AI4" s="20">
        <v>200000</v>
      </c>
      <c r="AJ4" s="11">
        <v>0.24342376992948458</v>
      </c>
      <c r="AL4" s="12" t="s">
        <v>77</v>
      </c>
      <c r="AM4" s="20">
        <f>IFERROR(AI4,"")</f>
        <v>200000</v>
      </c>
      <c r="AN4" s="21">
        <f>IFERROR(AJ4,"")</f>
        <v>0.24342376992948458</v>
      </c>
      <c r="AP4" s="28" t="s">
        <v>33</v>
      </c>
      <c r="AQ4" s="20">
        <v>200000</v>
      </c>
      <c r="AR4" s="30">
        <v>0.24342376992948461</v>
      </c>
      <c r="AT4" s="28" t="s">
        <v>33</v>
      </c>
      <c r="AU4" s="13">
        <f t="shared" ref="AU4:AU23" si="5">VLOOKUP(AT4,AP:AR,2,0)</f>
        <v>200000</v>
      </c>
      <c r="AV4" s="21">
        <f t="shared" ref="AV4:AV23" si="6">VLOOKUP(AT4,AP:AR,3,0)</f>
        <v>0.24342376992948461</v>
      </c>
    </row>
    <row r="5" spans="2:48" x14ac:dyDescent="0.25">
      <c r="B5" s="10" t="s">
        <v>17</v>
      </c>
      <c r="C5" s="20">
        <v>154700.78999999992</v>
      </c>
      <c r="D5" s="20">
        <v>62070</v>
      </c>
      <c r="E5" s="11">
        <v>2.4192199951411342E-3</v>
      </c>
      <c r="F5" s="11"/>
      <c r="H5" s="10" t="s">
        <v>18</v>
      </c>
      <c r="I5">
        <v>4</v>
      </c>
      <c r="J5">
        <v>1</v>
      </c>
      <c r="K5" s="13">
        <f t="shared" si="0"/>
        <v>65962.609999999433</v>
      </c>
      <c r="L5" s="13" t="str">
        <f t="shared" si="1"/>
        <v/>
      </c>
      <c r="M5" s="13">
        <f t="shared" si="2"/>
        <v>65962.609999999433</v>
      </c>
      <c r="N5" s="13">
        <f t="shared" si="3"/>
        <v>1450960.0033333334</v>
      </c>
      <c r="O5" s="21">
        <f t="shared" si="4"/>
        <v>5.6552141972193437E-2</v>
      </c>
      <c r="W5" s="10" t="s">
        <v>39</v>
      </c>
      <c r="X5" s="16">
        <v>124919.03999999999</v>
      </c>
      <c r="Y5" s="20">
        <v>124919.03999999999</v>
      </c>
      <c r="AC5" s="10" t="s">
        <v>39</v>
      </c>
      <c r="AD5" s="20">
        <v>1345226</v>
      </c>
      <c r="AH5" s="10" t="s">
        <v>50</v>
      </c>
      <c r="AI5" s="20">
        <v>821612.44999999937</v>
      </c>
      <c r="AJ5" s="11">
        <v>1</v>
      </c>
      <c r="AP5" s="28" t="s">
        <v>31</v>
      </c>
      <c r="AQ5" s="20">
        <v>6339.5099999999275</v>
      </c>
      <c r="AR5" s="30">
        <v>7.7159371185282471E-3</v>
      </c>
      <c r="AT5" s="28" t="s">
        <v>31</v>
      </c>
      <c r="AU5" s="13">
        <f t="shared" si="5"/>
        <v>6339.5099999999275</v>
      </c>
      <c r="AV5" s="21">
        <f t="shared" si="6"/>
        <v>7.7159371185282471E-3</v>
      </c>
    </row>
    <row r="6" spans="2:48" x14ac:dyDescent="0.25">
      <c r="B6" s="10" t="s">
        <v>18</v>
      </c>
      <c r="C6" s="20">
        <v>65962.609999999433</v>
      </c>
      <c r="D6" s="20">
        <v>1450960.0033333334</v>
      </c>
      <c r="E6" s="11">
        <v>5.6552141972193437E-2</v>
      </c>
      <c r="F6" s="11"/>
      <c r="H6" s="10" t="s">
        <v>17</v>
      </c>
      <c r="I6">
        <v>2</v>
      </c>
      <c r="J6">
        <v>8</v>
      </c>
      <c r="K6" s="13">
        <f t="shared" si="0"/>
        <v>154700.78999999992</v>
      </c>
      <c r="L6" s="13" t="str">
        <f t="shared" si="1"/>
        <v/>
      </c>
      <c r="M6" s="13">
        <f t="shared" si="2"/>
        <v>154700.78999999992</v>
      </c>
      <c r="N6" s="13">
        <f t="shared" si="3"/>
        <v>62070</v>
      </c>
      <c r="O6" s="21">
        <f t="shared" si="4"/>
        <v>2.4192199951411342E-3</v>
      </c>
      <c r="S6" s="13"/>
      <c r="T6" s="13"/>
      <c r="W6" s="10" t="s">
        <v>40</v>
      </c>
      <c r="X6" s="16">
        <v>41200.309999999918</v>
      </c>
      <c r="Y6" s="20">
        <v>41200.309999999918</v>
      </c>
      <c r="AC6" s="10" t="s">
        <v>40</v>
      </c>
      <c r="AD6" s="20">
        <v>6490031</v>
      </c>
      <c r="AP6" s="28" t="s">
        <v>32</v>
      </c>
      <c r="AQ6" s="20">
        <v>5949.8999999999987</v>
      </c>
      <c r="AR6" s="30">
        <v>7.2417354435172013E-3</v>
      </c>
      <c r="AT6" s="28" t="s">
        <v>32</v>
      </c>
      <c r="AU6" s="13">
        <f t="shared" si="5"/>
        <v>5949.8999999999987</v>
      </c>
      <c r="AV6" s="21">
        <f t="shared" si="6"/>
        <v>7.2417354435172013E-3</v>
      </c>
    </row>
    <row r="7" spans="2:48" x14ac:dyDescent="0.25">
      <c r="B7" s="10" t="s">
        <v>19</v>
      </c>
      <c r="C7" s="20">
        <v>126275.04000000001</v>
      </c>
      <c r="D7" s="20">
        <v>12089000</v>
      </c>
      <c r="E7" s="11">
        <v>0.47117690544967245</v>
      </c>
      <c r="F7" s="11"/>
      <c r="H7" s="10" t="s">
        <v>21</v>
      </c>
      <c r="I7">
        <v>8</v>
      </c>
      <c r="J7">
        <v>6</v>
      </c>
      <c r="K7" s="13">
        <f t="shared" si="0"/>
        <v>224098.01</v>
      </c>
      <c r="L7" s="13">
        <f t="shared" si="1"/>
        <v>224098.01</v>
      </c>
      <c r="M7" s="13" t="str">
        <f t="shared" si="2"/>
        <v/>
      </c>
      <c r="N7" s="13">
        <f t="shared" si="3"/>
        <v>2706000</v>
      </c>
      <c r="O7" s="21">
        <f t="shared" si="4"/>
        <v>0.105468169918671</v>
      </c>
      <c r="W7" s="10" t="s">
        <v>41</v>
      </c>
      <c r="X7" s="16">
        <v>77332</v>
      </c>
      <c r="Y7" s="20">
        <v>77332</v>
      </c>
      <c r="AC7" s="10" t="s">
        <v>41</v>
      </c>
      <c r="AD7" s="20">
        <v>1334106</v>
      </c>
      <c r="AP7" s="28" t="s">
        <v>36</v>
      </c>
      <c r="AQ7" s="20">
        <v>5767.1999999999989</v>
      </c>
      <c r="AR7" s="30">
        <v>7.0193678296866166E-3</v>
      </c>
      <c r="AT7" s="28" t="s">
        <v>36</v>
      </c>
      <c r="AU7" s="13">
        <f t="shared" si="5"/>
        <v>5767.1999999999989</v>
      </c>
      <c r="AV7" s="21">
        <f t="shared" si="6"/>
        <v>7.0193678296866166E-3</v>
      </c>
    </row>
    <row r="8" spans="2:48" x14ac:dyDescent="0.25">
      <c r="B8" s="10" t="s">
        <v>20</v>
      </c>
      <c r="C8" s="20">
        <v>170716</v>
      </c>
      <c r="D8" s="20">
        <v>9331000</v>
      </c>
      <c r="E8" s="11">
        <v>0.36368200055843275</v>
      </c>
      <c r="F8" s="11"/>
      <c r="H8" s="10" t="s">
        <v>22</v>
      </c>
      <c r="I8">
        <v>5</v>
      </c>
      <c r="J8">
        <v>9</v>
      </c>
      <c r="K8" s="13">
        <f t="shared" si="0"/>
        <v>79860</v>
      </c>
      <c r="L8" s="13" t="str">
        <f t="shared" si="1"/>
        <v/>
      </c>
      <c r="M8" s="13">
        <f t="shared" si="2"/>
        <v>79860</v>
      </c>
      <c r="N8" s="13">
        <f t="shared" si="3"/>
        <v>18000</v>
      </c>
      <c r="O8" s="21">
        <f t="shared" si="4"/>
        <v>7.0156210588916406E-4</v>
      </c>
      <c r="W8" s="10" t="s">
        <v>42</v>
      </c>
      <c r="X8" s="16">
        <v>65695.633333333331</v>
      </c>
      <c r="Y8" s="20">
        <v>65695.633333333331</v>
      </c>
      <c r="AC8" s="10" t="s">
        <v>42</v>
      </c>
      <c r="AD8" s="20">
        <v>4682831</v>
      </c>
      <c r="AP8" s="28" t="s">
        <v>34</v>
      </c>
      <c r="AQ8" s="20">
        <v>6041.3999999999987</v>
      </c>
      <c r="AR8" s="30">
        <v>7.3531018182599406E-3</v>
      </c>
      <c r="AT8" s="28" t="s">
        <v>34</v>
      </c>
      <c r="AU8" s="13">
        <f t="shared" si="5"/>
        <v>6041.3999999999987</v>
      </c>
      <c r="AV8" s="21">
        <f t="shared" si="6"/>
        <v>7.3531018182599406E-3</v>
      </c>
    </row>
    <row r="9" spans="2:48" x14ac:dyDescent="0.25">
      <c r="B9" s="10" t="s">
        <v>50</v>
      </c>
      <c r="C9" s="20">
        <v>821612.44999999937</v>
      </c>
      <c r="D9" s="20">
        <v>25657030.003333334</v>
      </c>
      <c r="E9" s="11">
        <v>1</v>
      </c>
      <c r="F9" s="11"/>
      <c r="W9" s="10" t="s">
        <v>43</v>
      </c>
      <c r="X9" s="16">
        <v>82528.189999999915</v>
      </c>
      <c r="Y9" s="20">
        <v>82528.189999999915</v>
      </c>
      <c r="AC9" s="10" t="s">
        <v>43</v>
      </c>
      <c r="AD9" s="20">
        <v>1335646</v>
      </c>
      <c r="AP9" s="10" t="s">
        <v>22</v>
      </c>
      <c r="AQ9" s="20">
        <v>79860</v>
      </c>
      <c r="AR9" s="30">
        <v>9.7199111332843202E-2</v>
      </c>
      <c r="AT9" s="29" t="s">
        <v>22</v>
      </c>
      <c r="AU9" s="13">
        <f t="shared" si="5"/>
        <v>79860</v>
      </c>
      <c r="AV9" s="21">
        <f t="shared" si="6"/>
        <v>9.7199111332843202E-2</v>
      </c>
    </row>
    <row r="10" spans="2:48" x14ac:dyDescent="0.25">
      <c r="W10" s="10" t="s">
        <v>44</v>
      </c>
      <c r="X10" s="16">
        <v>70730.633333333331</v>
      </c>
      <c r="Y10" s="20">
        <v>70730.633333333331</v>
      </c>
      <c r="AC10" s="10" t="s">
        <v>44</v>
      </c>
      <c r="AD10" s="20">
        <v>4683838</v>
      </c>
      <c r="AP10" s="28" t="s">
        <v>22</v>
      </c>
      <c r="AQ10" s="20">
        <v>79860</v>
      </c>
      <c r="AR10" s="30">
        <v>9.7199111332843202E-2</v>
      </c>
      <c r="AT10" s="28" t="s">
        <v>22</v>
      </c>
      <c r="AU10" s="13">
        <f t="shared" si="5"/>
        <v>79860</v>
      </c>
      <c r="AV10" s="21">
        <f t="shared" si="6"/>
        <v>9.7199111332843202E-2</v>
      </c>
    </row>
    <row r="11" spans="2:48" x14ac:dyDescent="0.25">
      <c r="C11" s="13"/>
      <c r="W11" s="10" t="s">
        <v>45</v>
      </c>
      <c r="X11" s="16">
        <v>85032.4</v>
      </c>
      <c r="Y11" s="20">
        <v>85032.4</v>
      </c>
      <c r="AC11" s="10" t="s">
        <v>45</v>
      </c>
      <c r="AD11" s="20">
        <v>1335646</v>
      </c>
      <c r="AP11" s="10" t="s">
        <v>17</v>
      </c>
      <c r="AQ11" s="20">
        <v>154700.78999999992</v>
      </c>
      <c r="AR11" s="30">
        <v>0.18828924756434748</v>
      </c>
      <c r="AT11" s="29" t="s">
        <v>17</v>
      </c>
      <c r="AU11" s="13">
        <f t="shared" si="5"/>
        <v>154700.78999999992</v>
      </c>
      <c r="AV11" s="21">
        <f t="shared" si="6"/>
        <v>0.18828924756434748</v>
      </c>
    </row>
    <row r="12" spans="2:48" x14ac:dyDescent="0.25">
      <c r="C12" s="13"/>
      <c r="W12" s="10" t="s">
        <v>46</v>
      </c>
      <c r="X12" s="16">
        <v>70562.799999999988</v>
      </c>
      <c r="Y12" s="20">
        <v>70562.799999999988</v>
      </c>
      <c r="AC12" s="10" t="s">
        <v>46</v>
      </c>
      <c r="AD12" s="20">
        <v>4682831</v>
      </c>
      <c r="AP12" s="28" t="s">
        <v>24</v>
      </c>
      <c r="AQ12" s="20">
        <v>107095.78999999992</v>
      </c>
      <c r="AR12" s="30">
        <v>0.13034830472688189</v>
      </c>
      <c r="AT12" s="28" t="s">
        <v>24</v>
      </c>
      <c r="AU12" s="13">
        <f t="shared" si="5"/>
        <v>107095.78999999992</v>
      </c>
      <c r="AV12" s="21">
        <f t="shared" si="6"/>
        <v>0.13034830472688189</v>
      </c>
    </row>
    <row r="13" spans="2:48" x14ac:dyDescent="0.25">
      <c r="C13" s="13"/>
      <c r="W13" s="10" t="s">
        <v>47</v>
      </c>
      <c r="X13" s="16">
        <v>84849.299999999988</v>
      </c>
      <c r="Y13" s="20">
        <v>84849.299999999988</v>
      </c>
      <c r="AC13" s="10" t="s">
        <v>47</v>
      </c>
      <c r="AD13" s="20">
        <v>1334547</v>
      </c>
      <c r="AP13" s="28" t="s">
        <v>23</v>
      </c>
      <c r="AQ13" s="20">
        <v>47605</v>
      </c>
      <c r="AR13" s="30">
        <v>5.7940942837465578E-2</v>
      </c>
      <c r="AT13" s="28" t="s">
        <v>23</v>
      </c>
      <c r="AU13" s="13">
        <f t="shared" si="5"/>
        <v>47605</v>
      </c>
      <c r="AV13" s="21">
        <f t="shared" si="6"/>
        <v>5.7940942837465578E-2</v>
      </c>
    </row>
    <row r="14" spans="2:48" x14ac:dyDescent="0.25">
      <c r="C14" s="13"/>
      <c r="W14" s="10" t="s">
        <v>48</v>
      </c>
      <c r="X14" s="16">
        <v>70730.633333333331</v>
      </c>
      <c r="Y14" s="20">
        <v>70730.633333333331</v>
      </c>
      <c r="AC14" s="10" t="s">
        <v>48</v>
      </c>
      <c r="AD14" s="20">
        <v>4683838</v>
      </c>
      <c r="AP14" s="10" t="s">
        <v>18</v>
      </c>
      <c r="AQ14" s="20">
        <v>65962.609999999433</v>
      </c>
      <c r="AR14" s="30">
        <v>8.0284336002940909E-2</v>
      </c>
      <c r="AT14" s="29" t="s">
        <v>18</v>
      </c>
      <c r="AU14" s="13">
        <f t="shared" si="5"/>
        <v>65962.609999999433</v>
      </c>
      <c r="AV14" s="21">
        <f t="shared" si="6"/>
        <v>8.0284336002940909E-2</v>
      </c>
    </row>
    <row r="15" spans="2:48" x14ac:dyDescent="0.25">
      <c r="W15" s="10" t="s">
        <v>50</v>
      </c>
      <c r="X15" s="16">
        <v>821612.44999999925</v>
      </c>
      <c r="Y15" s="20">
        <v>821612.44999999925</v>
      </c>
      <c r="AC15" s="10" t="s">
        <v>50</v>
      </c>
      <c r="AD15" s="20">
        <v>36551783</v>
      </c>
      <c r="AP15" s="28" t="s">
        <v>25</v>
      </c>
      <c r="AQ15" s="20">
        <v>1571.5699999994406</v>
      </c>
      <c r="AR15" s="30">
        <v>1.9127874705397198E-3</v>
      </c>
      <c r="AT15" s="28" t="s">
        <v>25</v>
      </c>
      <c r="AU15" s="13">
        <f t="shared" si="5"/>
        <v>1571.5699999994406</v>
      </c>
      <c r="AV15" s="21">
        <f t="shared" si="6"/>
        <v>1.9127874705397198E-3</v>
      </c>
    </row>
    <row r="16" spans="2:48" x14ac:dyDescent="0.25">
      <c r="B16" s="10"/>
      <c r="D16" s="13"/>
      <c r="E16" s="13"/>
      <c r="F16" s="13"/>
      <c r="G16" s="15"/>
      <c r="AP16" s="28" t="s">
        <v>35</v>
      </c>
      <c r="AQ16" s="20">
        <v>40611.54</v>
      </c>
      <c r="AR16" s="30">
        <v>4.9429070847210307E-2</v>
      </c>
      <c r="AT16" s="28" t="s">
        <v>35</v>
      </c>
      <c r="AU16" s="13">
        <f t="shared" si="5"/>
        <v>40611.54</v>
      </c>
      <c r="AV16" s="21">
        <f t="shared" si="6"/>
        <v>4.9429070847210307E-2</v>
      </c>
    </row>
    <row r="17" spans="2:48" x14ac:dyDescent="0.25">
      <c r="B17" s="10"/>
      <c r="D17" s="14"/>
      <c r="E17" s="14"/>
      <c r="F17" s="14"/>
      <c r="G17" s="15"/>
      <c r="AP17" s="28" t="s">
        <v>30</v>
      </c>
      <c r="AQ17" s="20">
        <v>23779.5</v>
      </c>
      <c r="AR17" s="30">
        <v>2.8942477685190898E-2</v>
      </c>
      <c r="AT17" s="28" t="s">
        <v>30</v>
      </c>
      <c r="AU17" s="13">
        <f t="shared" si="5"/>
        <v>23779.5</v>
      </c>
      <c r="AV17" s="21">
        <f t="shared" si="6"/>
        <v>2.8942477685190898E-2</v>
      </c>
    </row>
    <row r="18" spans="2:48" x14ac:dyDescent="0.25">
      <c r="B18" s="10"/>
      <c r="D18" s="14"/>
      <c r="E18" s="14"/>
      <c r="F18" s="14"/>
      <c r="G18" s="15"/>
      <c r="AP18" s="10" t="s">
        <v>19</v>
      </c>
      <c r="AQ18" s="20">
        <v>126275.04000000001</v>
      </c>
      <c r="AR18" s="30">
        <v>0.15369173142398235</v>
      </c>
      <c r="AT18" s="29" t="s">
        <v>19</v>
      </c>
      <c r="AU18" s="13">
        <f t="shared" si="5"/>
        <v>126275.04000000001</v>
      </c>
      <c r="AV18" s="21">
        <f t="shared" si="6"/>
        <v>0.15369173142398235</v>
      </c>
    </row>
    <row r="19" spans="2:48" x14ac:dyDescent="0.25">
      <c r="B19" s="10"/>
      <c r="D19" s="14"/>
      <c r="E19" s="14"/>
      <c r="F19" s="14"/>
      <c r="G19" s="15"/>
      <c r="AP19" s="28" t="s">
        <v>28</v>
      </c>
      <c r="AQ19" s="20">
        <v>53799</v>
      </c>
      <c r="AR19" s="30">
        <v>6.5479776992181715E-2</v>
      </c>
      <c r="AT19" s="28" t="s">
        <v>28</v>
      </c>
      <c r="AU19" s="13">
        <f t="shared" si="5"/>
        <v>53799</v>
      </c>
      <c r="AV19" s="21">
        <f t="shared" si="6"/>
        <v>6.5479776992181715E-2</v>
      </c>
    </row>
    <row r="20" spans="2:48" x14ac:dyDescent="0.25">
      <c r="B20" s="10"/>
      <c r="D20" s="14"/>
      <c r="E20" s="14"/>
      <c r="F20" s="14"/>
      <c r="G20" s="15"/>
      <c r="AP20" s="28" t="s">
        <v>37</v>
      </c>
      <c r="AQ20" s="20">
        <v>72476.040000000008</v>
      </c>
      <c r="AR20" s="30">
        <v>8.8211954431800632E-2</v>
      </c>
      <c r="AT20" s="28" t="s">
        <v>37</v>
      </c>
      <c r="AU20" s="13">
        <f t="shared" si="5"/>
        <v>72476.040000000008</v>
      </c>
      <c r="AV20" s="21">
        <f t="shared" si="6"/>
        <v>8.8211954431800632E-2</v>
      </c>
    </row>
    <row r="21" spans="2:48" x14ac:dyDescent="0.25">
      <c r="B21" s="10"/>
      <c r="D21" s="14"/>
      <c r="E21" s="14"/>
      <c r="F21" s="14"/>
      <c r="G21" s="15"/>
      <c r="AP21" s="10" t="s">
        <v>20</v>
      </c>
      <c r="AQ21" s="20">
        <v>170716</v>
      </c>
      <c r="AR21" s="30">
        <v>0.20778166153640948</v>
      </c>
      <c r="AT21" s="29" t="s">
        <v>20</v>
      </c>
      <c r="AU21" s="13">
        <f t="shared" si="5"/>
        <v>170716</v>
      </c>
      <c r="AV21" s="21">
        <f t="shared" si="6"/>
        <v>0.20778166153640948</v>
      </c>
    </row>
    <row r="22" spans="2:48" x14ac:dyDescent="0.25">
      <c r="AP22" s="28" t="s">
        <v>29</v>
      </c>
      <c r="AQ22" s="20">
        <v>119616</v>
      </c>
      <c r="AR22" s="30">
        <v>0.14558688831942615</v>
      </c>
      <c r="AT22" s="28" t="s">
        <v>29</v>
      </c>
      <c r="AU22" s="13">
        <f t="shared" si="5"/>
        <v>119616</v>
      </c>
      <c r="AV22" s="21">
        <f t="shared" si="6"/>
        <v>0.14558688831942615</v>
      </c>
    </row>
    <row r="23" spans="2:48" x14ac:dyDescent="0.25">
      <c r="AP23" s="28" t="s">
        <v>27</v>
      </c>
      <c r="AQ23" s="20">
        <v>51100</v>
      </c>
      <c r="AR23" s="30">
        <v>6.2194773216983322E-2</v>
      </c>
      <c r="AT23" s="28" t="s">
        <v>27</v>
      </c>
      <c r="AU23" s="13">
        <f t="shared" si="5"/>
        <v>51100</v>
      </c>
      <c r="AV23" s="21">
        <f t="shared" si="6"/>
        <v>6.2194773216983322E-2</v>
      </c>
    </row>
    <row r="24" spans="2:48" x14ac:dyDescent="0.25">
      <c r="AP24" s="10" t="s">
        <v>50</v>
      </c>
      <c r="AQ24" s="20">
        <v>821612.44999999925</v>
      </c>
      <c r="AR24" s="30">
        <v>1</v>
      </c>
    </row>
  </sheetData>
  <phoneticPr fontId="5" type="noConversion"/>
  <pageMargins left="0.7" right="0.7" top="0.75" bottom="0.75" header="0.3" footer="0.3"/>
  <pageSetup paperSize="9" orientation="portrait"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3 1 1 V l M F S R q k A A A A 9 g A A A B I A H A B D b 2 5 m a W c v U G F j a 2 F n Z S 5 4 b W w g o h g A K K A U A A A A A A A A A A A A A A A A A A A A A A A A A A A A h Y 8 x D o I w G I W v Q r r T l m o M I T 9 l Y J V o Y m J c m 1 K h E Y q h x X I 3 B 4 / k F c Q o 6 u b 4 v v c N 7 9 2 v N 8 j G t g k u q r e 6 M y m K M E W B M r I r t a l S N L h j G K O M w 1 b I k 6 h U M M n G J q M t U 1 Q 7 d 0 4 I 8 d 5 j v 8 B d X x F G a U Q O x X o n a 9 U K 9 J H 1 f z n U x j p h p E I c 9 q 8 x n O E o W u J 4 x T A F M k M o t P k K b N r 7 b H 8 g 5 E P j h l 5 x Z c N 8 A 2 S O Q N 4 f + A N Q S w M E F A A C A A g A h 3 1 1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d 9 d V Y o i k e 4 D g A A A B E A A A A T A B w A R m 9 y b X V s Y X M v U 2 V j d G l v b j E u b S C i G A A o o B Q A A A A A A A A A A A A A A A A A A A A A A A A A A A A r T k 0 u y c z P U w i G 0 I b W A F B L A Q I t A B Q A A g A I A I d 9 d V Z T B U k a p A A A A P Y A A A A S A A A A A A A A A A A A A A A A A A A A A A B D b 2 5 m a W c v U G F j a 2 F n Z S 5 4 b W x Q S w E C L Q A U A A I A C A C H f X V W D 8 r p q 6 Q A A A D p A A A A E w A A A A A A A A A A A A A A A A D w A A A A W 0 N v b n R l b n R f V H l w Z X N d L n h t b F B L A Q I t A B Q A A g A I A I d 9 d V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b 6 T d D Z / b J T r D I K 1 y r E / 5 V A A A A A A I A A A A A A B B m A A A A A Q A A I A A A A A L Q + T N K R i Q c Y 7 M 1 X a d h X e O 7 6 D + L s M c f W A 3 A C M w y s K Q 4 A A A A A A 6 A A A A A A g A A I A A A A P I 1 I k D w R X t 9 5 0 L o F p Q n 4 O f 7 G W f B Q D R m c Y j + w 0 U B o z H b U A A A A M r W R a G y A X n X u K e P B 1 9 8 A X 0 x A b V z 3 M q 8 D b W q s m B k B V O J z e U I R B d B L X Y k J R i z j h H l k O g Q d 1 4 7 O f R u k x 1 4 G a 7 U h 7 N Y r p S k i 2 + S I 7 T v 6 V 9 J P e k n Q A A A A I 0 h Y F j f n Y K / B G 5 R 2 h D M V f q U L Y U a g B H j 3 6 c M u y 0 L 0 u W q K U E f V E d t Z j s p f f n m o N w v a E E m 8 R B B 0 + k W o A j B Y K f G g 4 0 = < / D a t a M a s h u p > 
</file>

<file path=customXml/itemProps1.xml><?xml version="1.0" encoding="utf-8"?>
<ds:datastoreItem xmlns:ds="http://schemas.openxmlformats.org/officeDocument/2006/customXml" ds:itemID="{0623F34C-F470-4C33-9421-5C1DA0007D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Income Sources</vt:lpstr>
      <vt:lpstr>Geographically</vt:lpstr>
      <vt:lpstr>Sales process</vt:lpstr>
      <vt:lpstr>Projects Status</vt:lpstr>
      <vt:lpstr>Pivottables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Diego David Ramos Sánchez</cp:lastModifiedBy>
  <dcterms:created xsi:type="dcterms:W3CDTF">2023-03-21T16:08:13Z</dcterms:created>
  <dcterms:modified xsi:type="dcterms:W3CDTF">2023-03-22T21:39:21Z</dcterms:modified>
</cp:coreProperties>
</file>